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548ACD29-7B81-4903-A6BF-0A076396187E}" xr6:coauthVersionLast="47" xr6:coauthVersionMax="47" xr10:uidLastSave="{00000000-0000-0000-0000-000000000000}"/>
  <bookViews>
    <workbookView xWindow="4290" yWindow="4290" windowWidth="15195" windowHeight="16410" activeTab="1" xr2:uid="{00000000-000D-0000-FFFF-FFFF00000000}"/>
  </bookViews>
  <sheets>
    <sheet name="Sheet1" sheetId="32" r:id="rId1"/>
    <sheet name="Russia" sheetId="34" r:id="rId2"/>
    <sheet name="USA" sheetId="33" r:id="rId3"/>
    <sheet name="Iran" sheetId="29" r:id="rId4"/>
    <sheet name="India" sheetId="15" r:id="rId5"/>
    <sheet name="Indonesia" sheetId="30" r:id="rId6"/>
    <sheet name="Brazil" sheetId="28" r:id="rId7"/>
    <sheet name="Austria" sheetId="1" r:id="rId8"/>
    <sheet name="Belgium" sheetId="2" r:id="rId9"/>
    <sheet name="Bulgaria" sheetId="3" r:id="rId10"/>
    <sheet name="Cyprus" sheetId="4" r:id="rId11"/>
    <sheet name="Czech" sheetId="5" r:id="rId12"/>
    <sheet name="Germany" sheetId="6" r:id="rId13"/>
    <sheet name="Denmark" sheetId="7" r:id="rId14"/>
    <sheet name="Spain" sheetId="8" r:id="rId15"/>
    <sheet name="Estonia" sheetId="9" r:id="rId16"/>
    <sheet name="Finland" sheetId="11" r:id="rId17"/>
    <sheet name="France" sheetId="10" r:id="rId18"/>
    <sheet name="Greece" sheetId="12" r:id="rId19"/>
    <sheet name="Croatia" sheetId="13" r:id="rId20"/>
    <sheet name="Hungary" sheetId="14" r:id="rId21"/>
    <sheet name="Ireland" sheetId="16" r:id="rId22"/>
    <sheet name="Italy" sheetId="17" r:id="rId23"/>
    <sheet name="Lithuania" sheetId="18" r:id="rId24"/>
    <sheet name="Luxembourg" sheetId="19" r:id="rId25"/>
    <sheet name="Latvia" sheetId="31" r:id="rId26"/>
    <sheet name="Malta" sheetId="20" r:id="rId27"/>
    <sheet name="Netherlands" sheetId="21" r:id="rId28"/>
    <sheet name="Poland" sheetId="22" r:id="rId29"/>
    <sheet name="Portugal" sheetId="23" r:id="rId30"/>
    <sheet name="Romania" sheetId="24" r:id="rId31"/>
    <sheet name="Slovakia" sheetId="25" r:id="rId32"/>
    <sheet name="Slovenia" sheetId="26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AR30" i="34" s="1"/>
  <c r="T26" i="34"/>
  <c r="AA26" i="34"/>
  <c r="AP26" i="34"/>
  <c r="AR26" i="34"/>
  <c r="AT26" i="34"/>
  <c r="B27" i="34"/>
  <c r="E27" i="34"/>
  <c r="H26" i="34" s="1"/>
  <c r="I26" i="34" s="1"/>
  <c r="J26" i="34" s="1"/>
  <c r="H27" i="34"/>
  <c r="I27" i="34" s="1"/>
  <c r="J27" i="34" s="1"/>
  <c r="T27" i="34"/>
  <c r="AA27" i="34"/>
  <c r="AP27" i="34"/>
  <c r="AS27" i="34"/>
  <c r="AT27" i="34"/>
  <c r="B28" i="34"/>
  <c r="AS26" i="34" s="1"/>
  <c r="E28" i="34"/>
  <c r="K28" i="34"/>
  <c r="L28" i="34"/>
  <c r="R28" i="34" s="1"/>
  <c r="T28" i="34"/>
  <c r="AA28" i="34"/>
  <c r="AP28" i="34"/>
  <c r="AT28" i="34"/>
  <c r="E29" i="34"/>
  <c r="H28" i="34" s="1"/>
  <c r="I28" i="34" s="1"/>
  <c r="J28" i="34" s="1"/>
  <c r="H29" i="34"/>
  <c r="I29" i="34"/>
  <c r="J29" i="34" s="1"/>
  <c r="K29" i="34"/>
  <c r="L29" i="34" s="1"/>
  <c r="R29" i="34" s="1"/>
  <c r="T29" i="34"/>
  <c r="AA29" i="34"/>
  <c r="AP29" i="34"/>
  <c r="AR29" i="34"/>
  <c r="AS29" i="34"/>
  <c r="AT29" i="34"/>
  <c r="E30" i="34"/>
  <c r="K30" i="34"/>
  <c r="L30" i="34" s="1"/>
  <c r="T30" i="34"/>
  <c r="AA30" i="34"/>
  <c r="AP30" i="34"/>
  <c r="AT30" i="34"/>
  <c r="E31" i="34"/>
  <c r="H30" i="34" s="1"/>
  <c r="I30" i="34" s="1"/>
  <c r="J30" i="34" s="1"/>
  <c r="H31" i="34"/>
  <c r="I31" i="34" s="1"/>
  <c r="J31" i="34" s="1"/>
  <c r="T31" i="34"/>
  <c r="AA31" i="34"/>
  <c r="AP31" i="34"/>
  <c r="AR31" i="34"/>
  <c r="AS31" i="34"/>
  <c r="AT31" i="34"/>
  <c r="E32" i="34"/>
  <c r="K32" i="34"/>
  <c r="L32" i="34"/>
  <c r="T32" i="34"/>
  <c r="AA32" i="34"/>
  <c r="AP32" i="34"/>
  <c r="AT32" i="34"/>
  <c r="E33" i="34"/>
  <c r="H32" i="34" s="1"/>
  <c r="I32" i="34" s="1"/>
  <c r="J32" i="34" s="1"/>
  <c r="H33" i="34"/>
  <c r="I33" i="34" s="1"/>
  <c r="J33" i="34" s="1"/>
  <c r="T33" i="34"/>
  <c r="AA33" i="34"/>
  <c r="AP33" i="34"/>
  <c r="AR33" i="34"/>
  <c r="AS33" i="34"/>
  <c r="AT33" i="34"/>
  <c r="E34" i="34"/>
  <c r="J34" i="34"/>
  <c r="K34" i="34"/>
  <c r="L34" i="34" s="1"/>
  <c r="T34" i="34"/>
  <c r="AA34" i="34"/>
  <c r="AP34" i="34"/>
  <c r="AT34" i="34"/>
  <c r="E35" i="34"/>
  <c r="H34" i="34" s="1"/>
  <c r="I34" i="34" s="1"/>
  <c r="H35" i="34"/>
  <c r="I35" i="34"/>
  <c r="J35" i="34" s="1"/>
  <c r="T35" i="34"/>
  <c r="AA35" i="34"/>
  <c r="AP35" i="34"/>
  <c r="AR35" i="34"/>
  <c r="AS35" i="34"/>
  <c r="AT35" i="34"/>
  <c r="E36" i="34"/>
  <c r="J36" i="34"/>
  <c r="K36" i="34"/>
  <c r="L36" i="34"/>
  <c r="R36" i="34" s="1"/>
  <c r="T36" i="34"/>
  <c r="AA36" i="34"/>
  <c r="AP36" i="34"/>
  <c r="AT36" i="34"/>
  <c r="E37" i="34"/>
  <c r="H36" i="34" s="1"/>
  <c r="I36" i="34" s="1"/>
  <c r="T37" i="34"/>
  <c r="AA37" i="34"/>
  <c r="AP37" i="34"/>
  <c r="AR37" i="34"/>
  <c r="AT37" i="34"/>
  <c r="E38" i="34"/>
  <c r="H37" i="34" s="1"/>
  <c r="I37" i="34" s="1"/>
  <c r="J37" i="34" s="1"/>
  <c r="B42" i="34"/>
  <c r="K43" i="34" s="1"/>
  <c r="L43" i="34" s="1"/>
  <c r="D42" i="34"/>
  <c r="T42" i="34"/>
  <c r="AA42" i="34"/>
  <c r="AG42" i="34"/>
  <c r="AP42" i="34"/>
  <c r="AS42" i="34"/>
  <c r="AT42" i="34"/>
  <c r="B43" i="34"/>
  <c r="T47" i="34" s="1"/>
  <c r="D43" i="34"/>
  <c r="E44" i="34" s="1"/>
  <c r="H43" i="34" s="1"/>
  <c r="I43" i="34" s="1"/>
  <c r="J43" i="34" s="1"/>
  <c r="E43" i="34"/>
  <c r="H42" i="34" s="1"/>
  <c r="I42" i="34" s="1"/>
  <c r="J42" i="34" s="1"/>
  <c r="T43" i="34"/>
  <c r="AA43" i="34"/>
  <c r="AG43" i="34"/>
  <c r="AP43" i="34"/>
  <c r="AS43" i="34"/>
  <c r="AT43" i="34"/>
  <c r="B44" i="34"/>
  <c r="D44" i="34"/>
  <c r="H44" i="34"/>
  <c r="I44" i="34"/>
  <c r="J44" i="34"/>
  <c r="T44" i="34"/>
  <c r="AA44" i="34"/>
  <c r="AG44" i="34"/>
  <c r="AP44" i="34"/>
  <c r="AS44" i="34"/>
  <c r="AT44" i="34"/>
  <c r="D45" i="34"/>
  <c r="E46" i="34" s="1"/>
  <c r="H45" i="34" s="1"/>
  <c r="I45" i="34" s="1"/>
  <c r="J45" i="34" s="1"/>
  <c r="E45" i="34"/>
  <c r="T45" i="34"/>
  <c r="AA45" i="34"/>
  <c r="AG45" i="34"/>
  <c r="AP45" i="34"/>
  <c r="AS45" i="34"/>
  <c r="AT45" i="34"/>
  <c r="D46" i="34"/>
  <c r="H46" i="34"/>
  <c r="I46" i="34" s="1"/>
  <c r="J46" i="34" s="1"/>
  <c r="T46" i="34"/>
  <c r="AA46" i="34"/>
  <c r="AG46" i="34"/>
  <c r="AP46" i="34"/>
  <c r="AS46" i="34"/>
  <c r="AT46" i="34"/>
  <c r="D47" i="34"/>
  <c r="E47" i="34"/>
  <c r="H47" i="34"/>
  <c r="I47" i="34" s="1"/>
  <c r="J47" i="34" s="1"/>
  <c r="AA47" i="34"/>
  <c r="AG47" i="34"/>
  <c r="AP47" i="34"/>
  <c r="AS47" i="34"/>
  <c r="AT47" i="34"/>
  <c r="D48" i="34"/>
  <c r="E49" i="34" s="1"/>
  <c r="E48" i="34"/>
  <c r="H48" i="34"/>
  <c r="I48" i="34"/>
  <c r="J48" i="34" s="1"/>
  <c r="T48" i="34"/>
  <c r="AA48" i="34"/>
  <c r="AG48" i="34"/>
  <c r="AP48" i="34"/>
  <c r="AS48" i="34"/>
  <c r="AT48" i="34"/>
  <c r="D49" i="34"/>
  <c r="H49" i="34"/>
  <c r="I49" i="34"/>
  <c r="J49" i="34" s="1"/>
  <c r="T49" i="34"/>
  <c r="AA49" i="34"/>
  <c r="AG49" i="34"/>
  <c r="AP49" i="34"/>
  <c r="AS49" i="34"/>
  <c r="AT49" i="34"/>
  <c r="D50" i="34"/>
  <c r="E50" i="34"/>
  <c r="J50" i="34"/>
  <c r="T50" i="34"/>
  <c r="AA50" i="34"/>
  <c r="AG50" i="34"/>
  <c r="AP50" i="34"/>
  <c r="AS50" i="34"/>
  <c r="AT50" i="34"/>
  <c r="D51" i="34"/>
  <c r="E51" i="34"/>
  <c r="H50" i="34" s="1"/>
  <c r="I50" i="34" s="1"/>
  <c r="I51" i="34"/>
  <c r="J51" i="34" s="1"/>
  <c r="T51" i="34"/>
  <c r="AA51" i="34"/>
  <c r="AG51" i="34"/>
  <c r="AP51" i="34"/>
  <c r="AS51" i="34"/>
  <c r="AT51" i="34"/>
  <c r="D52" i="34"/>
  <c r="E52" i="34"/>
  <c r="H51" i="34" s="1"/>
  <c r="T52" i="34"/>
  <c r="AA52" i="34"/>
  <c r="AG52" i="34"/>
  <c r="AP52" i="34"/>
  <c r="AS52" i="34"/>
  <c r="AT52" i="34"/>
  <c r="D53" i="34"/>
  <c r="E54" i="34" s="1"/>
  <c r="H53" i="34" s="1"/>
  <c r="I53" i="34" s="1"/>
  <c r="J53" i="34" s="1"/>
  <c r="E53" i="34"/>
  <c r="H52" i="34" s="1"/>
  <c r="I52" i="34" s="1"/>
  <c r="J52" i="34" s="1"/>
  <c r="T53" i="34"/>
  <c r="AA53" i="34"/>
  <c r="AG53" i="34"/>
  <c r="AP53" i="34"/>
  <c r="AS53" i="34"/>
  <c r="AT53" i="34"/>
  <c r="D54" i="34"/>
  <c r="B58" i="34"/>
  <c r="AR66" i="34" s="1"/>
  <c r="D58" i="34"/>
  <c r="E59" i="34" s="1"/>
  <c r="H58" i="34" s="1"/>
  <c r="I58" i="34" s="1"/>
  <c r="J58" i="34" s="1"/>
  <c r="AA58" i="34"/>
  <c r="AP58" i="34"/>
  <c r="AR58" i="34"/>
  <c r="AS58" i="34"/>
  <c r="AT58" i="34"/>
  <c r="B59" i="34"/>
  <c r="T58" i="34" s="1"/>
  <c r="D59" i="34"/>
  <c r="K59" i="34"/>
  <c r="L59" i="34" s="1"/>
  <c r="T59" i="34"/>
  <c r="AA59" i="34"/>
  <c r="AP59" i="34"/>
  <c r="AT59" i="34"/>
  <c r="B60" i="34"/>
  <c r="D60" i="34"/>
  <c r="E60" i="34"/>
  <c r="H59" i="34" s="1"/>
  <c r="I59" i="34" s="1"/>
  <c r="J59" i="34" s="1"/>
  <c r="K60" i="34"/>
  <c r="L60" i="34" s="1"/>
  <c r="T60" i="34"/>
  <c r="AA60" i="34"/>
  <c r="AP60" i="34"/>
  <c r="AR60" i="34"/>
  <c r="AT60" i="34"/>
  <c r="D61" i="34"/>
  <c r="E62" i="34" s="1"/>
  <c r="E61" i="34"/>
  <c r="H60" i="34" s="1"/>
  <c r="I60" i="34" s="1"/>
  <c r="J60" i="34" s="1"/>
  <c r="H61" i="34"/>
  <c r="I61" i="34"/>
  <c r="J61" i="34" s="1"/>
  <c r="T61" i="34"/>
  <c r="AA61" i="34"/>
  <c r="AP61" i="34"/>
  <c r="AR61" i="34"/>
  <c r="AS61" i="34"/>
  <c r="AT61" i="34"/>
  <c r="D62" i="34"/>
  <c r="K62" i="34"/>
  <c r="L62" i="34" s="1"/>
  <c r="R62" i="34"/>
  <c r="T62" i="34"/>
  <c r="AA62" i="34"/>
  <c r="AP62" i="34"/>
  <c r="AR62" i="34"/>
  <c r="AT62" i="34"/>
  <c r="D63" i="34"/>
  <c r="E63" i="34"/>
  <c r="H62" i="34" s="1"/>
  <c r="I62" i="34" s="1"/>
  <c r="J62" i="34" s="1"/>
  <c r="K63" i="34"/>
  <c r="L63" i="34" s="1"/>
  <c r="T63" i="34"/>
  <c r="AA63" i="34"/>
  <c r="AP63" i="34"/>
  <c r="AR63" i="34"/>
  <c r="AT63" i="34"/>
  <c r="D64" i="34"/>
  <c r="E65" i="34" s="1"/>
  <c r="E64" i="34"/>
  <c r="H63" i="34" s="1"/>
  <c r="I63" i="34" s="1"/>
  <c r="J63" i="34" s="1"/>
  <c r="H64" i="34"/>
  <c r="I64" i="34" s="1"/>
  <c r="J64" i="34" s="1"/>
  <c r="T64" i="34"/>
  <c r="AA64" i="34"/>
  <c r="AP64" i="34"/>
  <c r="AR64" i="34"/>
  <c r="AT64" i="34"/>
  <c r="D65" i="34"/>
  <c r="H65" i="34"/>
  <c r="I65" i="34"/>
  <c r="J65" i="34"/>
  <c r="K65" i="34"/>
  <c r="L65" i="34" s="1"/>
  <c r="R65" i="34" s="1"/>
  <c r="T65" i="34"/>
  <c r="AA65" i="34"/>
  <c r="AP65" i="34"/>
  <c r="AS65" i="34"/>
  <c r="AT65" i="34"/>
  <c r="D66" i="34"/>
  <c r="D81" i="34" s="1"/>
  <c r="E66" i="34"/>
  <c r="H66" i="34"/>
  <c r="I66" i="34" s="1"/>
  <c r="J66" i="34" s="1"/>
  <c r="K66" i="34"/>
  <c r="L66" i="34"/>
  <c r="T66" i="34"/>
  <c r="AA66" i="34"/>
  <c r="AP66" i="34"/>
  <c r="AS66" i="34"/>
  <c r="AT66" i="34"/>
  <c r="D67" i="34"/>
  <c r="E68" i="34" s="1"/>
  <c r="H67" i="34" s="1"/>
  <c r="I67" i="34" s="1"/>
  <c r="J67" i="34" s="1"/>
  <c r="E67" i="34"/>
  <c r="T67" i="34"/>
  <c r="AA67" i="34"/>
  <c r="AP67" i="34"/>
  <c r="AR67" i="34"/>
  <c r="AS67" i="34"/>
  <c r="AT67" i="34"/>
  <c r="D68" i="34"/>
  <c r="I68" i="34"/>
  <c r="J68" i="34" s="1"/>
  <c r="K68" i="34"/>
  <c r="L68" i="34"/>
  <c r="T68" i="34"/>
  <c r="AA68" i="34"/>
  <c r="AP68" i="34"/>
  <c r="AS68" i="34"/>
  <c r="AT68" i="34"/>
  <c r="D69" i="34"/>
  <c r="D84" i="34" s="1"/>
  <c r="E85" i="34" s="1"/>
  <c r="E69" i="34"/>
  <c r="H68" i="34" s="1"/>
  <c r="K69" i="34"/>
  <c r="L69" i="34"/>
  <c r="T69" i="34"/>
  <c r="AA69" i="34"/>
  <c r="AP69" i="34"/>
  <c r="AS69" i="34"/>
  <c r="AT69" i="34"/>
  <c r="D70" i="34"/>
  <c r="B73" i="34"/>
  <c r="K73" i="34" s="1"/>
  <c r="L73" i="34" s="1"/>
  <c r="AA73" i="34"/>
  <c r="AP73" i="34"/>
  <c r="AR73" i="34"/>
  <c r="AT73" i="34"/>
  <c r="B74" i="34"/>
  <c r="T79" i="34" s="1"/>
  <c r="D74" i="34"/>
  <c r="AA74" i="34"/>
  <c r="AP74" i="34"/>
  <c r="AR74" i="34"/>
  <c r="AS74" i="34"/>
  <c r="AT74" i="34"/>
  <c r="B75" i="34"/>
  <c r="AS73" i="34" s="1"/>
  <c r="D75" i="34"/>
  <c r="E75" i="34"/>
  <c r="H74" i="34" s="1"/>
  <c r="I74" i="34" s="1"/>
  <c r="J74" i="34" s="1"/>
  <c r="H75" i="34"/>
  <c r="I75" i="34"/>
  <c r="J75" i="34"/>
  <c r="AA75" i="34"/>
  <c r="AP75" i="34"/>
  <c r="AR75" i="34"/>
  <c r="AS75" i="34"/>
  <c r="AT75" i="34"/>
  <c r="D76" i="34"/>
  <c r="E76" i="34"/>
  <c r="J76" i="34"/>
  <c r="AA76" i="34"/>
  <c r="AP76" i="34"/>
  <c r="AS76" i="34"/>
  <c r="AT76" i="34"/>
  <c r="D77" i="34"/>
  <c r="E77" i="34"/>
  <c r="H76" i="34" s="1"/>
  <c r="I76" i="34" s="1"/>
  <c r="H77" i="34"/>
  <c r="I77" i="34" s="1"/>
  <c r="J77" i="34" s="1"/>
  <c r="AA77" i="34"/>
  <c r="AP77" i="34"/>
  <c r="AR77" i="34"/>
  <c r="AS77" i="34"/>
  <c r="AT77" i="34"/>
  <c r="D78" i="34"/>
  <c r="E78" i="34"/>
  <c r="H78" i="34"/>
  <c r="I78" i="34"/>
  <c r="J78" i="34" s="1"/>
  <c r="AA78" i="34"/>
  <c r="AP78" i="34"/>
  <c r="AS78" i="34"/>
  <c r="AT78" i="34"/>
  <c r="D79" i="34"/>
  <c r="E79" i="34"/>
  <c r="K79" i="34"/>
  <c r="L79" i="34" s="1"/>
  <c r="AA79" i="34"/>
  <c r="AP79" i="34"/>
  <c r="AS79" i="34"/>
  <c r="AT79" i="34"/>
  <c r="D80" i="34"/>
  <c r="E80" i="34"/>
  <c r="H79" i="34" s="1"/>
  <c r="I79" i="34" s="1"/>
  <c r="J79" i="34" s="1"/>
  <c r="AA80" i="34"/>
  <c r="AP80" i="34"/>
  <c r="AS80" i="34"/>
  <c r="AT80" i="34"/>
  <c r="T81" i="34"/>
  <c r="AA81" i="34"/>
  <c r="AP81" i="34"/>
  <c r="AS81" i="34"/>
  <c r="AT81" i="34"/>
  <c r="D82" i="34"/>
  <c r="D98" i="34" s="1"/>
  <c r="E82" i="34"/>
  <c r="H81" i="34" s="1"/>
  <c r="I81" i="34" s="1"/>
  <c r="J81" i="34" s="1"/>
  <c r="K82" i="34"/>
  <c r="L82" i="34" s="1"/>
  <c r="AA82" i="34"/>
  <c r="AP82" i="34"/>
  <c r="AR82" i="34"/>
  <c r="AS82" i="34"/>
  <c r="AT82" i="34"/>
  <c r="D83" i="34"/>
  <c r="K83" i="34"/>
  <c r="L83" i="34" s="1"/>
  <c r="AA83" i="34"/>
  <c r="AP83" i="34"/>
  <c r="AR83" i="34"/>
  <c r="AS83" i="34"/>
  <c r="AT83" i="34"/>
  <c r="H84" i="34"/>
  <c r="I84" i="34"/>
  <c r="J84" i="34"/>
  <c r="K84" i="34"/>
  <c r="L84" i="34" s="1"/>
  <c r="T84" i="34"/>
  <c r="AA84" i="34"/>
  <c r="AP84" i="34"/>
  <c r="AS84" i="34"/>
  <c r="AT84" i="34"/>
  <c r="D85" i="34"/>
  <c r="D101" i="34" s="1"/>
  <c r="B89" i="34"/>
  <c r="K89" i="34"/>
  <c r="AK89" i="34"/>
  <c r="AM89" i="34"/>
  <c r="B90" i="34"/>
  <c r="T93" i="34" s="1"/>
  <c r="D90" i="34"/>
  <c r="K90" i="34"/>
  <c r="L90" i="34"/>
  <c r="AK90" i="34"/>
  <c r="AL90" i="34"/>
  <c r="AM90" i="34"/>
  <c r="B91" i="34"/>
  <c r="AL94" i="34" s="1"/>
  <c r="D91" i="34"/>
  <c r="H91" i="34"/>
  <c r="I91" i="34" s="1"/>
  <c r="J91" i="34" s="1"/>
  <c r="K91" i="34"/>
  <c r="L91" i="34"/>
  <c r="AK91" i="34"/>
  <c r="AM91" i="34"/>
  <c r="D92" i="34"/>
  <c r="E93" i="34" s="1"/>
  <c r="H92" i="34" s="1"/>
  <c r="I92" i="34" s="1"/>
  <c r="J92" i="34" s="1"/>
  <c r="E92" i="34"/>
  <c r="K92" i="34"/>
  <c r="L92" i="34" s="1"/>
  <c r="R92" i="34"/>
  <c r="T92" i="34"/>
  <c r="AK92" i="34"/>
  <c r="AM92" i="34"/>
  <c r="D93" i="34"/>
  <c r="D109" i="34" s="1"/>
  <c r="E110" i="34" s="1"/>
  <c r="K93" i="34"/>
  <c r="L93" i="34" s="1"/>
  <c r="AK93" i="34"/>
  <c r="AM93" i="34"/>
  <c r="D94" i="34"/>
  <c r="E95" i="34" s="1"/>
  <c r="H94" i="34" s="1"/>
  <c r="I94" i="34" s="1"/>
  <c r="J94" i="34" s="1"/>
  <c r="K94" i="34"/>
  <c r="AK94" i="34"/>
  <c r="AM94" i="34"/>
  <c r="D95" i="34"/>
  <c r="E96" i="34" s="1"/>
  <c r="H95" i="34" s="1"/>
  <c r="I95" i="34" s="1"/>
  <c r="J95" i="34" s="1"/>
  <c r="K95" i="34"/>
  <c r="L95" i="34" s="1"/>
  <c r="AK95" i="34"/>
  <c r="AL95" i="34"/>
  <c r="AM95" i="34"/>
  <c r="K96" i="34"/>
  <c r="L96" i="34" s="1"/>
  <c r="AK96" i="34"/>
  <c r="AM96" i="34"/>
  <c r="D97" i="34"/>
  <c r="K97" i="34"/>
  <c r="T97" i="34"/>
  <c r="AK97" i="34"/>
  <c r="AM97" i="34"/>
  <c r="K98" i="34"/>
  <c r="AK98" i="34"/>
  <c r="AL98" i="34"/>
  <c r="AM98" i="34"/>
  <c r="K99" i="34"/>
  <c r="L99" i="34"/>
  <c r="R99" i="34" s="1"/>
  <c r="AK99" i="34"/>
  <c r="AL99" i="34"/>
  <c r="AM99" i="34"/>
  <c r="D100" i="34"/>
  <c r="D116" i="34" s="1"/>
  <c r="K100" i="34"/>
  <c r="L100" i="34"/>
  <c r="R100" i="34" s="1"/>
  <c r="AK100" i="34"/>
  <c r="AL100" i="34"/>
  <c r="AM100" i="34"/>
  <c r="E101" i="34"/>
  <c r="H100" i="34" s="1"/>
  <c r="I100" i="34" s="1"/>
  <c r="J100" i="34" s="1"/>
  <c r="B105" i="34"/>
  <c r="T105" i="34"/>
  <c r="AG105" i="34"/>
  <c r="AS105" i="34"/>
  <c r="AV105" i="34"/>
  <c r="AW105" i="34"/>
  <c r="B106" i="34"/>
  <c r="T106" i="34"/>
  <c r="AG106" i="34"/>
  <c r="AS106" i="34"/>
  <c r="AV106" i="34"/>
  <c r="AW106" i="34"/>
  <c r="B107" i="34"/>
  <c r="D107" i="34"/>
  <c r="D123" i="34" s="1"/>
  <c r="T107" i="34"/>
  <c r="AG107" i="34"/>
  <c r="AS107" i="34"/>
  <c r="AV107" i="34"/>
  <c r="AW107" i="34"/>
  <c r="D108" i="34"/>
  <c r="D124" i="34" s="1"/>
  <c r="E108" i="34"/>
  <c r="H107" i="34" s="1"/>
  <c r="I107" i="34" s="1"/>
  <c r="J107" i="34" s="1"/>
  <c r="T108" i="34"/>
  <c r="AG108" i="34"/>
  <c r="AS108" i="34"/>
  <c r="AV108" i="34"/>
  <c r="AW108" i="34"/>
  <c r="H109" i="34"/>
  <c r="I109" i="34" s="1"/>
  <c r="J109" i="34" s="1"/>
  <c r="T109" i="34"/>
  <c r="AG109" i="34"/>
  <c r="AS109" i="34"/>
  <c r="AV109" i="34"/>
  <c r="AW109" i="34"/>
  <c r="D110" i="34"/>
  <c r="D126" i="34" s="1"/>
  <c r="I110" i="34"/>
  <c r="J110" i="34" s="1"/>
  <c r="T110" i="34"/>
  <c r="AG110" i="34"/>
  <c r="AS110" i="34"/>
  <c r="AV110" i="34"/>
  <c r="AW110" i="34"/>
  <c r="E111" i="34"/>
  <c r="H110" i="34" s="1"/>
  <c r="T111" i="34"/>
  <c r="AG111" i="34"/>
  <c r="AS111" i="34"/>
  <c r="AV111" i="34"/>
  <c r="AW111" i="34"/>
  <c r="T112" i="34"/>
  <c r="AG112" i="34"/>
  <c r="AS112" i="34"/>
  <c r="AV112" i="34"/>
  <c r="AW112" i="34"/>
  <c r="T113" i="34"/>
  <c r="AG113" i="34"/>
  <c r="AS113" i="34"/>
  <c r="AV113" i="34"/>
  <c r="AW113" i="34"/>
  <c r="T114" i="34"/>
  <c r="AG114" i="34"/>
  <c r="AS114" i="34"/>
  <c r="AV114" i="34"/>
  <c r="AW114" i="34"/>
  <c r="T115" i="34"/>
  <c r="AG115" i="34"/>
  <c r="AS115" i="34"/>
  <c r="AV115" i="34"/>
  <c r="AW115" i="34"/>
  <c r="T116" i="34"/>
  <c r="AG116" i="34"/>
  <c r="AS116" i="34"/>
  <c r="AV116" i="34"/>
  <c r="AW116" i="34"/>
  <c r="D117" i="34"/>
  <c r="D133" i="34" s="1"/>
  <c r="D148" i="34" s="1"/>
  <c r="E117" i="34"/>
  <c r="H116" i="34" s="1"/>
  <c r="I116" i="34" s="1"/>
  <c r="J116" i="34" s="1"/>
  <c r="B121" i="34"/>
  <c r="K121" i="34"/>
  <c r="T121" i="34"/>
  <c r="AG121" i="34"/>
  <c r="AS121" i="34"/>
  <c r="AW121" i="34"/>
  <c r="AZ121" i="34"/>
  <c r="B122" i="34"/>
  <c r="L121" i="34" s="1"/>
  <c r="K122" i="34"/>
  <c r="T122" i="34"/>
  <c r="AG122" i="34"/>
  <c r="AS122" i="34"/>
  <c r="AU122" i="34"/>
  <c r="AW122" i="34"/>
  <c r="AZ122" i="34"/>
  <c r="B123" i="34"/>
  <c r="AV131" i="34" s="1"/>
  <c r="K123" i="34"/>
  <c r="T123" i="34"/>
  <c r="AG123" i="34"/>
  <c r="AS123" i="34"/>
  <c r="AW123" i="34"/>
  <c r="AZ123" i="34"/>
  <c r="K124" i="34"/>
  <c r="L124" i="34" s="1"/>
  <c r="AG124" i="34"/>
  <c r="AS124" i="34"/>
  <c r="AW124" i="34"/>
  <c r="AZ124" i="34"/>
  <c r="D125" i="34"/>
  <c r="D140" i="34" s="1"/>
  <c r="E141" i="34" s="1"/>
  <c r="H140" i="34" s="1"/>
  <c r="I140" i="34" s="1"/>
  <c r="J140" i="34" s="1"/>
  <c r="AG125" i="34"/>
  <c r="AS125" i="34"/>
  <c r="AU125" i="34"/>
  <c r="AW125" i="34"/>
  <c r="AZ125" i="34"/>
  <c r="E126" i="34"/>
  <c r="H125" i="34" s="1"/>
  <c r="I125" i="34" s="1"/>
  <c r="J125" i="34" s="1"/>
  <c r="AG126" i="34"/>
  <c r="AS126" i="34"/>
  <c r="AU126" i="34"/>
  <c r="AW126" i="34"/>
  <c r="AZ126" i="34"/>
  <c r="T127" i="34"/>
  <c r="AG127" i="34"/>
  <c r="AS127" i="34"/>
  <c r="AU127" i="34"/>
  <c r="AV127" i="34"/>
  <c r="AW127" i="34"/>
  <c r="AZ127" i="34"/>
  <c r="K128" i="34"/>
  <c r="L128" i="34" s="1"/>
  <c r="AG128" i="34"/>
  <c r="AS128" i="34"/>
  <c r="AU128" i="34"/>
  <c r="AV128" i="34"/>
  <c r="AW128" i="34"/>
  <c r="AZ128" i="34"/>
  <c r="K129" i="34"/>
  <c r="L129" i="34"/>
  <c r="T129" i="34"/>
  <c r="AG129" i="34"/>
  <c r="AS129" i="34"/>
  <c r="AU129" i="34"/>
  <c r="AW129" i="34"/>
  <c r="AZ129" i="34"/>
  <c r="K130" i="34"/>
  <c r="L130" i="34" s="1"/>
  <c r="T130" i="34"/>
  <c r="AG130" i="34"/>
  <c r="AS130" i="34"/>
  <c r="AU130" i="34"/>
  <c r="AV130" i="34"/>
  <c r="AW130" i="34"/>
  <c r="AZ130" i="34"/>
  <c r="K131" i="34"/>
  <c r="L131" i="34"/>
  <c r="AG131" i="34"/>
  <c r="AS131" i="34"/>
  <c r="AU131" i="34"/>
  <c r="AW131" i="34"/>
  <c r="AZ131" i="34"/>
  <c r="D132" i="34"/>
  <c r="E133" i="34" s="1"/>
  <c r="H132" i="34" s="1"/>
  <c r="I132" i="34" s="1"/>
  <c r="J132" i="34" s="1"/>
  <c r="K132" i="34"/>
  <c r="L132" i="34"/>
  <c r="AG132" i="34"/>
  <c r="AS132" i="34"/>
  <c r="AU132" i="34"/>
  <c r="AW132" i="34"/>
  <c r="AZ132" i="34"/>
  <c r="B136" i="34"/>
  <c r="K139" i="34" s="1"/>
  <c r="L139" i="34" s="1"/>
  <c r="K136" i="34"/>
  <c r="L136" i="34" s="1"/>
  <c r="AG136" i="34"/>
  <c r="AS136" i="34"/>
  <c r="AU136" i="34"/>
  <c r="AV136" i="34"/>
  <c r="AW136" i="34"/>
  <c r="B137" i="34"/>
  <c r="T144" i="34" s="1"/>
  <c r="K137" i="34"/>
  <c r="L137" i="34" s="1"/>
  <c r="T137" i="34"/>
  <c r="AG137" i="34"/>
  <c r="AS137" i="34"/>
  <c r="AW137" i="34"/>
  <c r="B138" i="34"/>
  <c r="AV137" i="34" s="1"/>
  <c r="K138" i="34"/>
  <c r="L138" i="34"/>
  <c r="R138" i="34" s="1"/>
  <c r="AG138" i="34"/>
  <c r="AS138" i="34"/>
  <c r="AU138" i="34"/>
  <c r="AW138" i="34"/>
  <c r="AG139" i="34"/>
  <c r="AS139" i="34"/>
  <c r="AU139" i="34"/>
  <c r="AV139" i="34"/>
  <c r="AW139" i="34"/>
  <c r="K140" i="34"/>
  <c r="L140" i="34" s="1"/>
  <c r="T140" i="34"/>
  <c r="AG140" i="34"/>
  <c r="AS140" i="34"/>
  <c r="AU140" i="34"/>
  <c r="AW140" i="34"/>
  <c r="K141" i="34"/>
  <c r="L141" i="34"/>
  <c r="R141" i="34" s="1"/>
  <c r="AG141" i="34"/>
  <c r="AS141" i="34"/>
  <c r="AU141" i="34"/>
  <c r="AW141" i="34"/>
  <c r="AG142" i="34"/>
  <c r="AS142" i="34"/>
  <c r="AU142" i="34"/>
  <c r="AV142" i="34"/>
  <c r="AW142" i="34"/>
  <c r="K143" i="34"/>
  <c r="L143" i="34" s="1"/>
  <c r="T143" i="34"/>
  <c r="AG143" i="34"/>
  <c r="AS143" i="34"/>
  <c r="AW143" i="34"/>
  <c r="K144" i="34"/>
  <c r="AG144" i="34"/>
  <c r="AS144" i="34"/>
  <c r="AU144" i="34"/>
  <c r="AW144" i="34"/>
  <c r="K145" i="34"/>
  <c r="L145" i="34" s="1"/>
  <c r="AG145" i="34"/>
  <c r="AS145" i="34"/>
  <c r="AU145" i="34"/>
  <c r="AV145" i="34"/>
  <c r="AW145" i="34"/>
  <c r="K146" i="34"/>
  <c r="L146" i="34"/>
  <c r="T146" i="34"/>
  <c r="AG146" i="34"/>
  <c r="AS146" i="34"/>
  <c r="AW146" i="34"/>
  <c r="D147" i="34"/>
  <c r="K147" i="34"/>
  <c r="L147" i="34" s="1"/>
  <c r="AG147" i="34"/>
  <c r="AS147" i="34"/>
  <c r="AU147" i="34"/>
  <c r="AV147" i="34"/>
  <c r="AW147" i="34"/>
  <c r="E148" i="34"/>
  <c r="H147" i="34" s="1"/>
  <c r="I147" i="34" s="1"/>
  <c r="J147" i="34" s="1"/>
  <c r="AW147" i="27"/>
  <c r="AV147" i="27"/>
  <c r="AU147" i="27"/>
  <c r="AS147" i="27"/>
  <c r="AG147" i="27"/>
  <c r="AW146" i="27"/>
  <c r="AV146" i="27"/>
  <c r="AU146" i="27"/>
  <c r="AS146" i="27"/>
  <c r="AG146" i="27"/>
  <c r="AW145" i="27"/>
  <c r="AU145" i="27"/>
  <c r="AS145" i="27"/>
  <c r="AG145" i="27"/>
  <c r="K145" i="27"/>
  <c r="AW144" i="27"/>
  <c r="AV144" i="27"/>
  <c r="AU144" i="27"/>
  <c r="AS144" i="27"/>
  <c r="AG144" i="27"/>
  <c r="AW143" i="27"/>
  <c r="AV143" i="27"/>
  <c r="AU143" i="27"/>
  <c r="AS143" i="27"/>
  <c r="AG143" i="27"/>
  <c r="AW142" i="27"/>
  <c r="AV142" i="27"/>
  <c r="AS142" i="27"/>
  <c r="AG142" i="27"/>
  <c r="L142" i="27"/>
  <c r="K142" i="27"/>
  <c r="AW141" i="27"/>
  <c r="AU141" i="27"/>
  <c r="AS141" i="27"/>
  <c r="AG141" i="27"/>
  <c r="K141" i="27"/>
  <c r="AW140" i="27"/>
  <c r="AV140" i="27"/>
  <c r="AU140" i="27"/>
  <c r="AS140" i="27"/>
  <c r="AG140" i="27"/>
  <c r="T140" i="27"/>
  <c r="K140" i="27"/>
  <c r="AW139" i="27"/>
  <c r="AV139" i="27"/>
  <c r="AS139" i="27"/>
  <c r="AG139" i="27"/>
  <c r="K139" i="27"/>
  <c r="AW138" i="27"/>
  <c r="AU138" i="27"/>
  <c r="AS138" i="27"/>
  <c r="AG138" i="27"/>
  <c r="K138" i="27"/>
  <c r="B138" i="27"/>
  <c r="AV145" i="27" s="1"/>
  <c r="AW137" i="27"/>
  <c r="AV137" i="27"/>
  <c r="AU137" i="27"/>
  <c r="AS137" i="27"/>
  <c r="AG137" i="27"/>
  <c r="K137" i="27"/>
  <c r="B137" i="27"/>
  <c r="T144" i="27" s="1"/>
  <c r="AW136" i="27"/>
  <c r="AU136" i="27"/>
  <c r="AS136" i="27"/>
  <c r="AG136" i="27"/>
  <c r="K136" i="27"/>
  <c r="B136" i="27"/>
  <c r="AU142" i="27" s="1"/>
  <c r="AZ132" i="27"/>
  <c r="AW132" i="27"/>
  <c r="AS132" i="27"/>
  <c r="AG132" i="27"/>
  <c r="T132" i="27"/>
  <c r="AZ131" i="27"/>
  <c r="AW131" i="27"/>
  <c r="AS131" i="27"/>
  <c r="AG131" i="27"/>
  <c r="AZ130" i="27"/>
  <c r="AW130" i="27"/>
  <c r="AU130" i="27"/>
  <c r="AS130" i="27"/>
  <c r="AG130" i="27"/>
  <c r="AZ129" i="27"/>
  <c r="AW129" i="27"/>
  <c r="AS129" i="27"/>
  <c r="AG129" i="27"/>
  <c r="AZ128" i="27"/>
  <c r="AW128" i="27"/>
  <c r="AS128" i="27"/>
  <c r="AG128" i="27"/>
  <c r="T128" i="27"/>
  <c r="K128" i="27"/>
  <c r="L128" i="27" s="1"/>
  <c r="AZ127" i="27"/>
  <c r="AW127" i="27"/>
  <c r="AV127" i="27"/>
  <c r="AS127" i="27"/>
  <c r="AG127" i="27"/>
  <c r="T127" i="27"/>
  <c r="AZ126" i="27"/>
  <c r="AW126" i="27"/>
  <c r="AS126" i="27"/>
  <c r="AG126" i="27"/>
  <c r="T126" i="27"/>
  <c r="AZ125" i="27"/>
  <c r="AW125" i="27"/>
  <c r="AS125" i="27"/>
  <c r="AG125" i="27"/>
  <c r="K125" i="27"/>
  <c r="L125" i="27" s="1"/>
  <c r="AZ124" i="27"/>
  <c r="AW124" i="27"/>
  <c r="AU124" i="27"/>
  <c r="AS124" i="27"/>
  <c r="AG124" i="27"/>
  <c r="T124" i="27"/>
  <c r="AZ123" i="27"/>
  <c r="AW123" i="27"/>
  <c r="AU123" i="27"/>
  <c r="AS123" i="27"/>
  <c r="AG123" i="27"/>
  <c r="B123" i="27"/>
  <c r="AZ122" i="27"/>
  <c r="AW122" i="27"/>
  <c r="AU122" i="27"/>
  <c r="AS122" i="27"/>
  <c r="AG122" i="27"/>
  <c r="T122" i="27"/>
  <c r="K122" i="27"/>
  <c r="L122" i="27" s="1"/>
  <c r="B122" i="27"/>
  <c r="T130" i="27" s="1"/>
  <c r="AZ121" i="27"/>
  <c r="AW121" i="27"/>
  <c r="AU121" i="27"/>
  <c r="AS121" i="27"/>
  <c r="AG121" i="27"/>
  <c r="B121" i="27"/>
  <c r="K131" i="27" s="1"/>
  <c r="L131" i="27" s="1"/>
  <c r="AW116" i="27"/>
  <c r="AS116" i="27"/>
  <c r="AG116" i="27"/>
  <c r="AW115" i="27"/>
  <c r="AS115" i="27"/>
  <c r="AG115" i="27"/>
  <c r="T115" i="27"/>
  <c r="AW114" i="27"/>
  <c r="AV114" i="27"/>
  <c r="AS114" i="27"/>
  <c r="AG114" i="27"/>
  <c r="T114" i="27"/>
  <c r="AW113" i="27"/>
  <c r="AS113" i="27"/>
  <c r="AG113" i="27"/>
  <c r="T113" i="27"/>
  <c r="AW112" i="27"/>
  <c r="AS112" i="27"/>
  <c r="AG112" i="27"/>
  <c r="T112" i="27"/>
  <c r="AW111" i="27"/>
  <c r="AU111" i="27"/>
  <c r="AS111" i="27"/>
  <c r="AG111" i="27"/>
  <c r="K111" i="27"/>
  <c r="L111" i="27" s="1"/>
  <c r="AW110" i="27"/>
  <c r="AS110" i="27"/>
  <c r="AG110" i="27"/>
  <c r="AW109" i="27"/>
  <c r="AS109" i="27"/>
  <c r="AG109" i="27"/>
  <c r="T109" i="27"/>
  <c r="AW108" i="27"/>
  <c r="AU108" i="27"/>
  <c r="AS108" i="27"/>
  <c r="AG108" i="27"/>
  <c r="K108" i="27"/>
  <c r="L108" i="27" s="1"/>
  <c r="AW107" i="27"/>
  <c r="AS107" i="27"/>
  <c r="AG107" i="27"/>
  <c r="B107" i="27"/>
  <c r="AV110" i="27" s="1"/>
  <c r="AW106" i="27"/>
  <c r="AS106" i="27"/>
  <c r="AG106" i="27"/>
  <c r="T106" i="27"/>
  <c r="B106" i="27"/>
  <c r="T111" i="27" s="1"/>
  <c r="AW105" i="27"/>
  <c r="AV105" i="27"/>
  <c r="AS105" i="27"/>
  <c r="AG105" i="27"/>
  <c r="T105" i="27"/>
  <c r="B105" i="27"/>
  <c r="AU114" i="27" s="1"/>
  <c r="AM100" i="27"/>
  <c r="T100" i="27"/>
  <c r="AM99" i="27"/>
  <c r="AK99" i="27"/>
  <c r="K99" i="27"/>
  <c r="L99" i="27" s="1"/>
  <c r="AM98" i="27"/>
  <c r="AK98" i="27"/>
  <c r="AM97" i="27"/>
  <c r="AL97" i="27"/>
  <c r="T97" i="27"/>
  <c r="AM96" i="27"/>
  <c r="AK96" i="27"/>
  <c r="K96" i="27"/>
  <c r="L96" i="27" s="1"/>
  <c r="R96" i="27" s="1"/>
  <c r="AM95" i="27"/>
  <c r="T95" i="27"/>
  <c r="AM94" i="27"/>
  <c r="AK94" i="27"/>
  <c r="K94" i="27"/>
  <c r="L94" i="27" s="1"/>
  <c r="AM93" i="27"/>
  <c r="AL93" i="27"/>
  <c r="T93" i="27"/>
  <c r="AM92" i="27"/>
  <c r="AL92" i="27"/>
  <c r="T92" i="27"/>
  <c r="AM91" i="27"/>
  <c r="AK91" i="27"/>
  <c r="K91" i="27"/>
  <c r="L91" i="27" s="1"/>
  <c r="R91" i="27" s="1"/>
  <c r="B91" i="27"/>
  <c r="AL96" i="27" s="1"/>
  <c r="AM90" i="27"/>
  <c r="B90" i="27"/>
  <c r="T98" i="27" s="1"/>
  <c r="AM89" i="27"/>
  <c r="AK89" i="27"/>
  <c r="T89" i="27"/>
  <c r="B89" i="27"/>
  <c r="K100" i="27" s="1"/>
  <c r="L100" i="27" s="1"/>
  <c r="AT84" i="27"/>
  <c r="AP84" i="27"/>
  <c r="AA84" i="27"/>
  <c r="AT83" i="27"/>
  <c r="AP83" i="27"/>
  <c r="AA83" i="27"/>
  <c r="T83" i="27"/>
  <c r="AT82" i="27"/>
  <c r="AS82" i="27"/>
  <c r="AP82" i="27"/>
  <c r="AA82" i="27"/>
  <c r="AT81" i="27"/>
  <c r="AP81" i="27"/>
  <c r="AA81" i="27"/>
  <c r="K81" i="27"/>
  <c r="L81" i="27" s="1"/>
  <c r="AT80" i="27"/>
  <c r="AP80" i="27"/>
  <c r="AA80" i="27"/>
  <c r="T80" i="27"/>
  <c r="AT79" i="27"/>
  <c r="AP79" i="27"/>
  <c r="AA79" i="27"/>
  <c r="AT78" i="27"/>
  <c r="AS78" i="27"/>
  <c r="AP78" i="27"/>
  <c r="AA78" i="27"/>
  <c r="AT77" i="27"/>
  <c r="AS77" i="27"/>
  <c r="AP77" i="27"/>
  <c r="AA77" i="27"/>
  <c r="AT76" i="27"/>
  <c r="AP76" i="27"/>
  <c r="AA76" i="27"/>
  <c r="AT75" i="27"/>
  <c r="AS75" i="27"/>
  <c r="AP75" i="27"/>
  <c r="AA75" i="27"/>
  <c r="B75" i="27"/>
  <c r="AS84" i="27" s="1"/>
  <c r="AT74" i="27"/>
  <c r="AS74" i="27"/>
  <c r="AP74" i="27"/>
  <c r="AA74" i="27"/>
  <c r="T74" i="27"/>
  <c r="B74" i="27"/>
  <c r="T79" i="27" s="1"/>
  <c r="AT73" i="27"/>
  <c r="AS73" i="27"/>
  <c r="AP73" i="27"/>
  <c r="AA73" i="27"/>
  <c r="T73" i="27"/>
  <c r="B73" i="27"/>
  <c r="D70" i="27"/>
  <c r="D85" i="27" s="1"/>
  <c r="D101" i="27" s="1"/>
  <c r="D117" i="27" s="1"/>
  <c r="D133" i="27" s="1"/>
  <c r="D148" i="27" s="1"/>
  <c r="AT69" i="27"/>
  <c r="AS69" i="27"/>
  <c r="AP69" i="27"/>
  <c r="AA69" i="27"/>
  <c r="AT68" i="27"/>
  <c r="AR68" i="27"/>
  <c r="AP68" i="27"/>
  <c r="AA68" i="27"/>
  <c r="AT67" i="27"/>
  <c r="AP67" i="27"/>
  <c r="AA67" i="27"/>
  <c r="T67" i="27"/>
  <c r="K67" i="27"/>
  <c r="L67" i="27" s="1"/>
  <c r="I67" i="27"/>
  <c r="J67" i="27" s="1"/>
  <c r="AT66" i="27"/>
  <c r="AS66" i="27"/>
  <c r="AR66" i="27"/>
  <c r="AP66" i="27"/>
  <c r="AA66" i="27"/>
  <c r="AT65" i="27"/>
  <c r="AP65" i="27"/>
  <c r="AA65" i="27"/>
  <c r="AT64" i="27"/>
  <c r="AP64" i="27"/>
  <c r="AA64" i="27"/>
  <c r="T64" i="27"/>
  <c r="AT63" i="27"/>
  <c r="AR63" i="27"/>
  <c r="AP63" i="27"/>
  <c r="AA63" i="27"/>
  <c r="AT62" i="27"/>
  <c r="AP62" i="27"/>
  <c r="AA62" i="27"/>
  <c r="T62" i="27"/>
  <c r="AT61" i="27"/>
  <c r="AP61" i="27"/>
  <c r="AA61" i="27"/>
  <c r="T61" i="27"/>
  <c r="AT60" i="27"/>
  <c r="AR60" i="27"/>
  <c r="AP60" i="27"/>
  <c r="AA60" i="27"/>
  <c r="B60" i="27"/>
  <c r="AT59" i="27"/>
  <c r="AR59" i="27"/>
  <c r="AP59" i="27"/>
  <c r="AA59" i="27"/>
  <c r="B59" i="27"/>
  <c r="AT58" i="27"/>
  <c r="AP58" i="27"/>
  <c r="AA58" i="27"/>
  <c r="T58" i="27"/>
  <c r="K58" i="27"/>
  <c r="L58" i="27" s="1"/>
  <c r="D58" i="27"/>
  <c r="B58" i="27"/>
  <c r="K59" i="27" s="1"/>
  <c r="L59" i="27" s="1"/>
  <c r="R59" i="27" s="1"/>
  <c r="D54" i="27"/>
  <c r="AT53" i="27"/>
  <c r="AP53" i="27"/>
  <c r="AG53" i="27"/>
  <c r="AA53" i="27"/>
  <c r="T53" i="27"/>
  <c r="D53" i="27"/>
  <c r="D69" i="27" s="1"/>
  <c r="AT52" i="27"/>
  <c r="AP52" i="27"/>
  <c r="AG52" i="27"/>
  <c r="AA52" i="27"/>
  <c r="E52" i="27"/>
  <c r="H51" i="27" s="1"/>
  <c r="I51" i="27" s="1"/>
  <c r="J51" i="27" s="1"/>
  <c r="D52" i="27"/>
  <c r="AT51" i="27"/>
  <c r="AP51" i="27"/>
  <c r="AG51" i="27"/>
  <c r="AA51" i="27"/>
  <c r="D51" i="27"/>
  <c r="D67" i="27" s="1"/>
  <c r="E68" i="27" s="1"/>
  <c r="H67" i="27" s="1"/>
  <c r="AT50" i="27"/>
  <c r="AP50" i="27"/>
  <c r="AG50" i="27"/>
  <c r="AA50" i="27"/>
  <c r="T50" i="27"/>
  <c r="D50" i="27"/>
  <c r="D66" i="27" s="1"/>
  <c r="D81" i="27" s="1"/>
  <c r="AT49" i="27"/>
  <c r="AS49" i="27"/>
  <c r="AR49" i="27"/>
  <c r="AP49" i="27"/>
  <c r="AG49" i="27"/>
  <c r="AA49" i="27"/>
  <c r="E49" i="27"/>
  <c r="H48" i="27" s="1"/>
  <c r="I48" i="27" s="1"/>
  <c r="J48" i="27" s="1"/>
  <c r="D49" i="27"/>
  <c r="D65" i="27" s="1"/>
  <c r="D80" i="27" s="1"/>
  <c r="AT48" i="27"/>
  <c r="AP48" i="27"/>
  <c r="AG48" i="27"/>
  <c r="AA48" i="27"/>
  <c r="D48" i="27"/>
  <c r="D64" i="27" s="1"/>
  <c r="AT47" i="27"/>
  <c r="AP47" i="27"/>
  <c r="AG47" i="27"/>
  <c r="AA47" i="27"/>
  <c r="E47" i="27"/>
  <c r="H46" i="27" s="1"/>
  <c r="I46" i="27" s="1"/>
  <c r="D47" i="27"/>
  <c r="E48" i="27" s="1"/>
  <c r="H47" i="27" s="1"/>
  <c r="I47" i="27" s="1"/>
  <c r="J47" i="27" s="1"/>
  <c r="AT46" i="27"/>
  <c r="AS46" i="27"/>
  <c r="AP46" i="27"/>
  <c r="AG46" i="27"/>
  <c r="AA46" i="27"/>
  <c r="J46" i="27"/>
  <c r="E46" i="27"/>
  <c r="D46" i="27"/>
  <c r="D62" i="27" s="1"/>
  <c r="D77" i="27" s="1"/>
  <c r="AT45" i="27"/>
  <c r="AS45" i="27"/>
  <c r="AP45" i="27"/>
  <c r="AG45" i="27"/>
  <c r="AA45" i="27"/>
  <c r="T45" i="27"/>
  <c r="I45" i="27"/>
  <c r="J45" i="27" s="1"/>
  <c r="H45" i="27"/>
  <c r="D45" i="27"/>
  <c r="D61" i="27" s="1"/>
  <c r="AT44" i="27"/>
  <c r="AS44" i="27"/>
  <c r="AR44" i="27"/>
  <c r="AP44" i="27"/>
  <c r="AG44" i="27"/>
  <c r="AA44" i="27"/>
  <c r="E44" i="27"/>
  <c r="H43" i="27" s="1"/>
  <c r="I43" i="27" s="1"/>
  <c r="J43" i="27" s="1"/>
  <c r="D44" i="27"/>
  <c r="B44" i="27"/>
  <c r="AS51" i="27" s="1"/>
  <c r="AT43" i="27"/>
  <c r="AS43" i="27"/>
  <c r="AP43" i="27"/>
  <c r="AG43" i="27"/>
  <c r="AA43" i="27"/>
  <c r="T43" i="27"/>
  <c r="D43" i="27"/>
  <c r="D59" i="27" s="1"/>
  <c r="D74" i="27" s="1"/>
  <c r="B43" i="27"/>
  <c r="T47" i="27" s="1"/>
  <c r="AT42" i="27"/>
  <c r="AS42" i="27"/>
  <c r="AP42" i="27"/>
  <c r="AG42" i="27"/>
  <c r="AA42" i="27"/>
  <c r="D42" i="27"/>
  <c r="E43" i="27" s="1"/>
  <c r="H42" i="27" s="1"/>
  <c r="I42" i="27" s="1"/>
  <c r="J42" i="27" s="1"/>
  <c r="B42" i="27"/>
  <c r="E38" i="27"/>
  <c r="H37" i="27" s="1"/>
  <c r="I37" i="27" s="1"/>
  <c r="J37" i="27" s="1"/>
  <c r="AT37" i="27"/>
  <c r="AP37" i="27"/>
  <c r="AA37" i="27"/>
  <c r="K37" i="27"/>
  <c r="L37" i="27" s="1"/>
  <c r="R37" i="27" s="1"/>
  <c r="E37" i="27"/>
  <c r="AT36" i="27"/>
  <c r="AP36" i="27"/>
  <c r="AA36" i="27"/>
  <c r="I36" i="27"/>
  <c r="J36" i="27" s="1"/>
  <c r="H36" i="27"/>
  <c r="E36" i="27"/>
  <c r="AT35" i="27"/>
  <c r="AS35" i="27"/>
  <c r="AP35" i="27"/>
  <c r="AA35" i="27"/>
  <c r="H35" i="27"/>
  <c r="I35" i="27" s="1"/>
  <c r="J35" i="27" s="1"/>
  <c r="E35" i="27"/>
  <c r="AT34" i="27"/>
  <c r="AS34" i="27"/>
  <c r="AP34" i="27"/>
  <c r="AA34" i="27"/>
  <c r="I34" i="27"/>
  <c r="J34" i="27" s="1"/>
  <c r="H34" i="27"/>
  <c r="E34" i="27"/>
  <c r="AT33" i="27"/>
  <c r="AP33" i="27"/>
  <c r="AA33" i="27"/>
  <c r="H33" i="27"/>
  <c r="I33" i="27" s="1"/>
  <c r="J33" i="27" s="1"/>
  <c r="E33" i="27"/>
  <c r="AT32" i="27"/>
  <c r="AP32" i="27"/>
  <c r="AA32" i="27"/>
  <c r="I32" i="27"/>
  <c r="J32" i="27" s="1"/>
  <c r="H32" i="27"/>
  <c r="E32" i="27"/>
  <c r="AT31" i="27"/>
  <c r="AS31" i="27"/>
  <c r="AP31" i="27"/>
  <c r="AA31" i="27"/>
  <c r="H31" i="27"/>
  <c r="I31" i="27" s="1"/>
  <c r="J31" i="27" s="1"/>
  <c r="E31" i="27"/>
  <c r="H30" i="27" s="1"/>
  <c r="AT30" i="27"/>
  <c r="AS30" i="27"/>
  <c r="AP30" i="27"/>
  <c r="AA30" i="27"/>
  <c r="K30" i="27"/>
  <c r="L30" i="27" s="1"/>
  <c r="J30" i="27"/>
  <c r="I30" i="27"/>
  <c r="E30" i="27"/>
  <c r="AT29" i="27"/>
  <c r="AP29" i="27"/>
  <c r="AA29" i="27"/>
  <c r="I29" i="27"/>
  <c r="J29" i="27" s="1"/>
  <c r="H29" i="27"/>
  <c r="E29" i="27"/>
  <c r="AT28" i="27"/>
  <c r="AP28" i="27"/>
  <c r="AA28" i="27"/>
  <c r="J28" i="27"/>
  <c r="I28" i="27"/>
  <c r="H28" i="27"/>
  <c r="E28" i="27"/>
  <c r="B28" i="27"/>
  <c r="AS37" i="27" s="1"/>
  <c r="AT27" i="27"/>
  <c r="AS27" i="27"/>
  <c r="AR27" i="27"/>
  <c r="AP27" i="27"/>
  <c r="AA27" i="27"/>
  <c r="K27" i="27"/>
  <c r="H27" i="27"/>
  <c r="I27" i="27" s="1"/>
  <c r="J27" i="27" s="1"/>
  <c r="E27" i="27"/>
  <c r="H26" i="27" s="1"/>
  <c r="I26" i="27" s="1"/>
  <c r="J26" i="27" s="1"/>
  <c r="B27" i="27"/>
  <c r="AT26" i="27"/>
  <c r="AS26" i="27"/>
  <c r="AP26" i="27"/>
  <c r="AA26" i="27"/>
  <c r="K26" i="27"/>
  <c r="L26" i="27" s="1"/>
  <c r="R26" i="27" s="1"/>
  <c r="B26" i="27"/>
  <c r="AR34" i="27" s="1"/>
  <c r="AW147" i="26"/>
  <c r="AS147" i="26"/>
  <c r="AG147" i="26"/>
  <c r="AW146" i="26"/>
  <c r="AS146" i="26"/>
  <c r="AG146" i="26"/>
  <c r="T146" i="26"/>
  <c r="L146" i="26"/>
  <c r="K146" i="26"/>
  <c r="AW145" i="26"/>
  <c r="AS145" i="26"/>
  <c r="AG145" i="26"/>
  <c r="AW144" i="26"/>
  <c r="AS144" i="26"/>
  <c r="AG144" i="26"/>
  <c r="AW143" i="26"/>
  <c r="AS143" i="26"/>
  <c r="AG143" i="26"/>
  <c r="T143" i="26"/>
  <c r="K143" i="26"/>
  <c r="L143" i="26" s="1"/>
  <c r="AW142" i="26"/>
  <c r="AU142" i="26"/>
  <c r="AS142" i="26"/>
  <c r="AG142" i="26"/>
  <c r="T142" i="26"/>
  <c r="AW141" i="26"/>
  <c r="AU141" i="26"/>
  <c r="AS141" i="26"/>
  <c r="AG141" i="26"/>
  <c r="AW140" i="26"/>
  <c r="AS140" i="26"/>
  <c r="AG140" i="26"/>
  <c r="K140" i="26"/>
  <c r="L140" i="26" s="1"/>
  <c r="AW139" i="26"/>
  <c r="AU139" i="26"/>
  <c r="AS139" i="26"/>
  <c r="AG139" i="26"/>
  <c r="T139" i="26"/>
  <c r="AW138" i="26"/>
  <c r="AU138" i="26"/>
  <c r="AS138" i="26"/>
  <c r="AG138" i="26"/>
  <c r="B138" i="26"/>
  <c r="AW137" i="26"/>
  <c r="AS137" i="26"/>
  <c r="AG137" i="26"/>
  <c r="T137" i="26"/>
  <c r="K137" i="26"/>
  <c r="L137" i="26" s="1"/>
  <c r="B137" i="26"/>
  <c r="T141" i="26" s="1"/>
  <c r="AW136" i="26"/>
  <c r="AS136" i="26"/>
  <c r="AG136" i="26"/>
  <c r="B136" i="26"/>
  <c r="AU140" i="26" s="1"/>
  <c r="AZ132" i="26"/>
  <c r="AW132" i="26"/>
  <c r="AS132" i="26"/>
  <c r="AG132" i="26"/>
  <c r="K132" i="26"/>
  <c r="L132" i="26" s="1"/>
  <c r="AZ131" i="26"/>
  <c r="AW131" i="26"/>
  <c r="AS131" i="26"/>
  <c r="AG131" i="26"/>
  <c r="T131" i="26"/>
  <c r="AZ130" i="26"/>
  <c r="AW130" i="26"/>
  <c r="AS130" i="26"/>
  <c r="AG130" i="26"/>
  <c r="K130" i="26"/>
  <c r="AZ129" i="26"/>
  <c r="AW129" i="26"/>
  <c r="AS129" i="26"/>
  <c r="AG129" i="26"/>
  <c r="AZ128" i="26"/>
  <c r="AW128" i="26"/>
  <c r="AV128" i="26"/>
  <c r="AU128" i="26"/>
  <c r="AS128" i="26"/>
  <c r="AG128" i="26"/>
  <c r="K128" i="26"/>
  <c r="AZ127" i="26"/>
  <c r="AW127" i="26"/>
  <c r="AS127" i="26"/>
  <c r="AG127" i="26"/>
  <c r="AZ126" i="26"/>
  <c r="AW126" i="26"/>
  <c r="AU126" i="26"/>
  <c r="AS126" i="26"/>
  <c r="AG126" i="26"/>
  <c r="AZ125" i="26"/>
  <c r="AW125" i="26"/>
  <c r="AS125" i="26"/>
  <c r="AG125" i="26"/>
  <c r="AZ124" i="26"/>
  <c r="AW124" i="26"/>
  <c r="AV124" i="26"/>
  <c r="AS124" i="26"/>
  <c r="AG124" i="26"/>
  <c r="AZ123" i="26"/>
  <c r="AW123" i="26"/>
  <c r="AS123" i="26"/>
  <c r="AG123" i="26"/>
  <c r="K123" i="26"/>
  <c r="B123" i="26"/>
  <c r="AV130" i="26" s="1"/>
  <c r="AZ122" i="26"/>
  <c r="AW122" i="26"/>
  <c r="AU122" i="26"/>
  <c r="AS122" i="26"/>
  <c r="AG122" i="26"/>
  <c r="B122" i="26"/>
  <c r="T129" i="26" s="1"/>
  <c r="AZ121" i="26"/>
  <c r="AW121" i="26"/>
  <c r="AV121" i="26"/>
  <c r="AS121" i="26"/>
  <c r="AG121" i="26"/>
  <c r="O121" i="26"/>
  <c r="L121" i="26"/>
  <c r="R121" i="26" s="1"/>
  <c r="K121" i="26"/>
  <c r="B121" i="26"/>
  <c r="AU130" i="26" s="1"/>
  <c r="AW116" i="26"/>
  <c r="AS116" i="26"/>
  <c r="AG116" i="26"/>
  <c r="AW115" i="26"/>
  <c r="AV115" i="26"/>
  <c r="AS115" i="26"/>
  <c r="AG115" i="26"/>
  <c r="AW114" i="26"/>
  <c r="AU114" i="26"/>
  <c r="AS114" i="26"/>
  <c r="AG114" i="26"/>
  <c r="AW113" i="26"/>
  <c r="AS113" i="26"/>
  <c r="AG113" i="26"/>
  <c r="AW112" i="26"/>
  <c r="AS112" i="26"/>
  <c r="AG112" i="26"/>
  <c r="AW111" i="26"/>
  <c r="AV111" i="26"/>
  <c r="AS111" i="26"/>
  <c r="AG111" i="26"/>
  <c r="T111" i="26"/>
  <c r="AW110" i="26"/>
  <c r="AV110" i="26"/>
  <c r="AU110" i="26"/>
  <c r="AS110" i="26"/>
  <c r="AG110" i="26"/>
  <c r="T110" i="26"/>
  <c r="AW109" i="26"/>
  <c r="AV109" i="26"/>
  <c r="AU109" i="26"/>
  <c r="AS109" i="26"/>
  <c r="AG109" i="26"/>
  <c r="T109" i="26"/>
  <c r="AW108" i="26"/>
  <c r="AV108" i="26"/>
  <c r="AS108" i="26"/>
  <c r="AG108" i="26"/>
  <c r="T108" i="26"/>
  <c r="AW107" i="26"/>
  <c r="AV107" i="26"/>
  <c r="AU107" i="26"/>
  <c r="AS107" i="26"/>
  <c r="AG107" i="26"/>
  <c r="T107" i="26"/>
  <c r="B107" i="26"/>
  <c r="AV112" i="26" s="1"/>
  <c r="AW106" i="26"/>
  <c r="AV106" i="26"/>
  <c r="AS106" i="26"/>
  <c r="AG106" i="26"/>
  <c r="B106" i="26"/>
  <c r="T106" i="26" s="1"/>
  <c r="AW105" i="26"/>
  <c r="AV105" i="26"/>
  <c r="AS105" i="26"/>
  <c r="AG105" i="26"/>
  <c r="T105" i="26"/>
  <c r="K105" i="26"/>
  <c r="L105" i="26" s="1"/>
  <c r="B105" i="26"/>
  <c r="AM100" i="26"/>
  <c r="AK100" i="26"/>
  <c r="AM99" i="26"/>
  <c r="T99" i="26"/>
  <c r="L99" i="26"/>
  <c r="R99" i="26" s="1"/>
  <c r="AM98" i="26"/>
  <c r="AL98" i="26"/>
  <c r="AM97" i="26"/>
  <c r="T97" i="26"/>
  <c r="AM96" i="26"/>
  <c r="AL96" i="26"/>
  <c r="AK96" i="26"/>
  <c r="T96" i="26"/>
  <c r="AM95" i="26"/>
  <c r="AK95" i="26"/>
  <c r="AM94" i="26"/>
  <c r="T94" i="26"/>
  <c r="K94" i="26"/>
  <c r="L94" i="26" s="1"/>
  <c r="AM93" i="26"/>
  <c r="AK93" i="26"/>
  <c r="AM92" i="26"/>
  <c r="AK92" i="26"/>
  <c r="T92" i="26"/>
  <c r="AM91" i="26"/>
  <c r="AL91" i="26"/>
  <c r="AK91" i="26"/>
  <c r="T91" i="26"/>
  <c r="B91" i="26"/>
  <c r="AM90" i="26"/>
  <c r="AL90" i="26"/>
  <c r="AK90" i="26"/>
  <c r="R90" i="26"/>
  <c r="K90" i="26"/>
  <c r="L90" i="26" s="1"/>
  <c r="B90" i="26"/>
  <c r="T100" i="26" s="1"/>
  <c r="AM89" i="26"/>
  <c r="B89" i="26"/>
  <c r="K99" i="26" s="1"/>
  <c r="AT84" i="26"/>
  <c r="AR84" i="26"/>
  <c r="AP84" i="26"/>
  <c r="AA84" i="26"/>
  <c r="T84" i="26"/>
  <c r="AT83" i="26"/>
  <c r="AR83" i="26"/>
  <c r="AP83" i="26"/>
  <c r="AA83" i="26"/>
  <c r="K83" i="26"/>
  <c r="L83" i="26" s="1"/>
  <c r="AT82" i="26"/>
  <c r="AR82" i="26"/>
  <c r="AP82" i="26"/>
  <c r="AA82" i="26"/>
  <c r="T82" i="26"/>
  <c r="AT81" i="26"/>
  <c r="AR81" i="26"/>
  <c r="AP81" i="26"/>
  <c r="AA81" i="26"/>
  <c r="T81" i="26"/>
  <c r="AT80" i="26"/>
  <c r="AR80" i="26"/>
  <c r="AP80" i="26"/>
  <c r="AA80" i="26"/>
  <c r="L80" i="26"/>
  <c r="K80" i="26"/>
  <c r="AT79" i="26"/>
  <c r="AP79" i="26"/>
  <c r="AA79" i="26"/>
  <c r="AT78" i="26"/>
  <c r="AP78" i="26"/>
  <c r="AA78" i="26"/>
  <c r="K78" i="26"/>
  <c r="L78" i="26" s="1"/>
  <c r="AT77" i="26"/>
  <c r="AP77" i="26"/>
  <c r="AA77" i="26"/>
  <c r="L77" i="26"/>
  <c r="K77" i="26"/>
  <c r="AT76" i="26"/>
  <c r="AP76" i="26"/>
  <c r="AA76" i="26"/>
  <c r="AT75" i="26"/>
  <c r="AP75" i="26"/>
  <c r="AA75" i="26"/>
  <c r="K75" i="26"/>
  <c r="L75" i="26" s="1"/>
  <c r="B75" i="26"/>
  <c r="AT74" i="26"/>
  <c r="AR74" i="26"/>
  <c r="AP74" i="26"/>
  <c r="AA74" i="26"/>
  <c r="K74" i="26"/>
  <c r="L74" i="26" s="1"/>
  <c r="B74" i="26"/>
  <c r="T78" i="26" s="1"/>
  <c r="AT73" i="26"/>
  <c r="AR73" i="26"/>
  <c r="AP73" i="26"/>
  <c r="AA73" i="26"/>
  <c r="T73" i="26"/>
  <c r="R73" i="26"/>
  <c r="K73" i="26"/>
  <c r="L73" i="26" s="1"/>
  <c r="O73" i="26" s="1"/>
  <c r="B73" i="26"/>
  <c r="AR77" i="26" s="1"/>
  <c r="AT69" i="26"/>
  <c r="AS69" i="26"/>
  <c r="AP69" i="26"/>
  <c r="AA69" i="26"/>
  <c r="AT68" i="26"/>
  <c r="AP68" i="26"/>
  <c r="AA68" i="26"/>
  <c r="K68" i="26"/>
  <c r="L68" i="26" s="1"/>
  <c r="R68" i="26" s="1"/>
  <c r="AT67" i="26"/>
  <c r="AP67" i="26"/>
  <c r="AA67" i="26"/>
  <c r="AT66" i="26"/>
  <c r="AS66" i="26"/>
  <c r="AP66" i="26"/>
  <c r="AA66" i="26"/>
  <c r="AT65" i="26"/>
  <c r="AP65" i="26"/>
  <c r="AA65" i="26"/>
  <c r="AT64" i="26"/>
  <c r="AP64" i="26"/>
  <c r="AA64" i="26"/>
  <c r="T64" i="26"/>
  <c r="AT63" i="26"/>
  <c r="AS63" i="26"/>
  <c r="AR63" i="26"/>
  <c r="AP63" i="26"/>
  <c r="AA63" i="26"/>
  <c r="E63" i="26"/>
  <c r="H62" i="26" s="1"/>
  <c r="I62" i="26" s="1"/>
  <c r="J62" i="26" s="1"/>
  <c r="AT62" i="26"/>
  <c r="AP62" i="26"/>
  <c r="AA62" i="26"/>
  <c r="AT61" i="26"/>
  <c r="AP61" i="26"/>
  <c r="AA61" i="26"/>
  <c r="T61" i="26"/>
  <c r="AT60" i="26"/>
  <c r="AS60" i="26"/>
  <c r="AR60" i="26"/>
  <c r="AP60" i="26"/>
  <c r="AA60" i="26"/>
  <c r="B60" i="26"/>
  <c r="AS62" i="26" s="1"/>
  <c r="AT59" i="26"/>
  <c r="AS59" i="26"/>
  <c r="AP59" i="26"/>
  <c r="AA59" i="26"/>
  <c r="B59" i="26"/>
  <c r="T67" i="26" s="1"/>
  <c r="AT58" i="26"/>
  <c r="AS58" i="26"/>
  <c r="AP58" i="26"/>
  <c r="AA58" i="26"/>
  <c r="T58" i="26"/>
  <c r="B58" i="26"/>
  <c r="AR69" i="26" s="1"/>
  <c r="E54" i="26"/>
  <c r="H53" i="26" s="1"/>
  <c r="D54" i="26"/>
  <c r="D70" i="26" s="1"/>
  <c r="D85" i="26" s="1"/>
  <c r="D101" i="26" s="1"/>
  <c r="D117" i="26" s="1"/>
  <c r="D133" i="26" s="1"/>
  <c r="D148" i="26" s="1"/>
  <c r="AT53" i="26"/>
  <c r="AS53" i="26"/>
  <c r="AP53" i="26"/>
  <c r="AG53" i="26"/>
  <c r="AA53" i="26"/>
  <c r="I53" i="26"/>
  <c r="J53" i="26" s="1"/>
  <c r="D53" i="26"/>
  <c r="D69" i="26" s="1"/>
  <c r="AT52" i="26"/>
  <c r="AS52" i="26"/>
  <c r="AP52" i="26"/>
  <c r="AG52" i="26"/>
  <c r="AA52" i="26"/>
  <c r="T52" i="26"/>
  <c r="J52" i="26"/>
  <c r="D52" i="26"/>
  <c r="E53" i="26" s="1"/>
  <c r="H52" i="26" s="1"/>
  <c r="I52" i="26" s="1"/>
  <c r="AT51" i="26"/>
  <c r="AP51" i="26"/>
  <c r="AG51" i="26"/>
  <c r="AA51" i="26"/>
  <c r="D51" i="26"/>
  <c r="AT50" i="26"/>
  <c r="AP50" i="26"/>
  <c r="AG50" i="26"/>
  <c r="AA50" i="26"/>
  <c r="D50" i="26"/>
  <c r="AT49" i="26"/>
  <c r="AP49" i="26"/>
  <c r="AG49" i="26"/>
  <c r="AA49" i="26"/>
  <c r="T49" i="26"/>
  <c r="K49" i="26"/>
  <c r="L49" i="26" s="1"/>
  <c r="E49" i="26"/>
  <c r="H48" i="26" s="1"/>
  <c r="I48" i="26" s="1"/>
  <c r="J48" i="26" s="1"/>
  <c r="D49" i="26"/>
  <c r="AT48" i="26"/>
  <c r="AP48" i="26"/>
  <c r="AG48" i="26"/>
  <c r="AA48" i="26"/>
  <c r="T48" i="26"/>
  <c r="D48" i="26"/>
  <c r="D64" i="26" s="1"/>
  <c r="AT47" i="26"/>
  <c r="AP47" i="26"/>
  <c r="AG47" i="26"/>
  <c r="AA47" i="26"/>
  <c r="T47" i="26"/>
  <c r="E47" i="26"/>
  <c r="D47" i="26"/>
  <c r="D63" i="26" s="1"/>
  <c r="E64" i="26" s="1"/>
  <c r="H63" i="26" s="1"/>
  <c r="I63" i="26" s="1"/>
  <c r="J63" i="26" s="1"/>
  <c r="AT46" i="26"/>
  <c r="AS46" i="26"/>
  <c r="AP46" i="26"/>
  <c r="AG46" i="26"/>
  <c r="AA46" i="26"/>
  <c r="H46" i="26"/>
  <c r="I46" i="26" s="1"/>
  <c r="J46" i="26" s="1"/>
  <c r="D46" i="26"/>
  <c r="D62" i="26" s="1"/>
  <c r="D77" i="26" s="1"/>
  <c r="AT45" i="26"/>
  <c r="AP45" i="26"/>
  <c r="AG45" i="26"/>
  <c r="AA45" i="26"/>
  <c r="D45" i="26"/>
  <c r="E46" i="26" s="1"/>
  <c r="H45" i="26" s="1"/>
  <c r="I45" i="26" s="1"/>
  <c r="J45" i="26" s="1"/>
  <c r="AT44" i="26"/>
  <c r="AP44" i="26"/>
  <c r="AG44" i="26"/>
  <c r="AA44" i="26"/>
  <c r="D44" i="26"/>
  <c r="B44" i="26"/>
  <c r="AT43" i="26"/>
  <c r="AP43" i="26"/>
  <c r="AG43" i="26"/>
  <c r="AA43" i="26"/>
  <c r="D43" i="26"/>
  <c r="B43" i="26"/>
  <c r="AT42" i="26"/>
  <c r="AS42" i="26"/>
  <c r="AP42" i="26"/>
  <c r="AG42" i="26"/>
  <c r="AA42" i="26"/>
  <c r="T42" i="26"/>
  <c r="D42" i="26"/>
  <c r="B42" i="26"/>
  <c r="E38" i="26"/>
  <c r="AT37" i="26"/>
  <c r="AP37" i="26"/>
  <c r="AA37" i="26"/>
  <c r="I37" i="26"/>
  <c r="J37" i="26" s="1"/>
  <c r="H37" i="26"/>
  <c r="E37" i="26"/>
  <c r="AT36" i="26"/>
  <c r="AR36" i="26"/>
  <c r="AP36" i="26"/>
  <c r="AA36" i="26"/>
  <c r="T36" i="26"/>
  <c r="K36" i="26"/>
  <c r="L36" i="26" s="1"/>
  <c r="H36" i="26"/>
  <c r="I36" i="26" s="1"/>
  <c r="J36" i="26" s="1"/>
  <c r="E36" i="26"/>
  <c r="AT35" i="26"/>
  <c r="AR35" i="26"/>
  <c r="AP35" i="26"/>
  <c r="AA35" i="26"/>
  <c r="H35" i="26"/>
  <c r="I35" i="26" s="1"/>
  <c r="J35" i="26" s="1"/>
  <c r="E35" i="26"/>
  <c r="H34" i="26" s="1"/>
  <c r="I34" i="26" s="1"/>
  <c r="AT34" i="26"/>
  <c r="AP34" i="26"/>
  <c r="AA34" i="26"/>
  <c r="T34" i="26"/>
  <c r="K34" i="26"/>
  <c r="L34" i="26" s="1"/>
  <c r="R34" i="26" s="1"/>
  <c r="J34" i="26"/>
  <c r="E34" i="26"/>
  <c r="AT33" i="26"/>
  <c r="AR33" i="26"/>
  <c r="AP33" i="26"/>
  <c r="AA33" i="26"/>
  <c r="J33" i="26"/>
  <c r="I33" i="26"/>
  <c r="H33" i="26"/>
  <c r="E33" i="26"/>
  <c r="AT32" i="26"/>
  <c r="AS32" i="26"/>
  <c r="AP32" i="26"/>
  <c r="AA32" i="26"/>
  <c r="T32" i="26"/>
  <c r="K32" i="26"/>
  <c r="L32" i="26" s="1"/>
  <c r="H32" i="26"/>
  <c r="I32" i="26" s="1"/>
  <c r="J32" i="26" s="1"/>
  <c r="E32" i="26"/>
  <c r="AT31" i="26"/>
  <c r="AR31" i="26"/>
  <c r="AP31" i="26"/>
  <c r="AA31" i="26"/>
  <c r="H31" i="26"/>
  <c r="I31" i="26" s="1"/>
  <c r="J31" i="26" s="1"/>
  <c r="E31" i="26"/>
  <c r="H30" i="26" s="1"/>
  <c r="I30" i="26" s="1"/>
  <c r="J30" i="26" s="1"/>
  <c r="AT30" i="26"/>
  <c r="AP30" i="26"/>
  <c r="AA30" i="26"/>
  <c r="T30" i="26"/>
  <c r="L30" i="26"/>
  <c r="R30" i="26" s="1"/>
  <c r="K30" i="26"/>
  <c r="E30" i="26"/>
  <c r="AT29" i="26"/>
  <c r="AR29" i="26"/>
  <c r="AP29" i="26"/>
  <c r="AA29" i="26"/>
  <c r="T29" i="26"/>
  <c r="K29" i="26"/>
  <c r="L29" i="26" s="1"/>
  <c r="H29" i="26"/>
  <c r="I29" i="26" s="1"/>
  <c r="J29" i="26" s="1"/>
  <c r="E29" i="26"/>
  <c r="H28" i="26" s="1"/>
  <c r="I28" i="26" s="1"/>
  <c r="J28" i="26" s="1"/>
  <c r="AT28" i="26"/>
  <c r="AP28" i="26"/>
  <c r="AA28" i="26"/>
  <c r="K28" i="26"/>
  <c r="L28" i="26" s="1"/>
  <c r="E28" i="26"/>
  <c r="B28" i="26"/>
  <c r="AS35" i="26" s="1"/>
  <c r="AT27" i="26"/>
  <c r="AS27" i="26"/>
  <c r="AR27" i="26"/>
  <c r="AP27" i="26"/>
  <c r="AA27" i="26"/>
  <c r="R27" i="26"/>
  <c r="K27" i="26"/>
  <c r="L27" i="26" s="1"/>
  <c r="J27" i="26"/>
  <c r="H27" i="26"/>
  <c r="I27" i="26" s="1"/>
  <c r="E27" i="26"/>
  <c r="B27" i="26"/>
  <c r="T28" i="26" s="1"/>
  <c r="AT26" i="26"/>
  <c r="AP26" i="26"/>
  <c r="AA26" i="26"/>
  <c r="O26" i="26"/>
  <c r="K26" i="26"/>
  <c r="L26" i="26" s="1"/>
  <c r="R26" i="26" s="1"/>
  <c r="I26" i="26"/>
  <c r="J26" i="26" s="1"/>
  <c r="H26" i="26"/>
  <c r="B26" i="26"/>
  <c r="K37" i="26" s="1"/>
  <c r="L37" i="26" s="1"/>
  <c r="E148" i="25"/>
  <c r="AW147" i="25"/>
  <c r="AV147" i="25"/>
  <c r="AU147" i="25"/>
  <c r="AS147" i="25"/>
  <c r="AG147" i="25"/>
  <c r="K147" i="25"/>
  <c r="L147" i="25" s="1"/>
  <c r="R147" i="25" s="1"/>
  <c r="H147" i="25"/>
  <c r="I147" i="25" s="1"/>
  <c r="J147" i="25" s="1"/>
  <c r="E147" i="25"/>
  <c r="H146" i="25" s="1"/>
  <c r="I146" i="25" s="1"/>
  <c r="J146" i="25" s="1"/>
  <c r="AW146" i="25"/>
  <c r="AS146" i="25"/>
  <c r="AG146" i="25"/>
  <c r="E146" i="25"/>
  <c r="AW145" i="25"/>
  <c r="AU145" i="25"/>
  <c r="AS145" i="25"/>
  <c r="AG145" i="25"/>
  <c r="J145" i="25"/>
  <c r="I145" i="25"/>
  <c r="H145" i="25"/>
  <c r="E145" i="25"/>
  <c r="H144" i="25" s="1"/>
  <c r="I144" i="25" s="1"/>
  <c r="J144" i="25" s="1"/>
  <c r="AW144" i="25"/>
  <c r="AV144" i="25"/>
  <c r="AS144" i="25"/>
  <c r="AG144" i="25"/>
  <c r="T144" i="25"/>
  <c r="E144" i="25"/>
  <c r="AW143" i="25"/>
  <c r="AV143" i="25"/>
  <c r="AS143" i="25"/>
  <c r="AG143" i="25"/>
  <c r="H143" i="25"/>
  <c r="I143" i="25" s="1"/>
  <c r="J143" i="25" s="1"/>
  <c r="E143" i="25"/>
  <c r="H142" i="25" s="1"/>
  <c r="I142" i="25" s="1"/>
  <c r="J142" i="25" s="1"/>
  <c r="AW142" i="25"/>
  <c r="AV142" i="25"/>
  <c r="AS142" i="25"/>
  <c r="AG142" i="25"/>
  <c r="K142" i="25"/>
  <c r="L142" i="25" s="1"/>
  <c r="E142" i="25"/>
  <c r="AW141" i="25"/>
  <c r="AU141" i="25"/>
  <c r="AS141" i="25"/>
  <c r="AG141" i="25"/>
  <c r="J141" i="25"/>
  <c r="I141" i="25"/>
  <c r="H141" i="25"/>
  <c r="E141" i="25"/>
  <c r="H140" i="25" s="1"/>
  <c r="AW140" i="25"/>
  <c r="AV140" i="25"/>
  <c r="AS140" i="25"/>
  <c r="AG140" i="25"/>
  <c r="I140" i="25"/>
  <c r="J140" i="25" s="1"/>
  <c r="E140" i="25"/>
  <c r="AW139" i="25"/>
  <c r="AV139" i="25"/>
  <c r="AS139" i="25"/>
  <c r="AG139" i="25"/>
  <c r="J139" i="25"/>
  <c r="I139" i="25"/>
  <c r="H139" i="25"/>
  <c r="E139" i="25"/>
  <c r="H138" i="25" s="1"/>
  <c r="I138" i="25" s="1"/>
  <c r="J138" i="25" s="1"/>
  <c r="AW138" i="25"/>
  <c r="AS138" i="25"/>
  <c r="AG138" i="25"/>
  <c r="K138" i="25"/>
  <c r="L138" i="25" s="1"/>
  <c r="E138" i="25"/>
  <c r="B138" i="25"/>
  <c r="AV146" i="25" s="1"/>
  <c r="AW137" i="25"/>
  <c r="AV137" i="25"/>
  <c r="AS137" i="25"/>
  <c r="AG137" i="25"/>
  <c r="T137" i="25"/>
  <c r="H137" i="25"/>
  <c r="I137" i="25" s="1"/>
  <c r="J137" i="25" s="1"/>
  <c r="E137" i="25"/>
  <c r="B137" i="25"/>
  <c r="AW136" i="25"/>
  <c r="AV136" i="25"/>
  <c r="AU136" i="25"/>
  <c r="AS136" i="25"/>
  <c r="AG136" i="25"/>
  <c r="H136" i="25"/>
  <c r="I136" i="25" s="1"/>
  <c r="J136" i="25" s="1"/>
  <c r="B136" i="25"/>
  <c r="AU143" i="25" s="1"/>
  <c r="E133" i="25"/>
  <c r="H132" i="25" s="1"/>
  <c r="I132" i="25" s="1"/>
  <c r="J132" i="25" s="1"/>
  <c r="AZ132" i="25"/>
  <c r="AW132" i="25"/>
  <c r="AS132" i="25"/>
  <c r="AG132" i="25"/>
  <c r="E132" i="25"/>
  <c r="AZ131" i="25"/>
  <c r="AW131" i="25"/>
  <c r="AU131" i="25"/>
  <c r="AS131" i="25"/>
  <c r="AG131" i="25"/>
  <c r="K131" i="25"/>
  <c r="H131" i="25"/>
  <c r="I131" i="25" s="1"/>
  <c r="J131" i="25" s="1"/>
  <c r="E131" i="25"/>
  <c r="H130" i="25" s="1"/>
  <c r="I130" i="25" s="1"/>
  <c r="J130" i="25" s="1"/>
  <c r="AZ130" i="25"/>
  <c r="AW130" i="25"/>
  <c r="AS130" i="25"/>
  <c r="AG130" i="25"/>
  <c r="K130" i="25"/>
  <c r="E130" i="25"/>
  <c r="H129" i="25" s="1"/>
  <c r="I129" i="25" s="1"/>
  <c r="J129" i="25" s="1"/>
  <c r="AZ129" i="25"/>
  <c r="AW129" i="25"/>
  <c r="AS129" i="25"/>
  <c r="AG129" i="25"/>
  <c r="E129" i="25"/>
  <c r="AZ128" i="25"/>
  <c r="AW128" i="25"/>
  <c r="AU128" i="25"/>
  <c r="AS128" i="25"/>
  <c r="AG128" i="25"/>
  <c r="H128" i="25"/>
  <c r="I128" i="25" s="1"/>
  <c r="J128" i="25" s="1"/>
  <c r="E128" i="25"/>
  <c r="H127" i="25" s="1"/>
  <c r="I127" i="25" s="1"/>
  <c r="J127" i="25" s="1"/>
  <c r="AZ127" i="25"/>
  <c r="AW127" i="25"/>
  <c r="AS127" i="25"/>
  <c r="AG127" i="25"/>
  <c r="E127" i="25"/>
  <c r="H126" i="25" s="1"/>
  <c r="AZ126" i="25"/>
  <c r="AW126" i="25"/>
  <c r="AS126" i="25"/>
  <c r="AG126" i="25"/>
  <c r="K126" i="25"/>
  <c r="L126" i="25" s="1"/>
  <c r="I126" i="25"/>
  <c r="J126" i="25" s="1"/>
  <c r="E126" i="25"/>
  <c r="H125" i="25" s="1"/>
  <c r="I125" i="25" s="1"/>
  <c r="AZ125" i="25"/>
  <c r="AW125" i="25"/>
  <c r="AS125" i="25"/>
  <c r="AG125" i="25"/>
  <c r="K125" i="25"/>
  <c r="J125" i="25"/>
  <c r="E125" i="25"/>
  <c r="AZ124" i="25"/>
  <c r="AW124" i="25"/>
  <c r="AS124" i="25"/>
  <c r="AG124" i="25"/>
  <c r="I124" i="25"/>
  <c r="J124" i="25" s="1"/>
  <c r="H124" i="25"/>
  <c r="E124" i="25"/>
  <c r="AZ123" i="25"/>
  <c r="AW123" i="25"/>
  <c r="AS123" i="25"/>
  <c r="AG123" i="25"/>
  <c r="I123" i="25"/>
  <c r="J123" i="25" s="1"/>
  <c r="H123" i="25"/>
  <c r="E123" i="25"/>
  <c r="H122" i="25" s="1"/>
  <c r="I122" i="25" s="1"/>
  <c r="J122" i="25" s="1"/>
  <c r="B123" i="25"/>
  <c r="AZ122" i="25"/>
  <c r="AW122" i="25"/>
  <c r="AS122" i="25"/>
  <c r="AG122" i="25"/>
  <c r="E122" i="25"/>
  <c r="B122" i="25"/>
  <c r="AZ121" i="25"/>
  <c r="AW121" i="25"/>
  <c r="AV121" i="25"/>
  <c r="AS121" i="25"/>
  <c r="AG121" i="25"/>
  <c r="H121" i="25"/>
  <c r="I121" i="25" s="1"/>
  <c r="J121" i="25" s="1"/>
  <c r="B121" i="25"/>
  <c r="AU132" i="25" s="1"/>
  <c r="E117" i="25"/>
  <c r="H116" i="25" s="1"/>
  <c r="I116" i="25" s="1"/>
  <c r="J116" i="25" s="1"/>
  <c r="AW116" i="25"/>
  <c r="AS116" i="25"/>
  <c r="AG116" i="25"/>
  <c r="K116" i="25"/>
  <c r="L116" i="25" s="1"/>
  <c r="E116" i="25"/>
  <c r="AW115" i="25"/>
  <c r="AU115" i="25"/>
  <c r="AS115" i="25"/>
  <c r="AG115" i="25"/>
  <c r="T115" i="25"/>
  <c r="K115" i="25"/>
  <c r="L115" i="25" s="1"/>
  <c r="H115" i="25"/>
  <c r="I115" i="25" s="1"/>
  <c r="J115" i="25" s="1"/>
  <c r="E115" i="25"/>
  <c r="H114" i="25" s="1"/>
  <c r="AW114" i="25"/>
  <c r="AU114" i="25"/>
  <c r="AS114" i="25"/>
  <c r="AG114" i="25"/>
  <c r="K114" i="25"/>
  <c r="L114" i="25" s="1"/>
  <c r="I114" i="25"/>
  <c r="J114" i="25" s="1"/>
  <c r="E114" i="25"/>
  <c r="AW113" i="25"/>
  <c r="AU113" i="25"/>
  <c r="AS113" i="25"/>
  <c r="AG113" i="25"/>
  <c r="K113" i="25"/>
  <c r="L113" i="25" s="1"/>
  <c r="R113" i="25" s="1"/>
  <c r="J113" i="25"/>
  <c r="H113" i="25"/>
  <c r="I113" i="25" s="1"/>
  <c r="E113" i="25"/>
  <c r="H112" i="25" s="1"/>
  <c r="I112" i="25" s="1"/>
  <c r="J112" i="25" s="1"/>
  <c r="AW112" i="25"/>
  <c r="AU112" i="25"/>
  <c r="AS112" i="25"/>
  <c r="AG112" i="25"/>
  <c r="K112" i="25"/>
  <c r="L112" i="25" s="1"/>
  <c r="E112" i="25"/>
  <c r="H111" i="25" s="1"/>
  <c r="I111" i="25" s="1"/>
  <c r="J111" i="25" s="1"/>
  <c r="AW111" i="25"/>
  <c r="AV111" i="25"/>
  <c r="AU111" i="25"/>
  <c r="AS111" i="25"/>
  <c r="AG111" i="25"/>
  <c r="T111" i="25"/>
  <c r="K111" i="25"/>
  <c r="L111" i="25" s="1"/>
  <c r="E111" i="25"/>
  <c r="H110" i="25" s="1"/>
  <c r="I110" i="25" s="1"/>
  <c r="J110" i="25" s="1"/>
  <c r="AW110" i="25"/>
  <c r="AU110" i="25"/>
  <c r="AS110" i="25"/>
  <c r="AG110" i="25"/>
  <c r="K110" i="25"/>
  <c r="L110" i="25" s="1"/>
  <c r="E110" i="25"/>
  <c r="AW109" i="25"/>
  <c r="AU109" i="25"/>
  <c r="AS109" i="25"/>
  <c r="AG109" i="25"/>
  <c r="R109" i="25"/>
  <c r="K109" i="25"/>
  <c r="L109" i="25" s="1"/>
  <c r="I109" i="25"/>
  <c r="J109" i="25" s="1"/>
  <c r="H109" i="25"/>
  <c r="E109" i="25"/>
  <c r="AW108" i="25"/>
  <c r="AU108" i="25"/>
  <c r="AS108" i="25"/>
  <c r="AG108" i="25"/>
  <c r="T108" i="25"/>
  <c r="R108" i="25"/>
  <c r="L108" i="25"/>
  <c r="K108" i="25"/>
  <c r="J108" i="25"/>
  <c r="H108" i="25"/>
  <c r="I108" i="25" s="1"/>
  <c r="E108" i="25"/>
  <c r="AW107" i="25"/>
  <c r="AU107" i="25"/>
  <c r="AS107" i="25"/>
  <c r="AG107" i="25"/>
  <c r="T107" i="25"/>
  <c r="L107" i="25"/>
  <c r="K107" i="25"/>
  <c r="I107" i="25"/>
  <c r="J107" i="25" s="1"/>
  <c r="H107" i="25"/>
  <c r="E107" i="25"/>
  <c r="B107" i="25"/>
  <c r="AV107" i="25" s="1"/>
  <c r="AW106" i="25"/>
  <c r="AU106" i="25"/>
  <c r="AS106" i="25"/>
  <c r="AG106" i="25"/>
  <c r="K106" i="25"/>
  <c r="L106" i="25" s="1"/>
  <c r="H106" i="25"/>
  <c r="I106" i="25" s="1"/>
  <c r="J106" i="25" s="1"/>
  <c r="E106" i="25"/>
  <c r="B106" i="25"/>
  <c r="AW105" i="25"/>
  <c r="AS105" i="25"/>
  <c r="AG105" i="25"/>
  <c r="T105" i="25"/>
  <c r="K105" i="25"/>
  <c r="L105" i="25" s="1"/>
  <c r="O105" i="25" s="1"/>
  <c r="P105" i="25" s="1"/>
  <c r="Q105" i="25" s="1"/>
  <c r="J105" i="25"/>
  <c r="H105" i="25"/>
  <c r="I105" i="25" s="1"/>
  <c r="B105" i="25"/>
  <c r="AU116" i="25" s="1"/>
  <c r="AM100" i="25"/>
  <c r="AK100" i="25"/>
  <c r="T100" i="25"/>
  <c r="AM99" i="25"/>
  <c r="AL99" i="25"/>
  <c r="T99" i="25"/>
  <c r="AM98" i="25"/>
  <c r="AL98" i="25"/>
  <c r="T98" i="25"/>
  <c r="AM97" i="25"/>
  <c r="AM96" i="25"/>
  <c r="AL96" i="25"/>
  <c r="AM95" i="25"/>
  <c r="AM94" i="25"/>
  <c r="AK94" i="25"/>
  <c r="T94" i="25"/>
  <c r="R94" i="25"/>
  <c r="K94" i="25"/>
  <c r="L94" i="25" s="1"/>
  <c r="AM93" i="25"/>
  <c r="AL93" i="25"/>
  <c r="AK93" i="25"/>
  <c r="AM92" i="25"/>
  <c r="T92" i="25"/>
  <c r="AM91" i="25"/>
  <c r="AK91" i="25"/>
  <c r="T91" i="25"/>
  <c r="K91" i="25"/>
  <c r="L91" i="25" s="1"/>
  <c r="B91" i="25"/>
  <c r="AL95" i="25" s="1"/>
  <c r="AM90" i="25"/>
  <c r="AL90" i="25"/>
  <c r="T90" i="25"/>
  <c r="B90" i="25"/>
  <c r="T93" i="25" s="1"/>
  <c r="AM89" i="25"/>
  <c r="AK89" i="25"/>
  <c r="T89" i="25"/>
  <c r="B89" i="25"/>
  <c r="AT84" i="25"/>
  <c r="AP84" i="25"/>
  <c r="AA84" i="25"/>
  <c r="T84" i="25"/>
  <c r="K84" i="25"/>
  <c r="L84" i="25" s="1"/>
  <c r="R84" i="25" s="1"/>
  <c r="AT83" i="25"/>
  <c r="AP83" i="25"/>
  <c r="AA83" i="25"/>
  <c r="T83" i="25"/>
  <c r="AT82" i="25"/>
  <c r="AS82" i="25"/>
  <c r="AP82" i="25"/>
  <c r="AA82" i="25"/>
  <c r="AT81" i="25"/>
  <c r="AP81" i="25"/>
  <c r="AA81" i="25"/>
  <c r="T81" i="25"/>
  <c r="L81" i="25"/>
  <c r="R81" i="25" s="1"/>
  <c r="K81" i="25"/>
  <c r="AT80" i="25"/>
  <c r="AP80" i="25"/>
  <c r="AA80" i="25"/>
  <c r="T80" i="25"/>
  <c r="AT79" i="25"/>
  <c r="AP79" i="25"/>
  <c r="AA79" i="25"/>
  <c r="AT78" i="25"/>
  <c r="AP78" i="25"/>
  <c r="AA78" i="25"/>
  <c r="K78" i="25"/>
  <c r="L78" i="25" s="1"/>
  <c r="AT77" i="25"/>
  <c r="AP77" i="25"/>
  <c r="AA77" i="25"/>
  <c r="T77" i="25"/>
  <c r="AT76" i="25"/>
  <c r="AR76" i="25"/>
  <c r="AP76" i="25"/>
  <c r="AA76" i="25"/>
  <c r="E76" i="25"/>
  <c r="H75" i="25" s="1"/>
  <c r="I75" i="25" s="1"/>
  <c r="J75" i="25" s="1"/>
  <c r="AT75" i="25"/>
  <c r="AP75" i="25"/>
  <c r="AA75" i="25"/>
  <c r="B75" i="25"/>
  <c r="AS78" i="25" s="1"/>
  <c r="AT74" i="25"/>
  <c r="AP74" i="25"/>
  <c r="AA74" i="25"/>
  <c r="T74" i="25"/>
  <c r="B74" i="25"/>
  <c r="T79" i="25" s="1"/>
  <c r="AT73" i="25"/>
  <c r="AS73" i="25"/>
  <c r="AR73" i="25"/>
  <c r="AP73" i="25"/>
  <c r="AA73" i="25"/>
  <c r="T73" i="25"/>
  <c r="B73" i="25"/>
  <c r="AR79" i="25" s="1"/>
  <c r="AT69" i="25"/>
  <c r="AS69" i="25"/>
  <c r="AP69" i="25"/>
  <c r="AA69" i="25"/>
  <c r="T69" i="25"/>
  <c r="AT68" i="25"/>
  <c r="AR68" i="25"/>
  <c r="AP68" i="25"/>
  <c r="AA68" i="25"/>
  <c r="K68" i="25"/>
  <c r="L68" i="25" s="1"/>
  <c r="D68" i="25"/>
  <c r="AT67" i="25"/>
  <c r="AS67" i="25"/>
  <c r="AP67" i="25"/>
  <c r="AA67" i="25"/>
  <c r="K67" i="25"/>
  <c r="AT66" i="25"/>
  <c r="AS66" i="25"/>
  <c r="AP66" i="25"/>
  <c r="AA66" i="25"/>
  <c r="AT65" i="25"/>
  <c r="AR65" i="25"/>
  <c r="AP65" i="25"/>
  <c r="AA65" i="25"/>
  <c r="T65" i="25"/>
  <c r="E65" i="25"/>
  <c r="AT64" i="25"/>
  <c r="AS64" i="25"/>
  <c r="AR64" i="25"/>
  <c r="AP64" i="25"/>
  <c r="AA64" i="25"/>
  <c r="I64" i="25"/>
  <c r="J64" i="25" s="1"/>
  <c r="H64" i="25"/>
  <c r="AT63" i="25"/>
  <c r="AS63" i="25"/>
  <c r="AR63" i="25"/>
  <c r="AP63" i="25"/>
  <c r="AA63" i="25"/>
  <c r="AT62" i="25"/>
  <c r="AS62" i="25"/>
  <c r="AP62" i="25"/>
  <c r="AA62" i="25"/>
  <c r="AT61" i="25"/>
  <c r="AS61" i="25"/>
  <c r="AR61" i="25"/>
  <c r="AP61" i="25"/>
  <c r="AA61" i="25"/>
  <c r="K61" i="25"/>
  <c r="L61" i="25" s="1"/>
  <c r="AT60" i="25"/>
  <c r="AS60" i="25"/>
  <c r="AR60" i="25"/>
  <c r="AP60" i="25"/>
  <c r="AA60" i="25"/>
  <c r="B60" i="25"/>
  <c r="AS68" i="25" s="1"/>
  <c r="AT59" i="25"/>
  <c r="AR59" i="25"/>
  <c r="AP59" i="25"/>
  <c r="AA59" i="25"/>
  <c r="T59" i="25"/>
  <c r="B59" i="25"/>
  <c r="T66" i="25" s="1"/>
  <c r="AT58" i="25"/>
  <c r="AS58" i="25"/>
  <c r="AR58" i="25"/>
  <c r="AP58" i="25"/>
  <c r="AA58" i="25"/>
  <c r="K58" i="25"/>
  <c r="L58" i="25" s="1"/>
  <c r="O58" i="25" s="1"/>
  <c r="B58" i="25"/>
  <c r="AR67" i="25" s="1"/>
  <c r="D54" i="25"/>
  <c r="D70" i="25" s="1"/>
  <c r="D85" i="25" s="1"/>
  <c r="D101" i="25" s="1"/>
  <c r="AT53" i="25"/>
  <c r="AS53" i="25"/>
  <c r="AP53" i="25"/>
  <c r="AG53" i="25"/>
  <c r="AA53" i="25"/>
  <c r="E53" i="25"/>
  <c r="D53" i="25"/>
  <c r="AT52" i="25"/>
  <c r="AS52" i="25"/>
  <c r="AP52" i="25"/>
  <c r="AG52" i="25"/>
  <c r="AA52" i="25"/>
  <c r="K52" i="25"/>
  <c r="L52" i="25" s="1"/>
  <c r="J52" i="25"/>
  <c r="I52" i="25"/>
  <c r="H52" i="25"/>
  <c r="D52" i="25"/>
  <c r="AT51" i="25"/>
  <c r="AP51" i="25"/>
  <c r="AG51" i="25"/>
  <c r="AA51" i="25"/>
  <c r="D51" i="25"/>
  <c r="AT50" i="25"/>
  <c r="AS50" i="25"/>
  <c r="AP50" i="25"/>
  <c r="AG50" i="25"/>
  <c r="AA50" i="25"/>
  <c r="E50" i="25"/>
  <c r="H49" i="25" s="1"/>
  <c r="I49" i="25" s="1"/>
  <c r="D50" i="25"/>
  <c r="AT49" i="25"/>
  <c r="AP49" i="25"/>
  <c r="AG49" i="25"/>
  <c r="AA49" i="25"/>
  <c r="T49" i="25"/>
  <c r="J49" i="25"/>
  <c r="D49" i="25"/>
  <c r="D65" i="25" s="1"/>
  <c r="AT48" i="25"/>
  <c r="AP48" i="25"/>
  <c r="AG48" i="25"/>
  <c r="AA48" i="25"/>
  <c r="T48" i="25"/>
  <c r="D48" i="25"/>
  <c r="D64" i="25" s="1"/>
  <c r="D79" i="25" s="1"/>
  <c r="AT47" i="25"/>
  <c r="AS47" i="25"/>
  <c r="AP47" i="25"/>
  <c r="AG47" i="25"/>
  <c r="AA47" i="25"/>
  <c r="E47" i="25"/>
  <c r="D47" i="25"/>
  <c r="AT46" i="25"/>
  <c r="AP46" i="25"/>
  <c r="AG46" i="25"/>
  <c r="AA46" i="25"/>
  <c r="H46" i="25"/>
  <c r="I46" i="25" s="1"/>
  <c r="J46" i="25" s="1"/>
  <c r="D46" i="25"/>
  <c r="D62" i="25" s="1"/>
  <c r="AT45" i="25"/>
  <c r="AP45" i="25"/>
  <c r="AG45" i="25"/>
  <c r="AA45" i="25"/>
  <c r="E45" i="25"/>
  <c r="H44" i="25" s="1"/>
  <c r="D45" i="25"/>
  <c r="AT44" i="25"/>
  <c r="AS44" i="25"/>
  <c r="AP44" i="25"/>
  <c r="AG44" i="25"/>
  <c r="AA44" i="25"/>
  <c r="I44" i="25"/>
  <c r="J44" i="25" s="1"/>
  <c r="D44" i="25"/>
  <c r="D60" i="25" s="1"/>
  <c r="D75" i="25" s="1"/>
  <c r="D91" i="25" s="1"/>
  <c r="E92" i="25" s="1"/>
  <c r="H91" i="25" s="1"/>
  <c r="I91" i="25" s="1"/>
  <c r="J91" i="25" s="1"/>
  <c r="B44" i="25"/>
  <c r="AS49" i="25" s="1"/>
  <c r="AT43" i="25"/>
  <c r="AR43" i="25"/>
  <c r="AP43" i="25"/>
  <c r="AG43" i="25"/>
  <c r="AA43" i="25"/>
  <c r="E43" i="25"/>
  <c r="H42" i="25" s="1"/>
  <c r="I42" i="25" s="1"/>
  <c r="J42" i="25" s="1"/>
  <c r="D43" i="25"/>
  <c r="B43" i="25"/>
  <c r="AT42" i="25"/>
  <c r="AS42" i="25"/>
  <c r="AP42" i="25"/>
  <c r="AG42" i="25"/>
  <c r="AA42" i="25"/>
  <c r="D42" i="25"/>
  <c r="D58" i="25" s="1"/>
  <c r="E59" i="25" s="1"/>
  <c r="H58" i="25" s="1"/>
  <c r="I58" i="25" s="1"/>
  <c r="J58" i="25" s="1"/>
  <c r="B42" i="25"/>
  <c r="AR52" i="25" s="1"/>
  <c r="E38" i="25"/>
  <c r="H37" i="25" s="1"/>
  <c r="I37" i="25" s="1"/>
  <c r="J37" i="25" s="1"/>
  <c r="AT37" i="25"/>
  <c r="AP37" i="25"/>
  <c r="AA37" i="25"/>
  <c r="E37" i="25"/>
  <c r="AT36" i="25"/>
  <c r="AS36" i="25"/>
  <c r="AR36" i="25"/>
  <c r="AP36" i="25"/>
  <c r="AA36" i="25"/>
  <c r="T36" i="25"/>
  <c r="H36" i="25"/>
  <c r="I36" i="25" s="1"/>
  <c r="J36" i="25" s="1"/>
  <c r="E36" i="25"/>
  <c r="H35" i="25" s="1"/>
  <c r="I35" i="25" s="1"/>
  <c r="J35" i="25" s="1"/>
  <c r="AT35" i="25"/>
  <c r="AR35" i="25"/>
  <c r="AP35" i="25"/>
  <c r="AA35" i="25"/>
  <c r="T35" i="25"/>
  <c r="L35" i="25"/>
  <c r="E35" i="25"/>
  <c r="H34" i="25" s="1"/>
  <c r="I34" i="25" s="1"/>
  <c r="J34" i="25" s="1"/>
  <c r="AT34" i="25"/>
  <c r="AP34" i="25"/>
  <c r="AA34" i="25"/>
  <c r="T34" i="25"/>
  <c r="K34" i="25"/>
  <c r="L34" i="25" s="1"/>
  <c r="E34" i="25"/>
  <c r="AT33" i="25"/>
  <c r="AP33" i="25"/>
  <c r="AA33" i="25"/>
  <c r="H33" i="25"/>
  <c r="I33" i="25" s="1"/>
  <c r="J33" i="25" s="1"/>
  <c r="E33" i="25"/>
  <c r="AT32" i="25"/>
  <c r="AS32" i="25"/>
  <c r="AP32" i="25"/>
  <c r="AA32" i="25"/>
  <c r="T32" i="25"/>
  <c r="H32" i="25"/>
  <c r="I32" i="25" s="1"/>
  <c r="J32" i="25" s="1"/>
  <c r="E32" i="25"/>
  <c r="H31" i="25" s="1"/>
  <c r="I31" i="25" s="1"/>
  <c r="J31" i="25" s="1"/>
  <c r="AT31" i="25"/>
  <c r="AR31" i="25"/>
  <c r="AP31" i="25"/>
  <c r="AA31" i="25"/>
  <c r="T31" i="25"/>
  <c r="E31" i="25"/>
  <c r="H30" i="25" s="1"/>
  <c r="I30" i="25" s="1"/>
  <c r="J30" i="25" s="1"/>
  <c r="AT30" i="25"/>
  <c r="AP30" i="25"/>
  <c r="AA30" i="25"/>
  <c r="T30" i="25"/>
  <c r="R30" i="25"/>
  <c r="L30" i="25"/>
  <c r="K30" i="25"/>
  <c r="E30" i="25"/>
  <c r="H29" i="25" s="1"/>
  <c r="I29" i="25" s="1"/>
  <c r="J29" i="25" s="1"/>
  <c r="AT29" i="25"/>
  <c r="AR29" i="25"/>
  <c r="AP29" i="25"/>
  <c r="AA29" i="25"/>
  <c r="K29" i="25"/>
  <c r="L29" i="25" s="1"/>
  <c r="E29" i="25"/>
  <c r="H28" i="25" s="1"/>
  <c r="I28" i="25" s="1"/>
  <c r="AT28" i="25"/>
  <c r="AS28" i="25"/>
  <c r="AP28" i="25"/>
  <c r="AA28" i="25"/>
  <c r="K28" i="25"/>
  <c r="L28" i="25" s="1"/>
  <c r="J28" i="25"/>
  <c r="E28" i="25"/>
  <c r="B28" i="25"/>
  <c r="AS35" i="25" s="1"/>
  <c r="AT27" i="25"/>
  <c r="AS27" i="25"/>
  <c r="AP27" i="25"/>
  <c r="AA27" i="25"/>
  <c r="I27" i="25"/>
  <c r="J27" i="25" s="1"/>
  <c r="H27" i="25"/>
  <c r="E27" i="25"/>
  <c r="B27" i="25"/>
  <c r="T37" i="25" s="1"/>
  <c r="AT26" i="25"/>
  <c r="AS26" i="25"/>
  <c r="AP26" i="25"/>
  <c r="AA26" i="25"/>
  <c r="T26" i="25"/>
  <c r="K26" i="25"/>
  <c r="L26" i="25" s="1"/>
  <c r="I26" i="25"/>
  <c r="J26" i="25" s="1"/>
  <c r="H26" i="25"/>
  <c r="B26" i="25"/>
  <c r="K35" i="25" s="1"/>
  <c r="AW147" i="24"/>
  <c r="AU147" i="24"/>
  <c r="AS147" i="24"/>
  <c r="AG147" i="24"/>
  <c r="T147" i="24"/>
  <c r="AW146" i="24"/>
  <c r="AU146" i="24"/>
  <c r="AS146" i="24"/>
  <c r="AG146" i="24"/>
  <c r="T146" i="24"/>
  <c r="AW145" i="24"/>
  <c r="AV145" i="24"/>
  <c r="AU145" i="24"/>
  <c r="AS145" i="24"/>
  <c r="AG145" i="24"/>
  <c r="T145" i="24"/>
  <c r="AW144" i="24"/>
  <c r="AU144" i="24"/>
  <c r="AS144" i="24"/>
  <c r="AG144" i="24"/>
  <c r="T144" i="24"/>
  <c r="AW143" i="24"/>
  <c r="AU143" i="24"/>
  <c r="AS143" i="24"/>
  <c r="AG143" i="24"/>
  <c r="T143" i="24"/>
  <c r="L143" i="24"/>
  <c r="R143" i="24" s="1"/>
  <c r="K143" i="24"/>
  <c r="AW142" i="24"/>
  <c r="AV142" i="24"/>
  <c r="AU142" i="24"/>
  <c r="AS142" i="24"/>
  <c r="AG142" i="24"/>
  <c r="AW141" i="24"/>
  <c r="AS141" i="24"/>
  <c r="AG141" i="24"/>
  <c r="K141" i="24"/>
  <c r="L141" i="24" s="1"/>
  <c r="AW140" i="24"/>
  <c r="AS140" i="24"/>
  <c r="AG140" i="24"/>
  <c r="T140" i="24"/>
  <c r="R140" i="24"/>
  <c r="L140" i="24"/>
  <c r="K140" i="24"/>
  <c r="AW139" i="24"/>
  <c r="AV139" i="24"/>
  <c r="AU139" i="24"/>
  <c r="AS139" i="24"/>
  <c r="AG139" i="24"/>
  <c r="AW138" i="24"/>
  <c r="AS138" i="24"/>
  <c r="AG138" i="24"/>
  <c r="K138" i="24"/>
  <c r="L138" i="24" s="1"/>
  <c r="B138" i="24"/>
  <c r="AV141" i="24" s="1"/>
  <c r="AW137" i="24"/>
  <c r="AU137" i="24"/>
  <c r="AS137" i="24"/>
  <c r="AG137" i="24"/>
  <c r="T137" i="24"/>
  <c r="L137" i="24"/>
  <c r="R137" i="24" s="1"/>
  <c r="K137" i="24"/>
  <c r="B137" i="24"/>
  <c r="T142" i="24" s="1"/>
  <c r="AW136" i="24"/>
  <c r="AV136" i="24"/>
  <c r="AU136" i="24"/>
  <c r="AS136" i="24"/>
  <c r="AG136" i="24"/>
  <c r="T136" i="24"/>
  <c r="K136" i="24"/>
  <c r="L136" i="24" s="1"/>
  <c r="B136" i="24"/>
  <c r="K147" i="24" s="1"/>
  <c r="L147" i="24" s="1"/>
  <c r="AZ132" i="24"/>
  <c r="AW132" i="24"/>
  <c r="AS132" i="24"/>
  <c r="AG132" i="24"/>
  <c r="T132" i="24"/>
  <c r="AZ131" i="24"/>
  <c r="AW131" i="24"/>
  <c r="AS131" i="24"/>
  <c r="AG131" i="24"/>
  <c r="K131" i="24"/>
  <c r="L131" i="24" s="1"/>
  <c r="AZ130" i="24"/>
  <c r="AW130" i="24"/>
  <c r="AU130" i="24"/>
  <c r="AS130" i="24"/>
  <c r="AG130" i="24"/>
  <c r="T130" i="24"/>
  <c r="AZ129" i="24"/>
  <c r="AW129" i="24"/>
  <c r="AS129" i="24"/>
  <c r="AG129" i="24"/>
  <c r="AZ128" i="24"/>
  <c r="AW128" i="24"/>
  <c r="AS128" i="24"/>
  <c r="AG128" i="24"/>
  <c r="AZ127" i="24"/>
  <c r="AW127" i="24"/>
  <c r="AU127" i="24"/>
  <c r="AS127" i="24"/>
  <c r="AG127" i="24"/>
  <c r="AZ126" i="24"/>
  <c r="AW126" i="24"/>
  <c r="AS126" i="24"/>
  <c r="AG126" i="24"/>
  <c r="AZ125" i="24"/>
  <c r="AW125" i="24"/>
  <c r="AS125" i="24"/>
  <c r="AG125" i="24"/>
  <c r="K125" i="24"/>
  <c r="L125" i="24" s="1"/>
  <c r="AZ124" i="24"/>
  <c r="AW124" i="24"/>
  <c r="AU124" i="24"/>
  <c r="AS124" i="24"/>
  <c r="AG124" i="24"/>
  <c r="T124" i="24"/>
  <c r="AZ123" i="24"/>
  <c r="AW123" i="24"/>
  <c r="AS123" i="24"/>
  <c r="AG123" i="24"/>
  <c r="B123" i="24"/>
  <c r="AZ122" i="24"/>
  <c r="AW122" i="24"/>
  <c r="AS122" i="24"/>
  <c r="AG122" i="24"/>
  <c r="K122" i="24"/>
  <c r="L122" i="24" s="1"/>
  <c r="B122" i="24"/>
  <c r="T123" i="24" s="1"/>
  <c r="AZ121" i="24"/>
  <c r="AW121" i="24"/>
  <c r="AS121" i="24"/>
  <c r="AG121" i="24"/>
  <c r="K121" i="24"/>
  <c r="B121" i="24"/>
  <c r="AU129" i="24" s="1"/>
  <c r="AW116" i="24"/>
  <c r="AS116" i="24"/>
  <c r="AG116" i="24"/>
  <c r="AW115" i="24"/>
  <c r="AS115" i="24"/>
  <c r="AG115" i="24"/>
  <c r="T115" i="24"/>
  <c r="AW114" i="24"/>
  <c r="AS114" i="24"/>
  <c r="AG114" i="24"/>
  <c r="AW113" i="24"/>
  <c r="AS113" i="24"/>
  <c r="AG113" i="24"/>
  <c r="AW112" i="24"/>
  <c r="AS112" i="24"/>
  <c r="AG112" i="24"/>
  <c r="K112" i="24"/>
  <c r="L112" i="24" s="1"/>
  <c r="AW111" i="24"/>
  <c r="AU111" i="24"/>
  <c r="AS111" i="24"/>
  <c r="AG111" i="24"/>
  <c r="AW110" i="24"/>
  <c r="AS110" i="24"/>
  <c r="AG110" i="24"/>
  <c r="K110" i="24"/>
  <c r="L110" i="24" s="1"/>
  <c r="AW109" i="24"/>
  <c r="AS109" i="24"/>
  <c r="AG109" i="24"/>
  <c r="K109" i="24"/>
  <c r="L109" i="24" s="1"/>
  <c r="AW108" i="24"/>
  <c r="AS108" i="24"/>
  <c r="AG108" i="24"/>
  <c r="AW107" i="24"/>
  <c r="AS107" i="24"/>
  <c r="AG107" i="24"/>
  <c r="B107" i="24"/>
  <c r="AW106" i="24"/>
  <c r="AU106" i="24"/>
  <c r="AS106" i="24"/>
  <c r="AG106" i="24"/>
  <c r="T106" i="24"/>
  <c r="L106" i="24"/>
  <c r="K106" i="24"/>
  <c r="B106" i="24"/>
  <c r="T112" i="24" s="1"/>
  <c r="AW105" i="24"/>
  <c r="AU105" i="24"/>
  <c r="AS105" i="24"/>
  <c r="AG105" i="24"/>
  <c r="R105" i="24"/>
  <c r="K105" i="24"/>
  <c r="L105" i="24" s="1"/>
  <c r="O105" i="24" s="1"/>
  <c r="B105" i="24"/>
  <c r="AU108" i="24" s="1"/>
  <c r="AM100" i="24"/>
  <c r="AL100" i="24"/>
  <c r="AK100" i="24"/>
  <c r="AM99" i="24"/>
  <c r="K99" i="24"/>
  <c r="AM98" i="24"/>
  <c r="K98" i="24"/>
  <c r="AM97" i="24"/>
  <c r="AM96" i="24"/>
  <c r="AM95" i="24"/>
  <c r="AL95" i="24"/>
  <c r="AK95" i="24"/>
  <c r="AM94" i="24"/>
  <c r="AM93" i="24"/>
  <c r="K93" i="24"/>
  <c r="AM92" i="24"/>
  <c r="AM91" i="24"/>
  <c r="AL91" i="24"/>
  <c r="B91" i="24"/>
  <c r="AL99" i="24" s="1"/>
  <c r="AM90" i="24"/>
  <c r="AL90" i="24"/>
  <c r="AK90" i="24"/>
  <c r="B90" i="24"/>
  <c r="AM89" i="24"/>
  <c r="AL89" i="24"/>
  <c r="K89" i="24"/>
  <c r="L89" i="24" s="1"/>
  <c r="B89" i="24"/>
  <c r="AK99" i="24" s="1"/>
  <c r="AT84" i="24"/>
  <c r="AP84" i="24"/>
  <c r="AA84" i="24"/>
  <c r="T84" i="24"/>
  <c r="J84" i="24"/>
  <c r="AT83" i="24"/>
  <c r="AS83" i="24"/>
  <c r="AR83" i="24"/>
  <c r="AP83" i="24"/>
  <c r="AA83" i="24"/>
  <c r="AT82" i="24"/>
  <c r="AP82" i="24"/>
  <c r="AA82" i="24"/>
  <c r="AT81" i="24"/>
  <c r="AP81" i="24"/>
  <c r="AA81" i="24"/>
  <c r="T81" i="24"/>
  <c r="AT80" i="24"/>
  <c r="AS80" i="24"/>
  <c r="AR80" i="24"/>
  <c r="AP80" i="24"/>
  <c r="AA80" i="24"/>
  <c r="D80" i="24"/>
  <c r="AT79" i="24"/>
  <c r="AP79" i="24"/>
  <c r="AA79" i="24"/>
  <c r="L79" i="24"/>
  <c r="R79" i="24" s="1"/>
  <c r="K79" i="24"/>
  <c r="AT78" i="24"/>
  <c r="AP78" i="24"/>
  <c r="AA78" i="24"/>
  <c r="T78" i="24"/>
  <c r="AT77" i="24"/>
  <c r="AS77" i="24"/>
  <c r="AR77" i="24"/>
  <c r="AP77" i="24"/>
  <c r="AA77" i="24"/>
  <c r="AT76" i="24"/>
  <c r="AP76" i="24"/>
  <c r="AA76" i="24"/>
  <c r="K76" i="24"/>
  <c r="L76" i="24" s="1"/>
  <c r="AT75" i="24"/>
  <c r="AP75" i="24"/>
  <c r="AA75" i="24"/>
  <c r="T75" i="24"/>
  <c r="B75" i="24"/>
  <c r="AS79" i="24" s="1"/>
  <c r="AT74" i="24"/>
  <c r="AS74" i="24"/>
  <c r="AR74" i="24"/>
  <c r="AP74" i="24"/>
  <c r="AA74" i="24"/>
  <c r="B74" i="24"/>
  <c r="T77" i="24" s="1"/>
  <c r="AT73" i="24"/>
  <c r="AP73" i="24"/>
  <c r="AA73" i="24"/>
  <c r="B73" i="24"/>
  <c r="K82" i="24" s="1"/>
  <c r="L82" i="24" s="1"/>
  <c r="E70" i="24"/>
  <c r="H69" i="24" s="1"/>
  <c r="I69" i="24" s="1"/>
  <c r="J69" i="24" s="1"/>
  <c r="AT69" i="24"/>
  <c r="AR69" i="24"/>
  <c r="AP69" i="24"/>
  <c r="AA69" i="24"/>
  <c r="D69" i="24"/>
  <c r="D84" i="24" s="1"/>
  <c r="E85" i="24" s="1"/>
  <c r="H84" i="24" s="1"/>
  <c r="I84" i="24" s="1"/>
  <c r="AT68" i="24"/>
  <c r="AP68" i="24"/>
  <c r="AA68" i="24"/>
  <c r="T68" i="24"/>
  <c r="K68" i="24"/>
  <c r="L68" i="24" s="1"/>
  <c r="AT67" i="24"/>
  <c r="AP67" i="24"/>
  <c r="AA67" i="24"/>
  <c r="T67" i="24"/>
  <c r="AT66" i="24"/>
  <c r="AR66" i="24"/>
  <c r="AP66" i="24"/>
  <c r="AA66" i="24"/>
  <c r="E66" i="24"/>
  <c r="H65" i="24" s="1"/>
  <c r="D66" i="24"/>
  <c r="AT65" i="24"/>
  <c r="AP65" i="24"/>
  <c r="AA65" i="24"/>
  <c r="T65" i="24"/>
  <c r="K65" i="24"/>
  <c r="L65" i="24" s="1"/>
  <c r="J65" i="24"/>
  <c r="I65" i="24"/>
  <c r="AT64" i="24"/>
  <c r="AR64" i="24"/>
  <c r="AP64" i="24"/>
  <c r="AA64" i="24"/>
  <c r="AT63" i="24"/>
  <c r="AP63" i="24"/>
  <c r="AA63" i="24"/>
  <c r="AT62" i="24"/>
  <c r="AP62" i="24"/>
  <c r="AA62" i="24"/>
  <c r="L62" i="24"/>
  <c r="K62" i="24"/>
  <c r="AT61" i="24"/>
  <c r="AR61" i="24"/>
  <c r="AP61" i="24"/>
  <c r="AA61" i="24"/>
  <c r="AT60" i="24"/>
  <c r="AP60" i="24"/>
  <c r="AA60" i="24"/>
  <c r="D60" i="24"/>
  <c r="D75" i="24" s="1"/>
  <c r="B60" i="24"/>
  <c r="AT59" i="24"/>
  <c r="AP59" i="24"/>
  <c r="AA59" i="24"/>
  <c r="T59" i="24"/>
  <c r="L59" i="24"/>
  <c r="K59" i="24"/>
  <c r="B59" i="24"/>
  <c r="T63" i="24" s="1"/>
  <c r="AT58" i="24"/>
  <c r="AS58" i="24"/>
  <c r="AP58" i="24"/>
  <c r="AA58" i="24"/>
  <c r="T58" i="24"/>
  <c r="R58" i="24"/>
  <c r="L58" i="24"/>
  <c r="O58" i="24" s="1"/>
  <c r="K58" i="24"/>
  <c r="B58" i="24"/>
  <c r="AR62" i="24" s="1"/>
  <c r="E54" i="24"/>
  <c r="D54" i="24"/>
  <c r="D70" i="24" s="1"/>
  <c r="D85" i="24" s="1"/>
  <c r="D101" i="24" s="1"/>
  <c r="D117" i="24" s="1"/>
  <c r="D133" i="24" s="1"/>
  <c r="D148" i="24" s="1"/>
  <c r="AT53" i="24"/>
  <c r="AS53" i="24"/>
  <c r="AR53" i="24"/>
  <c r="AP53" i="24"/>
  <c r="AG53" i="24"/>
  <c r="AA53" i="24"/>
  <c r="K53" i="24"/>
  <c r="L53" i="24" s="1"/>
  <c r="H53" i="24"/>
  <c r="I53" i="24" s="1"/>
  <c r="J53" i="24" s="1"/>
  <c r="D53" i="24"/>
  <c r="AT52" i="24"/>
  <c r="AP52" i="24"/>
  <c r="AG52" i="24"/>
  <c r="AA52" i="24"/>
  <c r="H52" i="24"/>
  <c r="I52" i="24" s="1"/>
  <c r="J52" i="24" s="1"/>
  <c r="D52" i="24"/>
  <c r="E53" i="24" s="1"/>
  <c r="AT51" i="24"/>
  <c r="AR51" i="24"/>
  <c r="AP51" i="24"/>
  <c r="AG51" i="24"/>
  <c r="AA51" i="24"/>
  <c r="E51" i="24"/>
  <c r="H50" i="24" s="1"/>
  <c r="I50" i="24" s="1"/>
  <c r="J50" i="24" s="1"/>
  <c r="D51" i="24"/>
  <c r="AT50" i="24"/>
  <c r="AP50" i="24"/>
  <c r="AG50" i="24"/>
  <c r="AA50" i="24"/>
  <c r="K50" i="24"/>
  <c r="L50" i="24" s="1"/>
  <c r="D50" i="24"/>
  <c r="AT49" i="24"/>
  <c r="AP49" i="24"/>
  <c r="AG49" i="24"/>
  <c r="AA49" i="24"/>
  <c r="T49" i="24"/>
  <c r="D49" i="24"/>
  <c r="D65" i="24" s="1"/>
  <c r="AT48" i="24"/>
  <c r="AS48" i="24"/>
  <c r="AR48" i="24"/>
  <c r="AP48" i="24"/>
  <c r="AG48" i="24"/>
  <c r="AA48" i="24"/>
  <c r="D48" i="24"/>
  <c r="D64" i="24" s="1"/>
  <c r="AT47" i="24"/>
  <c r="AP47" i="24"/>
  <c r="AG47" i="24"/>
  <c r="AA47" i="24"/>
  <c r="D47" i="24"/>
  <c r="E48" i="24" s="1"/>
  <c r="H47" i="24" s="1"/>
  <c r="I47" i="24" s="1"/>
  <c r="J47" i="24" s="1"/>
  <c r="AT46" i="24"/>
  <c r="AP46" i="24"/>
  <c r="AG46" i="24"/>
  <c r="AA46" i="24"/>
  <c r="E46" i="24"/>
  <c r="H45" i="24" s="1"/>
  <c r="I45" i="24" s="1"/>
  <c r="D46" i="24"/>
  <c r="AT45" i="24"/>
  <c r="AP45" i="24"/>
  <c r="AG45" i="24"/>
  <c r="AA45" i="24"/>
  <c r="K45" i="24"/>
  <c r="L45" i="24" s="1"/>
  <c r="J45" i="24"/>
  <c r="D45" i="24"/>
  <c r="D61" i="24" s="1"/>
  <c r="AT44" i="24"/>
  <c r="AS44" i="24"/>
  <c r="AP44" i="24"/>
  <c r="AG44" i="24"/>
  <c r="AA44" i="24"/>
  <c r="T44" i="24"/>
  <c r="D44" i="24"/>
  <c r="E45" i="24" s="1"/>
  <c r="H44" i="24" s="1"/>
  <c r="I44" i="24" s="1"/>
  <c r="J44" i="24" s="1"/>
  <c r="B44" i="24"/>
  <c r="AS45" i="24" s="1"/>
  <c r="AT43" i="24"/>
  <c r="AS43" i="24"/>
  <c r="AR43" i="24"/>
  <c r="AP43" i="24"/>
  <c r="AG43" i="24"/>
  <c r="AA43" i="24"/>
  <c r="K43" i="24"/>
  <c r="L43" i="24" s="1"/>
  <c r="E43" i="24"/>
  <c r="H42" i="24" s="1"/>
  <c r="I42" i="24" s="1"/>
  <c r="J42" i="24" s="1"/>
  <c r="D43" i="24"/>
  <c r="D59" i="24" s="1"/>
  <c r="E60" i="24" s="1"/>
  <c r="H59" i="24" s="1"/>
  <c r="I59" i="24" s="1"/>
  <c r="J59" i="24" s="1"/>
  <c r="B43" i="24"/>
  <c r="T46" i="24" s="1"/>
  <c r="AT42" i="24"/>
  <c r="AS42" i="24"/>
  <c r="AQ42" i="24"/>
  <c r="AP42" i="24"/>
  <c r="AG42" i="24"/>
  <c r="AA42" i="24"/>
  <c r="T42" i="24"/>
  <c r="R42" i="24"/>
  <c r="P42" i="24"/>
  <c r="Q42" i="24" s="1"/>
  <c r="S42" i="24" s="1"/>
  <c r="U42" i="24" s="1"/>
  <c r="K42" i="24"/>
  <c r="L42" i="24" s="1"/>
  <c r="O42" i="24" s="1"/>
  <c r="D42" i="24"/>
  <c r="D58" i="24" s="1"/>
  <c r="B42" i="24"/>
  <c r="K47" i="24" s="1"/>
  <c r="L47" i="24" s="1"/>
  <c r="R47" i="24" s="1"/>
  <c r="E38" i="24"/>
  <c r="AT37" i="24"/>
  <c r="AR37" i="24"/>
  <c r="AP37" i="24"/>
  <c r="AA37" i="24"/>
  <c r="H37" i="24"/>
  <c r="I37" i="24" s="1"/>
  <c r="J37" i="24" s="1"/>
  <c r="E37" i="24"/>
  <c r="H36" i="24" s="1"/>
  <c r="I36" i="24" s="1"/>
  <c r="J36" i="24" s="1"/>
  <c r="AT36" i="24"/>
  <c r="AP36" i="24"/>
  <c r="AA36" i="24"/>
  <c r="E36" i="24"/>
  <c r="H35" i="24" s="1"/>
  <c r="I35" i="24" s="1"/>
  <c r="J35" i="24" s="1"/>
  <c r="AT35" i="24"/>
  <c r="AR35" i="24"/>
  <c r="AP35" i="24"/>
  <c r="AA35" i="24"/>
  <c r="E35" i="24"/>
  <c r="H34" i="24" s="1"/>
  <c r="I34" i="24" s="1"/>
  <c r="J34" i="24" s="1"/>
  <c r="AT34" i="24"/>
  <c r="AP34" i="24"/>
  <c r="AA34" i="24"/>
  <c r="E34" i="24"/>
  <c r="AT33" i="24"/>
  <c r="AS33" i="24"/>
  <c r="AR33" i="24"/>
  <c r="AP33" i="24"/>
  <c r="AA33" i="24"/>
  <c r="H33" i="24"/>
  <c r="I33" i="24" s="1"/>
  <c r="J33" i="24" s="1"/>
  <c r="E33" i="24"/>
  <c r="H32" i="24" s="1"/>
  <c r="I32" i="24" s="1"/>
  <c r="AT32" i="24"/>
  <c r="AP32" i="24"/>
  <c r="AA32" i="24"/>
  <c r="L32" i="24"/>
  <c r="R32" i="24" s="1"/>
  <c r="K32" i="24"/>
  <c r="J32" i="24"/>
  <c r="E32" i="24"/>
  <c r="H31" i="24" s="1"/>
  <c r="I31" i="24" s="1"/>
  <c r="J31" i="24" s="1"/>
  <c r="AT31" i="24"/>
  <c r="AP31" i="24"/>
  <c r="AA31" i="24"/>
  <c r="E31" i="24"/>
  <c r="H30" i="24" s="1"/>
  <c r="I30" i="24" s="1"/>
  <c r="J30" i="24" s="1"/>
  <c r="AT30" i="24"/>
  <c r="AP30" i="24"/>
  <c r="AA30" i="24"/>
  <c r="E30" i="24"/>
  <c r="H29" i="24" s="1"/>
  <c r="I29" i="24" s="1"/>
  <c r="J29" i="24" s="1"/>
  <c r="AT29" i="24"/>
  <c r="AP29" i="24"/>
  <c r="AA29" i="24"/>
  <c r="T29" i="24"/>
  <c r="K29" i="24"/>
  <c r="L29" i="24" s="1"/>
  <c r="E29" i="24"/>
  <c r="AT28" i="24"/>
  <c r="AP28" i="24"/>
  <c r="AA28" i="24"/>
  <c r="H28" i="24"/>
  <c r="I28" i="24" s="1"/>
  <c r="J28" i="24" s="1"/>
  <c r="E28" i="24"/>
  <c r="H27" i="24" s="1"/>
  <c r="I27" i="24" s="1"/>
  <c r="J27" i="24" s="1"/>
  <c r="B28" i="24"/>
  <c r="AT27" i="24"/>
  <c r="AP27" i="24"/>
  <c r="AA27" i="24"/>
  <c r="T27" i="24"/>
  <c r="K27" i="24"/>
  <c r="L27" i="24" s="1"/>
  <c r="E27" i="24"/>
  <c r="B27" i="24"/>
  <c r="AT26" i="24"/>
  <c r="AS26" i="24"/>
  <c r="AR26" i="24"/>
  <c r="AP26" i="24"/>
  <c r="AA26" i="24"/>
  <c r="T26" i="24"/>
  <c r="H26" i="24"/>
  <c r="I26" i="24" s="1"/>
  <c r="J26" i="24" s="1"/>
  <c r="B26" i="24"/>
  <c r="AW147" i="23"/>
  <c r="AS147" i="23"/>
  <c r="AG147" i="23"/>
  <c r="T147" i="23"/>
  <c r="AW146" i="23"/>
  <c r="AU146" i="23"/>
  <c r="AS146" i="23"/>
  <c r="AG146" i="23"/>
  <c r="AW145" i="23"/>
  <c r="AS145" i="23"/>
  <c r="AG145" i="23"/>
  <c r="L145" i="23"/>
  <c r="R145" i="23" s="1"/>
  <c r="K145" i="23"/>
  <c r="AW144" i="23"/>
  <c r="AS144" i="23"/>
  <c r="AG144" i="23"/>
  <c r="T144" i="23"/>
  <c r="AW143" i="23"/>
  <c r="AU143" i="23"/>
  <c r="AS143" i="23"/>
  <c r="AG143" i="23"/>
  <c r="AW142" i="23"/>
  <c r="AS142" i="23"/>
  <c r="AG142" i="23"/>
  <c r="K142" i="23"/>
  <c r="L142" i="23" s="1"/>
  <c r="AW141" i="23"/>
  <c r="AV141" i="23"/>
  <c r="AS141" i="23"/>
  <c r="AG141" i="23"/>
  <c r="AW140" i="23"/>
  <c r="AS140" i="23"/>
  <c r="AG140" i="23"/>
  <c r="AW139" i="23"/>
  <c r="AS139" i="23"/>
  <c r="AG139" i="23"/>
  <c r="K139" i="23"/>
  <c r="L139" i="23" s="1"/>
  <c r="AW138" i="23"/>
  <c r="AV138" i="23"/>
  <c r="AS138" i="23"/>
  <c r="AG138" i="23"/>
  <c r="B138" i="23"/>
  <c r="AV142" i="23" s="1"/>
  <c r="AW137" i="23"/>
  <c r="AU137" i="23"/>
  <c r="AS137" i="23"/>
  <c r="AG137" i="23"/>
  <c r="B137" i="23"/>
  <c r="AW136" i="23"/>
  <c r="AS136" i="23"/>
  <c r="AG136" i="23"/>
  <c r="L136" i="23"/>
  <c r="R136" i="23" s="1"/>
  <c r="K136" i="23"/>
  <c r="B136" i="23"/>
  <c r="AU142" i="23" s="1"/>
  <c r="AZ132" i="23"/>
  <c r="AW132" i="23"/>
  <c r="AV132" i="23"/>
  <c r="AU132" i="23"/>
  <c r="AS132" i="23"/>
  <c r="AG132" i="23"/>
  <c r="AZ131" i="23"/>
  <c r="AW131" i="23"/>
  <c r="AS131" i="23"/>
  <c r="AG131" i="23"/>
  <c r="AZ130" i="23"/>
  <c r="AW130" i="23"/>
  <c r="AS130" i="23"/>
  <c r="AG130" i="23"/>
  <c r="AZ129" i="23"/>
  <c r="AW129" i="23"/>
  <c r="AS129" i="23"/>
  <c r="AG129" i="23"/>
  <c r="AZ128" i="23"/>
  <c r="AW128" i="23"/>
  <c r="AS128" i="23"/>
  <c r="AG128" i="23"/>
  <c r="T128" i="23"/>
  <c r="AZ127" i="23"/>
  <c r="AW127" i="23"/>
  <c r="AS127" i="23"/>
  <c r="AG127" i="23"/>
  <c r="AZ126" i="23"/>
  <c r="AW126" i="23"/>
  <c r="AS126" i="23"/>
  <c r="AG126" i="23"/>
  <c r="T126" i="23"/>
  <c r="AZ125" i="23"/>
  <c r="AW125" i="23"/>
  <c r="AV125" i="23"/>
  <c r="AS125" i="23"/>
  <c r="AG125" i="23"/>
  <c r="T125" i="23"/>
  <c r="AZ124" i="23"/>
  <c r="AW124" i="23"/>
  <c r="AS124" i="23"/>
  <c r="AG124" i="23"/>
  <c r="T124" i="23"/>
  <c r="AZ123" i="23"/>
  <c r="AW123" i="23"/>
  <c r="AV123" i="23"/>
  <c r="AS123" i="23"/>
  <c r="AG123" i="23"/>
  <c r="B123" i="23"/>
  <c r="AV127" i="23" s="1"/>
  <c r="AZ122" i="23"/>
  <c r="AW122" i="23"/>
  <c r="AV122" i="23"/>
  <c r="AS122" i="23"/>
  <c r="AG122" i="23"/>
  <c r="B122" i="23"/>
  <c r="T130" i="23" s="1"/>
  <c r="AZ121" i="23"/>
  <c r="AW121" i="23"/>
  <c r="AV121" i="23"/>
  <c r="AU121" i="23"/>
  <c r="AS121" i="23"/>
  <c r="AG121" i="23"/>
  <c r="T121" i="23"/>
  <c r="B121" i="23"/>
  <c r="AW116" i="23"/>
  <c r="AV116" i="23"/>
  <c r="AS116" i="23"/>
  <c r="AG116" i="23"/>
  <c r="AW115" i="23"/>
  <c r="AS115" i="23"/>
  <c r="AG115" i="23"/>
  <c r="AW114" i="23"/>
  <c r="AS114" i="23"/>
  <c r="AG114" i="23"/>
  <c r="K114" i="23"/>
  <c r="AW113" i="23"/>
  <c r="AV113" i="23"/>
  <c r="AS113" i="23"/>
  <c r="AG113" i="23"/>
  <c r="AW112" i="23"/>
  <c r="AS112" i="23"/>
  <c r="AG112" i="23"/>
  <c r="AW111" i="23"/>
  <c r="AV111" i="23"/>
  <c r="AS111" i="23"/>
  <c r="AG111" i="23"/>
  <c r="K111" i="23"/>
  <c r="L111" i="23" s="1"/>
  <c r="AW110" i="23"/>
  <c r="AU110" i="23"/>
  <c r="AS110" i="23"/>
  <c r="AG110" i="23"/>
  <c r="AW109" i="23"/>
  <c r="AS109" i="23"/>
  <c r="AG109" i="23"/>
  <c r="AW108" i="23"/>
  <c r="AV108" i="23"/>
  <c r="AS108" i="23"/>
  <c r="AG108" i="23"/>
  <c r="K108" i="23"/>
  <c r="AW107" i="23"/>
  <c r="AU107" i="23"/>
  <c r="AS107" i="23"/>
  <c r="AG107" i="23"/>
  <c r="B107" i="23"/>
  <c r="AV114" i="23" s="1"/>
  <c r="AW106" i="23"/>
  <c r="AS106" i="23"/>
  <c r="AG106" i="23"/>
  <c r="K106" i="23"/>
  <c r="B106" i="23"/>
  <c r="AW105" i="23"/>
  <c r="AS105" i="23"/>
  <c r="AG105" i="23"/>
  <c r="K105" i="23"/>
  <c r="B105" i="23"/>
  <c r="AU111" i="23" s="1"/>
  <c r="AM100" i="23"/>
  <c r="AM99" i="23"/>
  <c r="AK99" i="23"/>
  <c r="AM98" i="23"/>
  <c r="AL98" i="23"/>
  <c r="AM97" i="23"/>
  <c r="K97" i="23"/>
  <c r="L97" i="23" s="1"/>
  <c r="AM96" i="23"/>
  <c r="AM95" i="23"/>
  <c r="AM94" i="23"/>
  <c r="AK94" i="23"/>
  <c r="K94" i="23"/>
  <c r="L94" i="23" s="1"/>
  <c r="R94" i="23" s="1"/>
  <c r="AM93" i="23"/>
  <c r="AK93" i="23"/>
  <c r="K93" i="23"/>
  <c r="L93" i="23" s="1"/>
  <c r="AM92" i="23"/>
  <c r="AL92" i="23"/>
  <c r="AK92" i="23"/>
  <c r="AM91" i="23"/>
  <c r="AL91" i="23"/>
  <c r="AK91" i="23"/>
  <c r="R91" i="23"/>
  <c r="K91" i="23"/>
  <c r="L91" i="23" s="1"/>
  <c r="B91" i="23"/>
  <c r="AM90" i="23"/>
  <c r="AL90" i="23"/>
  <c r="AK90" i="23"/>
  <c r="L90" i="23"/>
  <c r="R90" i="23" s="1"/>
  <c r="K90" i="23"/>
  <c r="B90" i="23"/>
  <c r="AM89" i="23"/>
  <c r="AK89" i="23"/>
  <c r="K89" i="23"/>
  <c r="L89" i="23" s="1"/>
  <c r="D89" i="23"/>
  <c r="D105" i="23" s="1"/>
  <c r="B89" i="23"/>
  <c r="AT84" i="23"/>
  <c r="AP84" i="23"/>
  <c r="AA84" i="23"/>
  <c r="AT83" i="23"/>
  <c r="AS83" i="23"/>
  <c r="AP83" i="23"/>
  <c r="AA83" i="23"/>
  <c r="AT82" i="23"/>
  <c r="AP82" i="23"/>
  <c r="AA82" i="23"/>
  <c r="K82" i="23"/>
  <c r="AT81" i="23"/>
  <c r="AS81" i="23"/>
  <c r="AR81" i="23"/>
  <c r="AP81" i="23"/>
  <c r="AA81" i="23"/>
  <c r="AT80" i="23"/>
  <c r="AS80" i="23"/>
  <c r="AP80" i="23"/>
  <c r="AA80" i="23"/>
  <c r="K80" i="23"/>
  <c r="AT79" i="23"/>
  <c r="AP79" i="23"/>
  <c r="AA79" i="23"/>
  <c r="K79" i="23"/>
  <c r="L79" i="23" s="1"/>
  <c r="R79" i="23" s="1"/>
  <c r="AT78" i="23"/>
  <c r="AR78" i="23"/>
  <c r="AP78" i="23"/>
  <c r="AA78" i="23"/>
  <c r="AT77" i="23"/>
  <c r="AR77" i="23"/>
  <c r="AP77" i="23"/>
  <c r="AA77" i="23"/>
  <c r="K77" i="23"/>
  <c r="L77" i="23" s="1"/>
  <c r="AT76" i="23"/>
  <c r="AR76" i="23"/>
  <c r="AP76" i="23"/>
  <c r="AA76" i="23"/>
  <c r="K76" i="23"/>
  <c r="AT75" i="23"/>
  <c r="AR75" i="23"/>
  <c r="AP75" i="23"/>
  <c r="AA75" i="23"/>
  <c r="B75" i="23"/>
  <c r="AS79" i="23" s="1"/>
  <c r="AT74" i="23"/>
  <c r="AS74" i="23"/>
  <c r="AR74" i="23"/>
  <c r="AP74" i="23"/>
  <c r="AA74" i="23"/>
  <c r="K74" i="23"/>
  <c r="B74" i="23"/>
  <c r="T75" i="23" s="1"/>
  <c r="AT73" i="23"/>
  <c r="AP73" i="23"/>
  <c r="AA73" i="23"/>
  <c r="K73" i="23"/>
  <c r="L73" i="23" s="1"/>
  <c r="J73" i="23"/>
  <c r="B73" i="23"/>
  <c r="AR79" i="23" s="1"/>
  <c r="AT69" i="23"/>
  <c r="AP69" i="23"/>
  <c r="AA69" i="23"/>
  <c r="T69" i="23"/>
  <c r="D69" i="23"/>
  <c r="AT68" i="23"/>
  <c r="AR68" i="23"/>
  <c r="AP68" i="23"/>
  <c r="AA68" i="23"/>
  <c r="I68" i="23"/>
  <c r="J68" i="23" s="1"/>
  <c r="H68" i="23"/>
  <c r="AT67" i="23"/>
  <c r="AP67" i="23"/>
  <c r="AA67" i="23"/>
  <c r="AT66" i="23"/>
  <c r="AP66" i="23"/>
  <c r="AA66" i="23"/>
  <c r="T66" i="23"/>
  <c r="D66" i="23"/>
  <c r="AT65" i="23"/>
  <c r="AS65" i="23"/>
  <c r="AR65" i="23"/>
  <c r="AP65" i="23"/>
  <c r="AA65" i="23"/>
  <c r="K65" i="23"/>
  <c r="L65" i="23" s="1"/>
  <c r="AT64" i="23"/>
  <c r="AP64" i="23"/>
  <c r="AA64" i="23"/>
  <c r="AT63" i="23"/>
  <c r="AP63" i="23"/>
  <c r="AA63" i="23"/>
  <c r="T63" i="23"/>
  <c r="AT62" i="23"/>
  <c r="AR62" i="23"/>
  <c r="AP62" i="23"/>
  <c r="AA62" i="23"/>
  <c r="K62" i="23"/>
  <c r="L62" i="23" s="1"/>
  <c r="E62" i="23"/>
  <c r="H61" i="23" s="1"/>
  <c r="I61" i="23" s="1"/>
  <c r="J61" i="23" s="1"/>
  <c r="AT61" i="23"/>
  <c r="AP61" i="23"/>
  <c r="AA61" i="23"/>
  <c r="AT60" i="23"/>
  <c r="AP60" i="23"/>
  <c r="AA60" i="23"/>
  <c r="T60" i="23"/>
  <c r="B60" i="23"/>
  <c r="AS68" i="23" s="1"/>
  <c r="AT59" i="23"/>
  <c r="AS59" i="23"/>
  <c r="AR59" i="23"/>
  <c r="AP59" i="23"/>
  <c r="AA59" i="23"/>
  <c r="K59" i="23"/>
  <c r="L59" i="23" s="1"/>
  <c r="E59" i="23"/>
  <c r="H58" i="23" s="1"/>
  <c r="I58" i="23" s="1"/>
  <c r="J58" i="23" s="1"/>
  <c r="B59" i="23"/>
  <c r="T62" i="23" s="1"/>
  <c r="AT58" i="23"/>
  <c r="AP58" i="23"/>
  <c r="AA58" i="23"/>
  <c r="B58" i="23"/>
  <c r="K64" i="23" s="1"/>
  <c r="L64" i="23" s="1"/>
  <c r="D54" i="23"/>
  <c r="D70" i="23" s="1"/>
  <c r="D85" i="23" s="1"/>
  <c r="D101" i="23" s="1"/>
  <c r="D117" i="23" s="1"/>
  <c r="D133" i="23" s="1"/>
  <c r="D148" i="23" s="1"/>
  <c r="AT53" i="23"/>
  <c r="AP53" i="23"/>
  <c r="AG53" i="23"/>
  <c r="AA53" i="23"/>
  <c r="J53" i="23"/>
  <c r="E53" i="23"/>
  <c r="H52" i="23" s="1"/>
  <c r="I52" i="23" s="1"/>
  <c r="J52" i="23" s="1"/>
  <c r="D53" i="23"/>
  <c r="E54" i="23" s="1"/>
  <c r="H53" i="23" s="1"/>
  <c r="I53" i="23" s="1"/>
  <c r="AT52" i="23"/>
  <c r="AP52" i="23"/>
  <c r="AG52" i="23"/>
  <c r="AA52" i="23"/>
  <c r="E52" i="23"/>
  <c r="H51" i="23" s="1"/>
  <c r="I51" i="23" s="1"/>
  <c r="J51" i="23" s="1"/>
  <c r="D52" i="23"/>
  <c r="D68" i="23" s="1"/>
  <c r="E69" i="23" s="1"/>
  <c r="AT51" i="23"/>
  <c r="AP51" i="23"/>
  <c r="AG51" i="23"/>
  <c r="AA51" i="23"/>
  <c r="E51" i="23"/>
  <c r="H50" i="23" s="1"/>
  <c r="I50" i="23" s="1"/>
  <c r="D51" i="23"/>
  <c r="D67" i="23" s="1"/>
  <c r="AT50" i="23"/>
  <c r="AS50" i="23"/>
  <c r="AP50" i="23"/>
  <c r="AG50" i="23"/>
  <c r="AA50" i="23"/>
  <c r="J50" i="23"/>
  <c r="E50" i="23"/>
  <c r="H49" i="23" s="1"/>
  <c r="I49" i="23" s="1"/>
  <c r="J49" i="23" s="1"/>
  <c r="D50" i="23"/>
  <c r="AT49" i="23"/>
  <c r="AP49" i="23"/>
  <c r="AG49" i="23"/>
  <c r="AA49" i="23"/>
  <c r="D49" i="23"/>
  <c r="D65" i="23" s="1"/>
  <c r="AT48" i="23"/>
  <c r="AS48" i="23"/>
  <c r="AP48" i="23"/>
  <c r="AG48" i="23"/>
  <c r="AA48" i="23"/>
  <c r="E48" i="23"/>
  <c r="H47" i="23" s="1"/>
  <c r="I47" i="23" s="1"/>
  <c r="J47" i="23" s="1"/>
  <c r="D48" i="23"/>
  <c r="AT47" i="23"/>
  <c r="AS47" i="23"/>
  <c r="AP47" i="23"/>
  <c r="AG47" i="23"/>
  <c r="AA47" i="23"/>
  <c r="K47" i="23"/>
  <c r="L47" i="23" s="1"/>
  <c r="D47" i="23"/>
  <c r="D63" i="23" s="1"/>
  <c r="AT46" i="23"/>
  <c r="AP46" i="23"/>
  <c r="AG46" i="23"/>
  <c r="AA46" i="23"/>
  <c r="D46" i="23"/>
  <c r="AT45" i="23"/>
  <c r="AS45" i="23"/>
  <c r="AR45" i="23"/>
  <c r="AP45" i="23"/>
  <c r="AG45" i="23"/>
  <c r="AA45" i="23"/>
  <c r="D45" i="23"/>
  <c r="D61" i="23" s="1"/>
  <c r="D76" i="23" s="1"/>
  <c r="AT44" i="23"/>
  <c r="AP44" i="23"/>
  <c r="AG44" i="23"/>
  <c r="AA44" i="23"/>
  <c r="D44" i="23"/>
  <c r="E45" i="23" s="1"/>
  <c r="H44" i="23" s="1"/>
  <c r="I44" i="23" s="1"/>
  <c r="J44" i="23" s="1"/>
  <c r="B44" i="23"/>
  <c r="AS52" i="23" s="1"/>
  <c r="AT43" i="23"/>
  <c r="AS43" i="23"/>
  <c r="AP43" i="23"/>
  <c r="AG43" i="23"/>
  <c r="AA43" i="23"/>
  <c r="E43" i="23"/>
  <c r="H42" i="23" s="1"/>
  <c r="I42" i="23" s="1"/>
  <c r="J42" i="23" s="1"/>
  <c r="D43" i="23"/>
  <c r="B43" i="23"/>
  <c r="AT42" i="23"/>
  <c r="AP42" i="23"/>
  <c r="AG42" i="23"/>
  <c r="AA42" i="23"/>
  <c r="D42" i="23"/>
  <c r="D58" i="23" s="1"/>
  <c r="D73" i="23" s="1"/>
  <c r="E74" i="23" s="1"/>
  <c r="H73" i="23" s="1"/>
  <c r="I73" i="23" s="1"/>
  <c r="B42" i="23"/>
  <c r="AR50" i="23" s="1"/>
  <c r="E38" i="23"/>
  <c r="H37" i="23" s="1"/>
  <c r="I37" i="23" s="1"/>
  <c r="J37" i="23" s="1"/>
  <c r="AT37" i="23"/>
  <c r="AR37" i="23"/>
  <c r="AP37" i="23"/>
  <c r="AA37" i="23"/>
  <c r="E37" i="23"/>
  <c r="H36" i="23" s="1"/>
  <c r="I36" i="23" s="1"/>
  <c r="J36" i="23" s="1"/>
  <c r="AT36" i="23"/>
  <c r="AS36" i="23"/>
  <c r="AP36" i="23"/>
  <c r="AA36" i="23"/>
  <c r="E36" i="23"/>
  <c r="AT35" i="23"/>
  <c r="AP35" i="23"/>
  <c r="AA35" i="23"/>
  <c r="H35" i="23"/>
  <c r="I35" i="23" s="1"/>
  <c r="J35" i="23" s="1"/>
  <c r="E35" i="23"/>
  <c r="AT34" i="23"/>
  <c r="AP34" i="23"/>
  <c r="AA34" i="23"/>
  <c r="I34" i="23"/>
  <c r="J34" i="23" s="1"/>
  <c r="H34" i="23"/>
  <c r="E34" i="23"/>
  <c r="AT33" i="23"/>
  <c r="AS33" i="23"/>
  <c r="AP33" i="23"/>
  <c r="AA33" i="23"/>
  <c r="H33" i="23"/>
  <c r="I33" i="23" s="1"/>
  <c r="J33" i="23" s="1"/>
  <c r="E33" i="23"/>
  <c r="AT32" i="23"/>
  <c r="AS32" i="23"/>
  <c r="AP32" i="23"/>
  <c r="AA32" i="23"/>
  <c r="H32" i="23"/>
  <c r="I32" i="23" s="1"/>
  <c r="J32" i="23" s="1"/>
  <c r="E32" i="23"/>
  <c r="AT31" i="23"/>
  <c r="AP31" i="23"/>
  <c r="AA31" i="23"/>
  <c r="J31" i="23"/>
  <c r="H31" i="23"/>
  <c r="I31" i="23" s="1"/>
  <c r="E31" i="23"/>
  <c r="AT30" i="23"/>
  <c r="AP30" i="23"/>
  <c r="AA30" i="23"/>
  <c r="T30" i="23"/>
  <c r="H30" i="23"/>
  <c r="I30" i="23" s="1"/>
  <c r="J30" i="23" s="1"/>
  <c r="E30" i="23"/>
  <c r="AT29" i="23"/>
  <c r="AR29" i="23"/>
  <c r="AP29" i="23"/>
  <c r="AA29" i="23"/>
  <c r="I29" i="23"/>
  <c r="J29" i="23" s="1"/>
  <c r="H29" i="23"/>
  <c r="E29" i="23"/>
  <c r="H28" i="23" s="1"/>
  <c r="AT28" i="23"/>
  <c r="AP28" i="23"/>
  <c r="AA28" i="23"/>
  <c r="T28" i="23"/>
  <c r="I28" i="23"/>
  <c r="J28" i="23" s="1"/>
  <c r="E28" i="23"/>
  <c r="H27" i="23" s="1"/>
  <c r="I27" i="23" s="1"/>
  <c r="J27" i="23" s="1"/>
  <c r="B28" i="23"/>
  <c r="AS28" i="23" s="1"/>
  <c r="AT27" i="23"/>
  <c r="AS27" i="23"/>
  <c r="AP27" i="23"/>
  <c r="AA27" i="23"/>
  <c r="T27" i="23"/>
  <c r="E27" i="23"/>
  <c r="B27" i="23"/>
  <c r="T37" i="23" s="1"/>
  <c r="AT26" i="23"/>
  <c r="AS26" i="23"/>
  <c r="AP26" i="23"/>
  <c r="AA26" i="23"/>
  <c r="H26" i="23"/>
  <c r="I26" i="23" s="1"/>
  <c r="J26" i="23" s="1"/>
  <c r="B26" i="23"/>
  <c r="AW147" i="22"/>
  <c r="AS147" i="22"/>
  <c r="AG147" i="22"/>
  <c r="AW146" i="22"/>
  <c r="AS146" i="22"/>
  <c r="AG146" i="22"/>
  <c r="T146" i="22"/>
  <c r="AW145" i="22"/>
  <c r="AV145" i="22"/>
  <c r="AS145" i="22"/>
  <c r="AG145" i="22"/>
  <c r="T145" i="22"/>
  <c r="AW144" i="22"/>
  <c r="AV144" i="22"/>
  <c r="AU144" i="22"/>
  <c r="AS144" i="22"/>
  <c r="AG144" i="22"/>
  <c r="T144" i="22"/>
  <c r="K144" i="22"/>
  <c r="L144" i="22" s="1"/>
  <c r="AW143" i="22"/>
  <c r="AS143" i="22"/>
  <c r="AG143" i="22"/>
  <c r="T143" i="22"/>
  <c r="AW142" i="22"/>
  <c r="AV142" i="22"/>
  <c r="AS142" i="22"/>
  <c r="AG142" i="22"/>
  <c r="T142" i="22"/>
  <c r="AW141" i="22"/>
  <c r="AV141" i="22"/>
  <c r="AS141" i="22"/>
  <c r="AG141" i="22"/>
  <c r="AW140" i="22"/>
  <c r="AV140" i="22"/>
  <c r="AS140" i="22"/>
  <c r="AG140" i="22"/>
  <c r="T140" i="22"/>
  <c r="AW139" i="22"/>
  <c r="AV139" i="22"/>
  <c r="AS139" i="22"/>
  <c r="AG139" i="22"/>
  <c r="T139" i="22"/>
  <c r="AW138" i="22"/>
  <c r="AV138" i="22"/>
  <c r="AU138" i="22"/>
  <c r="AS138" i="22"/>
  <c r="AG138" i="22"/>
  <c r="B138" i="22"/>
  <c r="AV147" i="22" s="1"/>
  <c r="AW137" i="22"/>
  <c r="AS137" i="22"/>
  <c r="AG137" i="22"/>
  <c r="T137" i="22"/>
  <c r="B137" i="22"/>
  <c r="T147" i="22" s="1"/>
  <c r="AW136" i="22"/>
  <c r="AV136" i="22"/>
  <c r="AS136" i="22"/>
  <c r="AG136" i="22"/>
  <c r="T136" i="22"/>
  <c r="B136" i="22"/>
  <c r="K147" i="22" s="1"/>
  <c r="L147" i="22" s="1"/>
  <c r="AZ132" i="22"/>
  <c r="AW132" i="22"/>
  <c r="AU132" i="22"/>
  <c r="AS132" i="22"/>
  <c r="AG132" i="22"/>
  <c r="AZ131" i="22"/>
  <c r="AW131" i="22"/>
  <c r="AV131" i="22"/>
  <c r="AU131" i="22"/>
  <c r="AS131" i="22"/>
  <c r="AG131" i="22"/>
  <c r="L131" i="22"/>
  <c r="K131" i="22"/>
  <c r="AZ130" i="22"/>
  <c r="AW130" i="22"/>
  <c r="AU130" i="22"/>
  <c r="AS130" i="22"/>
  <c r="AG130" i="22"/>
  <c r="T130" i="22"/>
  <c r="AZ129" i="22"/>
  <c r="AW129" i="22"/>
  <c r="AU129" i="22"/>
  <c r="AS129" i="22"/>
  <c r="AG129" i="22"/>
  <c r="AZ128" i="22"/>
  <c r="AW128" i="22"/>
  <c r="AU128" i="22"/>
  <c r="AS128" i="22"/>
  <c r="AG128" i="22"/>
  <c r="K128" i="22"/>
  <c r="L128" i="22" s="1"/>
  <c r="AZ127" i="22"/>
  <c r="AW127" i="22"/>
  <c r="AV127" i="22"/>
  <c r="AU127" i="22"/>
  <c r="AS127" i="22"/>
  <c r="AG127" i="22"/>
  <c r="T127" i="22"/>
  <c r="K127" i="22"/>
  <c r="L127" i="22" s="1"/>
  <c r="AZ126" i="22"/>
  <c r="AW126" i="22"/>
  <c r="AV126" i="22"/>
  <c r="AS126" i="22"/>
  <c r="AG126" i="22"/>
  <c r="T126" i="22"/>
  <c r="L126" i="22"/>
  <c r="K126" i="22"/>
  <c r="AZ125" i="22"/>
  <c r="AW125" i="22"/>
  <c r="AS125" i="22"/>
  <c r="AG125" i="22"/>
  <c r="T125" i="22"/>
  <c r="K125" i="22"/>
  <c r="L125" i="22" s="1"/>
  <c r="AZ124" i="22"/>
  <c r="AW124" i="22"/>
  <c r="AV124" i="22"/>
  <c r="AU124" i="22"/>
  <c r="AS124" i="22"/>
  <c r="AG124" i="22"/>
  <c r="T124" i="22"/>
  <c r="K124" i="22"/>
  <c r="L124" i="22" s="1"/>
  <c r="AZ123" i="22"/>
  <c r="AW123" i="22"/>
  <c r="AS123" i="22"/>
  <c r="AG123" i="22"/>
  <c r="T123" i="22"/>
  <c r="K123" i="22"/>
  <c r="L123" i="22" s="1"/>
  <c r="B123" i="22"/>
  <c r="AZ122" i="22"/>
  <c r="AW122" i="22"/>
  <c r="AU122" i="22"/>
  <c r="AS122" i="22"/>
  <c r="AG122" i="22"/>
  <c r="B122" i="22"/>
  <c r="T129" i="22" s="1"/>
  <c r="AZ121" i="22"/>
  <c r="AW121" i="22"/>
  <c r="AS121" i="22"/>
  <c r="AG121" i="22"/>
  <c r="T121" i="22"/>
  <c r="K121" i="22"/>
  <c r="L121" i="22" s="1"/>
  <c r="B121" i="22"/>
  <c r="K130" i="22" s="1"/>
  <c r="L130" i="22" s="1"/>
  <c r="AW116" i="22"/>
  <c r="AU116" i="22"/>
  <c r="AS116" i="22"/>
  <c r="AG116" i="22"/>
  <c r="AW115" i="22"/>
  <c r="AS115" i="22"/>
  <c r="AG115" i="22"/>
  <c r="T115" i="22"/>
  <c r="L115" i="22"/>
  <c r="AW114" i="22"/>
  <c r="AU114" i="22"/>
  <c r="AS114" i="22"/>
  <c r="AG114" i="22"/>
  <c r="T114" i="22"/>
  <c r="K114" i="22"/>
  <c r="L114" i="22" s="1"/>
  <c r="AW113" i="22"/>
  <c r="AU113" i="22"/>
  <c r="AS113" i="22"/>
  <c r="AG113" i="22"/>
  <c r="AW112" i="22"/>
  <c r="AS112" i="22"/>
  <c r="AG112" i="22"/>
  <c r="T112" i="22"/>
  <c r="K112" i="22"/>
  <c r="L112" i="22" s="1"/>
  <c r="AW111" i="22"/>
  <c r="AU111" i="22"/>
  <c r="AS111" i="22"/>
  <c r="AG111" i="22"/>
  <c r="K111" i="22"/>
  <c r="L111" i="22" s="1"/>
  <c r="AW110" i="22"/>
  <c r="AU110" i="22"/>
  <c r="AS110" i="22"/>
  <c r="AG110" i="22"/>
  <c r="T110" i="22"/>
  <c r="L110" i="22"/>
  <c r="K110" i="22"/>
  <c r="AW109" i="22"/>
  <c r="AU109" i="22"/>
  <c r="AS109" i="22"/>
  <c r="AG109" i="22"/>
  <c r="K109" i="22"/>
  <c r="L109" i="22" s="1"/>
  <c r="AW108" i="22"/>
  <c r="AU108" i="22"/>
  <c r="AS108" i="22"/>
  <c r="AG108" i="22"/>
  <c r="K108" i="22"/>
  <c r="L108" i="22" s="1"/>
  <c r="R108" i="22" s="1"/>
  <c r="AW107" i="22"/>
  <c r="AU107" i="22"/>
  <c r="AS107" i="22"/>
  <c r="AG107" i="22"/>
  <c r="T107" i="22"/>
  <c r="L107" i="22"/>
  <c r="K107" i="22"/>
  <c r="B107" i="22"/>
  <c r="AW106" i="22"/>
  <c r="AS106" i="22"/>
  <c r="AG106" i="22"/>
  <c r="T106" i="22"/>
  <c r="L106" i="22"/>
  <c r="K106" i="22"/>
  <c r="B106" i="22"/>
  <c r="T116" i="22" s="1"/>
  <c r="AW105" i="22"/>
  <c r="AU105" i="22"/>
  <c r="AS105" i="22"/>
  <c r="AG105" i="22"/>
  <c r="T105" i="22"/>
  <c r="K105" i="22"/>
  <c r="L105" i="22" s="1"/>
  <c r="B105" i="22"/>
  <c r="K115" i="22" s="1"/>
  <c r="AM100" i="22"/>
  <c r="K100" i="22"/>
  <c r="L100" i="22" s="1"/>
  <c r="AM99" i="22"/>
  <c r="L99" i="22"/>
  <c r="K99" i="22"/>
  <c r="AM98" i="22"/>
  <c r="AK98" i="22"/>
  <c r="K98" i="22"/>
  <c r="L98" i="22" s="1"/>
  <c r="AM97" i="22"/>
  <c r="AK97" i="22"/>
  <c r="T97" i="22"/>
  <c r="AM96" i="22"/>
  <c r="AK96" i="22"/>
  <c r="K96" i="22"/>
  <c r="AM95" i="22"/>
  <c r="K95" i="22"/>
  <c r="AM94" i="22"/>
  <c r="K94" i="22"/>
  <c r="AM93" i="22"/>
  <c r="K93" i="22"/>
  <c r="L93" i="22" s="1"/>
  <c r="AM92" i="22"/>
  <c r="AK92" i="22"/>
  <c r="T92" i="22"/>
  <c r="AM91" i="22"/>
  <c r="AK91" i="22"/>
  <c r="K91" i="22"/>
  <c r="B91" i="22"/>
  <c r="AM90" i="22"/>
  <c r="AK90" i="22"/>
  <c r="L90" i="22"/>
  <c r="K90" i="22"/>
  <c r="B90" i="22"/>
  <c r="T98" i="22" s="1"/>
  <c r="AM89" i="22"/>
  <c r="B89" i="22"/>
  <c r="K89" i="22" s="1"/>
  <c r="L89" i="22" s="1"/>
  <c r="AT84" i="22"/>
  <c r="AP84" i="22"/>
  <c r="AA84" i="22"/>
  <c r="K84" i="22"/>
  <c r="L84" i="22" s="1"/>
  <c r="AT83" i="22"/>
  <c r="AP83" i="22"/>
  <c r="AA83" i="22"/>
  <c r="K83" i="22"/>
  <c r="L83" i="22" s="1"/>
  <c r="R83" i="22" s="1"/>
  <c r="AT82" i="22"/>
  <c r="AP82" i="22"/>
  <c r="AA82" i="22"/>
  <c r="T82" i="22"/>
  <c r="AT81" i="22"/>
  <c r="AP81" i="22"/>
  <c r="AA81" i="22"/>
  <c r="K81" i="22"/>
  <c r="L81" i="22" s="1"/>
  <c r="AT80" i="22"/>
  <c r="AP80" i="22"/>
  <c r="AA80" i="22"/>
  <c r="AT79" i="22"/>
  <c r="AP79" i="22"/>
  <c r="AA79" i="22"/>
  <c r="T79" i="22"/>
  <c r="K79" i="22"/>
  <c r="L79" i="22" s="1"/>
  <c r="AT78" i="22"/>
  <c r="AP78" i="22"/>
  <c r="AA78" i="22"/>
  <c r="AT77" i="22"/>
  <c r="AS77" i="22"/>
  <c r="AP77" i="22"/>
  <c r="AA77" i="22"/>
  <c r="T77" i="22"/>
  <c r="AT76" i="22"/>
  <c r="AP76" i="22"/>
  <c r="AA76" i="22"/>
  <c r="T76" i="22"/>
  <c r="R76" i="22"/>
  <c r="K76" i="22"/>
  <c r="L76" i="22" s="1"/>
  <c r="AT75" i="22"/>
  <c r="AP75" i="22"/>
  <c r="AA75" i="22"/>
  <c r="B75" i="22"/>
  <c r="AT74" i="22"/>
  <c r="AP74" i="22"/>
  <c r="AA74" i="22"/>
  <c r="B74" i="22"/>
  <c r="T78" i="22" s="1"/>
  <c r="AT73" i="22"/>
  <c r="AP73" i="22"/>
  <c r="AA73" i="22"/>
  <c r="T73" i="22"/>
  <c r="B73" i="22"/>
  <c r="AT69" i="22"/>
  <c r="AR69" i="22"/>
  <c r="AP69" i="22"/>
  <c r="AA69" i="22"/>
  <c r="K69" i="22"/>
  <c r="AT68" i="22"/>
  <c r="AP68" i="22"/>
  <c r="AA68" i="22"/>
  <c r="AT67" i="22"/>
  <c r="AP67" i="22"/>
  <c r="AA67" i="22"/>
  <c r="D67" i="22"/>
  <c r="AT66" i="22"/>
  <c r="AR66" i="22"/>
  <c r="AP66" i="22"/>
  <c r="AA66" i="22"/>
  <c r="K66" i="22"/>
  <c r="AT65" i="22"/>
  <c r="AP65" i="22"/>
  <c r="AA65" i="22"/>
  <c r="AT64" i="22"/>
  <c r="AR64" i="22"/>
  <c r="AP64" i="22"/>
  <c r="AA64" i="22"/>
  <c r="AT63" i="22"/>
  <c r="AP63" i="22"/>
  <c r="AA63" i="22"/>
  <c r="K63" i="22"/>
  <c r="AT62" i="22"/>
  <c r="AR62" i="22"/>
  <c r="AP62" i="22"/>
  <c r="AA62" i="22"/>
  <c r="K62" i="22"/>
  <c r="D62" i="22"/>
  <c r="AT61" i="22"/>
  <c r="AR61" i="22"/>
  <c r="AP61" i="22"/>
  <c r="AA61" i="22"/>
  <c r="K61" i="22"/>
  <c r="E61" i="22"/>
  <c r="H60" i="22" s="1"/>
  <c r="I60" i="22" s="1"/>
  <c r="J60" i="22" s="1"/>
  <c r="AT60" i="22"/>
  <c r="AR60" i="22"/>
  <c r="AP60" i="22"/>
  <c r="AA60" i="22"/>
  <c r="K60" i="22"/>
  <c r="D60" i="22"/>
  <c r="D75" i="22" s="1"/>
  <c r="B60" i="22"/>
  <c r="AS69" i="22" s="1"/>
  <c r="AT59" i="22"/>
  <c r="AR59" i="22"/>
  <c r="AP59" i="22"/>
  <c r="AA59" i="22"/>
  <c r="K59" i="22"/>
  <c r="D59" i="22"/>
  <c r="B59" i="22"/>
  <c r="AT58" i="22"/>
  <c r="AS58" i="22"/>
  <c r="AR58" i="22"/>
  <c r="AP58" i="22"/>
  <c r="AA58" i="22"/>
  <c r="K58" i="22"/>
  <c r="L58" i="22" s="1"/>
  <c r="B58" i="22"/>
  <c r="AR63" i="22" s="1"/>
  <c r="D54" i="22"/>
  <c r="D70" i="22" s="1"/>
  <c r="D85" i="22" s="1"/>
  <c r="D101" i="22" s="1"/>
  <c r="D117" i="22" s="1"/>
  <c r="D133" i="22" s="1"/>
  <c r="D148" i="22" s="1"/>
  <c r="AT53" i="22"/>
  <c r="AP53" i="22"/>
  <c r="AG53" i="22"/>
  <c r="AA53" i="22"/>
  <c r="K53" i="22"/>
  <c r="E53" i="22"/>
  <c r="D53" i="22"/>
  <c r="D69" i="22" s="1"/>
  <c r="D84" i="22" s="1"/>
  <c r="AT52" i="22"/>
  <c r="AP52" i="22"/>
  <c r="AG52" i="22"/>
  <c r="AA52" i="22"/>
  <c r="K52" i="22"/>
  <c r="L52" i="22" s="1"/>
  <c r="H52" i="22"/>
  <c r="I52" i="22" s="1"/>
  <c r="J52" i="22" s="1"/>
  <c r="E52" i="22"/>
  <c r="D52" i="22"/>
  <c r="D68" i="22" s="1"/>
  <c r="D83" i="22" s="1"/>
  <c r="AT51" i="22"/>
  <c r="AS51" i="22"/>
  <c r="AR51" i="22"/>
  <c r="AP51" i="22"/>
  <c r="AG51" i="22"/>
  <c r="AA51" i="22"/>
  <c r="T51" i="22"/>
  <c r="I51" i="22"/>
  <c r="J51" i="22" s="1"/>
  <c r="H51" i="22"/>
  <c r="E51" i="22"/>
  <c r="D51" i="22"/>
  <c r="AT50" i="22"/>
  <c r="AS50" i="22"/>
  <c r="AR50" i="22"/>
  <c r="AP50" i="22"/>
  <c r="AG50" i="22"/>
  <c r="AA50" i="22"/>
  <c r="H50" i="22"/>
  <c r="I50" i="22" s="1"/>
  <c r="J50" i="22" s="1"/>
  <c r="E50" i="22"/>
  <c r="H49" i="22" s="1"/>
  <c r="I49" i="22" s="1"/>
  <c r="J49" i="22" s="1"/>
  <c r="D50" i="22"/>
  <c r="D66" i="22" s="1"/>
  <c r="AT49" i="22"/>
  <c r="AP49" i="22"/>
  <c r="AG49" i="22"/>
  <c r="AA49" i="22"/>
  <c r="D49" i="22"/>
  <c r="D65" i="22" s="1"/>
  <c r="AT48" i="22"/>
  <c r="AS48" i="22"/>
  <c r="AP48" i="22"/>
  <c r="AG48" i="22"/>
  <c r="AA48" i="22"/>
  <c r="K48" i="22"/>
  <c r="L48" i="22" s="1"/>
  <c r="D48" i="22"/>
  <c r="D64" i="22" s="1"/>
  <c r="AT47" i="22"/>
  <c r="AS47" i="22"/>
  <c r="AP47" i="22"/>
  <c r="AG47" i="22"/>
  <c r="AA47" i="22"/>
  <c r="K47" i="22"/>
  <c r="D47" i="22"/>
  <c r="D63" i="22" s="1"/>
  <c r="AT46" i="22"/>
  <c r="AP46" i="22"/>
  <c r="AG46" i="22"/>
  <c r="AA46" i="22"/>
  <c r="K46" i="22"/>
  <c r="L46" i="22" s="1"/>
  <c r="D46" i="22"/>
  <c r="E47" i="22" s="1"/>
  <c r="H46" i="22" s="1"/>
  <c r="I46" i="22" s="1"/>
  <c r="J46" i="22" s="1"/>
  <c r="AT45" i="22"/>
  <c r="AS45" i="22"/>
  <c r="AR45" i="22"/>
  <c r="AP45" i="22"/>
  <c r="AG45" i="22"/>
  <c r="AA45" i="22"/>
  <c r="E45" i="22"/>
  <c r="H44" i="22" s="1"/>
  <c r="I44" i="22" s="1"/>
  <c r="J44" i="22" s="1"/>
  <c r="D45" i="22"/>
  <c r="AT44" i="22"/>
  <c r="AS44" i="22"/>
  <c r="AP44" i="22"/>
  <c r="AG44" i="22"/>
  <c r="AA44" i="22"/>
  <c r="T44" i="22"/>
  <c r="L44" i="22"/>
  <c r="K44" i="22"/>
  <c r="D44" i="22"/>
  <c r="B44" i="22"/>
  <c r="AS52" i="22" s="1"/>
  <c r="AT43" i="22"/>
  <c r="AS43" i="22"/>
  <c r="AP43" i="22"/>
  <c r="AG43" i="22"/>
  <c r="AA43" i="22"/>
  <c r="K43" i="22"/>
  <c r="L43" i="22" s="1"/>
  <c r="D43" i="22"/>
  <c r="E44" i="22" s="1"/>
  <c r="H43" i="22" s="1"/>
  <c r="I43" i="22" s="1"/>
  <c r="J43" i="22" s="1"/>
  <c r="B43" i="22"/>
  <c r="T48" i="22" s="1"/>
  <c r="AT42" i="22"/>
  <c r="AS42" i="22"/>
  <c r="AP42" i="22"/>
  <c r="AG42" i="22"/>
  <c r="AA42" i="22"/>
  <c r="T42" i="22"/>
  <c r="K42" i="22"/>
  <c r="L42" i="22" s="1"/>
  <c r="D42" i="22"/>
  <c r="D58" i="22" s="1"/>
  <c r="B42" i="22"/>
  <c r="AR47" i="22" s="1"/>
  <c r="E38" i="22"/>
  <c r="AT37" i="22"/>
  <c r="AP37" i="22"/>
  <c r="AA37" i="22"/>
  <c r="T37" i="22"/>
  <c r="I37" i="22"/>
  <c r="J37" i="22" s="1"/>
  <c r="H37" i="22"/>
  <c r="E37" i="22"/>
  <c r="H36" i="22" s="1"/>
  <c r="I36" i="22" s="1"/>
  <c r="J36" i="22" s="1"/>
  <c r="AT36" i="22"/>
  <c r="AP36" i="22"/>
  <c r="AA36" i="22"/>
  <c r="T36" i="22"/>
  <c r="E36" i="22"/>
  <c r="H35" i="22" s="1"/>
  <c r="I35" i="22" s="1"/>
  <c r="AT35" i="22"/>
  <c r="AP35" i="22"/>
  <c r="AA35" i="22"/>
  <c r="T35" i="22"/>
  <c r="J35" i="22"/>
  <c r="E35" i="22"/>
  <c r="H34" i="22" s="1"/>
  <c r="I34" i="22" s="1"/>
  <c r="J34" i="22" s="1"/>
  <c r="AT34" i="22"/>
  <c r="AP34" i="22"/>
  <c r="AA34" i="22"/>
  <c r="E34" i="22"/>
  <c r="AT33" i="22"/>
  <c r="AS33" i="22"/>
  <c r="AP33" i="22"/>
  <c r="AA33" i="22"/>
  <c r="T33" i="22"/>
  <c r="H33" i="22"/>
  <c r="I33" i="22" s="1"/>
  <c r="J33" i="22" s="1"/>
  <c r="E33" i="22"/>
  <c r="AT32" i="22"/>
  <c r="AP32" i="22"/>
  <c r="AA32" i="22"/>
  <c r="H32" i="22"/>
  <c r="I32" i="22" s="1"/>
  <c r="J32" i="22" s="1"/>
  <c r="E32" i="22"/>
  <c r="H31" i="22" s="1"/>
  <c r="I31" i="22" s="1"/>
  <c r="AT31" i="22"/>
  <c r="AP31" i="22"/>
  <c r="AA31" i="22"/>
  <c r="T31" i="22"/>
  <c r="J31" i="22"/>
  <c r="E31" i="22"/>
  <c r="H30" i="22" s="1"/>
  <c r="I30" i="22" s="1"/>
  <c r="J30" i="22" s="1"/>
  <c r="AT30" i="22"/>
  <c r="AP30" i="22"/>
  <c r="AA30" i="22"/>
  <c r="E30" i="22"/>
  <c r="H29" i="22" s="1"/>
  <c r="AT29" i="22"/>
  <c r="AP29" i="22"/>
  <c r="AA29" i="22"/>
  <c r="T29" i="22"/>
  <c r="I29" i="22"/>
  <c r="J29" i="22" s="1"/>
  <c r="E29" i="22"/>
  <c r="AT28" i="22"/>
  <c r="AS28" i="22"/>
  <c r="AP28" i="22"/>
  <c r="AA28" i="22"/>
  <c r="T28" i="22"/>
  <c r="H28" i="22"/>
  <c r="I28" i="22" s="1"/>
  <c r="J28" i="22" s="1"/>
  <c r="E28" i="22"/>
  <c r="H27" i="22" s="1"/>
  <c r="I27" i="22" s="1"/>
  <c r="J27" i="22" s="1"/>
  <c r="B28" i="22"/>
  <c r="AS35" i="22" s="1"/>
  <c r="AT27" i="22"/>
  <c r="AP27" i="22"/>
  <c r="AA27" i="22"/>
  <c r="T27" i="22"/>
  <c r="E27" i="22"/>
  <c r="B27" i="22"/>
  <c r="T32" i="22" s="1"/>
  <c r="AT26" i="22"/>
  <c r="AS26" i="22"/>
  <c r="AP26" i="22"/>
  <c r="AA26" i="22"/>
  <c r="T26" i="22"/>
  <c r="H26" i="22"/>
  <c r="I26" i="22" s="1"/>
  <c r="J26" i="22" s="1"/>
  <c r="B26" i="22"/>
  <c r="AW147" i="21"/>
  <c r="AS147" i="21"/>
  <c r="AG147" i="21"/>
  <c r="AW146" i="21"/>
  <c r="AS146" i="21"/>
  <c r="AG146" i="21"/>
  <c r="AW145" i="21"/>
  <c r="AS145" i="21"/>
  <c r="AG145" i="21"/>
  <c r="T145" i="21"/>
  <c r="AW144" i="21"/>
  <c r="AS144" i="21"/>
  <c r="AG144" i="21"/>
  <c r="AW143" i="21"/>
  <c r="AS143" i="21"/>
  <c r="AG143" i="21"/>
  <c r="AW142" i="21"/>
  <c r="AS142" i="21"/>
  <c r="AG142" i="21"/>
  <c r="AW141" i="21"/>
  <c r="AS141" i="21"/>
  <c r="AG141" i="21"/>
  <c r="AW140" i="21"/>
  <c r="AS140" i="21"/>
  <c r="AG140" i="21"/>
  <c r="AW139" i="21"/>
  <c r="AS139" i="21"/>
  <c r="AG139" i="21"/>
  <c r="AW138" i="21"/>
  <c r="AS138" i="21"/>
  <c r="AG138" i="21"/>
  <c r="B138" i="21"/>
  <c r="AV141" i="21" s="1"/>
  <c r="AW137" i="21"/>
  <c r="AS137" i="21"/>
  <c r="AG137" i="21"/>
  <c r="B137" i="21"/>
  <c r="T136" i="21" s="1"/>
  <c r="AW136" i="21"/>
  <c r="AV136" i="21"/>
  <c r="AS136" i="21"/>
  <c r="AG136" i="21"/>
  <c r="B136" i="21"/>
  <c r="AZ132" i="21"/>
  <c r="AW132" i="21"/>
  <c r="AS132" i="21"/>
  <c r="AG132" i="21"/>
  <c r="AZ131" i="21"/>
  <c r="AW131" i="21"/>
  <c r="AV131" i="21"/>
  <c r="AU131" i="21"/>
  <c r="AS131" i="21"/>
  <c r="AG131" i="21"/>
  <c r="AZ130" i="21"/>
  <c r="AW130" i="21"/>
  <c r="AS130" i="21"/>
  <c r="AG130" i="21"/>
  <c r="AZ129" i="21"/>
  <c r="AW129" i="21"/>
  <c r="AU129" i="21"/>
  <c r="AS129" i="21"/>
  <c r="AG129" i="21"/>
  <c r="AZ128" i="21"/>
  <c r="AW128" i="21"/>
  <c r="AS128" i="21"/>
  <c r="AG128" i="21"/>
  <c r="AZ127" i="21"/>
  <c r="AW127" i="21"/>
  <c r="AS127" i="21"/>
  <c r="AG127" i="21"/>
  <c r="AZ126" i="21"/>
  <c r="AW126" i="21"/>
  <c r="AV126" i="21"/>
  <c r="AS126" i="21"/>
  <c r="AG126" i="21"/>
  <c r="T126" i="21"/>
  <c r="L126" i="21"/>
  <c r="K126" i="21"/>
  <c r="AZ125" i="21"/>
  <c r="AW125" i="21"/>
  <c r="AV125" i="21"/>
  <c r="AS125" i="21"/>
  <c r="AG125" i="21"/>
  <c r="T125" i="21"/>
  <c r="AZ124" i="21"/>
  <c r="AW124" i="21"/>
  <c r="AV124" i="21"/>
  <c r="AU124" i="21"/>
  <c r="AS124" i="21"/>
  <c r="AG124" i="21"/>
  <c r="R124" i="21"/>
  <c r="K124" i="21"/>
  <c r="L124" i="21" s="1"/>
  <c r="AZ123" i="21"/>
  <c r="AW123" i="21"/>
  <c r="AV123" i="21"/>
  <c r="AU123" i="21"/>
  <c r="AS123" i="21"/>
  <c r="AG123" i="21"/>
  <c r="T123" i="21"/>
  <c r="B123" i="21"/>
  <c r="AV128" i="21" s="1"/>
  <c r="AZ122" i="21"/>
  <c r="AW122" i="21"/>
  <c r="AV122" i="21"/>
  <c r="AS122" i="21"/>
  <c r="AG122" i="21"/>
  <c r="B122" i="21"/>
  <c r="T127" i="21" s="1"/>
  <c r="AZ121" i="21"/>
  <c r="AW121" i="21"/>
  <c r="AV121" i="21"/>
  <c r="AU121" i="21"/>
  <c r="AS121" i="21"/>
  <c r="AG121" i="21"/>
  <c r="T121" i="21"/>
  <c r="K121" i="21"/>
  <c r="L121" i="21" s="1"/>
  <c r="B121" i="21"/>
  <c r="K128" i="21" s="1"/>
  <c r="L128" i="21" s="1"/>
  <c r="R128" i="21" s="1"/>
  <c r="AW116" i="21"/>
  <c r="AS116" i="21"/>
  <c r="AG116" i="21"/>
  <c r="AW115" i="21"/>
  <c r="AS115" i="21"/>
  <c r="AG115" i="21"/>
  <c r="AW114" i="21"/>
  <c r="AS114" i="21"/>
  <c r="AG114" i="21"/>
  <c r="K114" i="21"/>
  <c r="L114" i="21" s="1"/>
  <c r="AW113" i="21"/>
  <c r="AS113" i="21"/>
  <c r="AG113" i="21"/>
  <c r="AW112" i="21"/>
  <c r="AS112" i="21"/>
  <c r="AG112" i="21"/>
  <c r="K112" i="21"/>
  <c r="L112" i="21" s="1"/>
  <c r="AW111" i="21"/>
  <c r="AS111" i="21"/>
  <c r="AG111" i="21"/>
  <c r="AW110" i="21"/>
  <c r="AS110" i="21"/>
  <c r="AG110" i="21"/>
  <c r="AW109" i="21"/>
  <c r="AS109" i="21"/>
  <c r="AG109" i="21"/>
  <c r="K109" i="21"/>
  <c r="L109" i="21" s="1"/>
  <c r="R109" i="21" s="1"/>
  <c r="AW108" i="21"/>
  <c r="AS108" i="21"/>
  <c r="AG108" i="21"/>
  <c r="AW107" i="21"/>
  <c r="AV107" i="21"/>
  <c r="AS107" i="21"/>
  <c r="AG107" i="21"/>
  <c r="B107" i="21"/>
  <c r="AV110" i="21" s="1"/>
  <c r="AW106" i="21"/>
  <c r="AS106" i="21"/>
  <c r="AG106" i="21"/>
  <c r="K106" i="21"/>
  <c r="L106" i="21" s="1"/>
  <c r="B106" i="21"/>
  <c r="T111" i="21" s="1"/>
  <c r="AW105" i="21"/>
  <c r="AS105" i="21"/>
  <c r="AG105" i="21"/>
  <c r="K105" i="21"/>
  <c r="L105" i="21" s="1"/>
  <c r="B105" i="21"/>
  <c r="AU110" i="21" s="1"/>
  <c r="AM100" i="21"/>
  <c r="K100" i="21"/>
  <c r="L100" i="21" s="1"/>
  <c r="AM99" i="21"/>
  <c r="K99" i="21"/>
  <c r="L99" i="21" s="1"/>
  <c r="R99" i="21" s="1"/>
  <c r="AM98" i="21"/>
  <c r="T98" i="21"/>
  <c r="AM97" i="21"/>
  <c r="AK97" i="21"/>
  <c r="AM96" i="21"/>
  <c r="AM95" i="21"/>
  <c r="K95" i="21"/>
  <c r="L95" i="21" s="1"/>
  <c r="AM94" i="21"/>
  <c r="AM93" i="21"/>
  <c r="AL93" i="21"/>
  <c r="AM92" i="21"/>
  <c r="AK92" i="21"/>
  <c r="AM91" i="21"/>
  <c r="B91" i="21"/>
  <c r="AL96" i="21" s="1"/>
  <c r="AM90" i="21"/>
  <c r="T90" i="21"/>
  <c r="L90" i="21"/>
  <c r="K90" i="21"/>
  <c r="B90" i="21"/>
  <c r="T97" i="21" s="1"/>
  <c r="AM89" i="21"/>
  <c r="AL89" i="21"/>
  <c r="AK89" i="21"/>
  <c r="B89" i="21"/>
  <c r="AK96" i="21" s="1"/>
  <c r="AT84" i="21"/>
  <c r="AS84" i="21"/>
  <c r="AR84" i="21"/>
  <c r="AP84" i="21"/>
  <c r="AA84" i="21"/>
  <c r="AT83" i="21"/>
  <c r="AP83" i="21"/>
  <c r="AA83" i="21"/>
  <c r="T83" i="21"/>
  <c r="AT82" i="21"/>
  <c r="AS82" i="21"/>
  <c r="AP82" i="21"/>
  <c r="AA82" i="21"/>
  <c r="T82" i="21"/>
  <c r="AT81" i="21"/>
  <c r="AS81" i="21"/>
  <c r="AR81" i="21"/>
  <c r="AP81" i="21"/>
  <c r="AA81" i="21"/>
  <c r="AT80" i="21"/>
  <c r="AP80" i="21"/>
  <c r="AA80" i="21"/>
  <c r="T80" i="21"/>
  <c r="AT79" i="21"/>
  <c r="AR79" i="21"/>
  <c r="AP79" i="21"/>
  <c r="AA79" i="21"/>
  <c r="T79" i="21"/>
  <c r="AT78" i="21"/>
  <c r="AR78" i="21"/>
  <c r="AP78" i="21"/>
  <c r="AA78" i="21"/>
  <c r="AT77" i="21"/>
  <c r="AS77" i="21"/>
  <c r="AP77" i="21"/>
  <c r="AA77" i="21"/>
  <c r="T77" i="21"/>
  <c r="AT76" i="21"/>
  <c r="AS76" i="21"/>
  <c r="AR76" i="21"/>
  <c r="AP76" i="21"/>
  <c r="AA76" i="21"/>
  <c r="T76" i="21"/>
  <c r="AT75" i="21"/>
  <c r="AR75" i="21"/>
  <c r="AP75" i="21"/>
  <c r="AA75" i="21"/>
  <c r="B75" i="21"/>
  <c r="AS83" i="21" s="1"/>
  <c r="AT74" i="21"/>
  <c r="AR74" i="21"/>
  <c r="AP74" i="21"/>
  <c r="AA74" i="21"/>
  <c r="T74" i="21"/>
  <c r="B74" i="21"/>
  <c r="T78" i="21" s="1"/>
  <c r="AT73" i="21"/>
  <c r="AS73" i="21"/>
  <c r="AP73" i="21"/>
  <c r="AA73" i="21"/>
  <c r="T73" i="21"/>
  <c r="B73" i="21"/>
  <c r="K80" i="21" s="1"/>
  <c r="L80" i="21" s="1"/>
  <c r="AT69" i="21"/>
  <c r="AP69" i="21"/>
  <c r="AA69" i="21"/>
  <c r="K69" i="21"/>
  <c r="L69" i="21" s="1"/>
  <c r="AT68" i="21"/>
  <c r="AP68" i="21"/>
  <c r="AA68" i="21"/>
  <c r="AT67" i="21"/>
  <c r="AP67" i="21"/>
  <c r="AA67" i="21"/>
  <c r="T67" i="21"/>
  <c r="D67" i="21"/>
  <c r="AT66" i="21"/>
  <c r="AR66" i="21"/>
  <c r="AP66" i="21"/>
  <c r="AA66" i="21"/>
  <c r="AT65" i="21"/>
  <c r="AP65" i="21"/>
  <c r="AA65" i="21"/>
  <c r="AT64" i="21"/>
  <c r="AP64" i="21"/>
  <c r="AA64" i="21"/>
  <c r="AT63" i="21"/>
  <c r="AP63" i="21"/>
  <c r="AA63" i="21"/>
  <c r="D63" i="21"/>
  <c r="AT62" i="21"/>
  <c r="AP62" i="21"/>
  <c r="AA62" i="21"/>
  <c r="AT61" i="21"/>
  <c r="AP61" i="21"/>
  <c r="AA61" i="21"/>
  <c r="AT60" i="21"/>
  <c r="AP60" i="21"/>
  <c r="AA60" i="21"/>
  <c r="D60" i="21"/>
  <c r="B60" i="21"/>
  <c r="AS63" i="21" s="1"/>
  <c r="AT59" i="21"/>
  <c r="AP59" i="21"/>
  <c r="AA59" i="21"/>
  <c r="B59" i="21"/>
  <c r="AT58" i="21"/>
  <c r="AP58" i="21"/>
  <c r="AA58" i="21"/>
  <c r="T58" i="21"/>
  <c r="B58" i="21"/>
  <c r="E54" i="21"/>
  <c r="H53" i="21" s="1"/>
  <c r="I53" i="21" s="1"/>
  <c r="J53" i="21" s="1"/>
  <c r="D54" i="21"/>
  <c r="D70" i="21" s="1"/>
  <c r="D85" i="21" s="1"/>
  <c r="D101" i="21" s="1"/>
  <c r="D117" i="21" s="1"/>
  <c r="D133" i="21" s="1"/>
  <c r="D148" i="21" s="1"/>
  <c r="AT53" i="21"/>
  <c r="AP53" i="21"/>
  <c r="AG53" i="21"/>
  <c r="AA53" i="21"/>
  <c r="K53" i="21"/>
  <c r="L53" i="21" s="1"/>
  <c r="D53" i="21"/>
  <c r="D69" i="21" s="1"/>
  <c r="AT52" i="21"/>
  <c r="AP52" i="21"/>
  <c r="AG52" i="21"/>
  <c r="AA52" i="21"/>
  <c r="K52" i="21"/>
  <c r="L52" i="21" s="1"/>
  <c r="D52" i="21"/>
  <c r="E53" i="21" s="1"/>
  <c r="H52" i="21" s="1"/>
  <c r="I52" i="21" s="1"/>
  <c r="J52" i="21" s="1"/>
  <c r="AT51" i="21"/>
  <c r="AR51" i="21"/>
  <c r="AP51" i="21"/>
  <c r="AG51" i="21"/>
  <c r="AA51" i="21"/>
  <c r="L51" i="21"/>
  <c r="K51" i="21"/>
  <c r="H51" i="21"/>
  <c r="I51" i="21" s="1"/>
  <c r="J51" i="21" s="1"/>
  <c r="D51" i="21"/>
  <c r="E52" i="21" s="1"/>
  <c r="AT50" i="21"/>
  <c r="AP50" i="21"/>
  <c r="AG50" i="21"/>
  <c r="AA50" i="21"/>
  <c r="T50" i="21"/>
  <c r="E50" i="21"/>
  <c r="D50" i="21"/>
  <c r="D66" i="21" s="1"/>
  <c r="AT49" i="21"/>
  <c r="AR49" i="21"/>
  <c r="AP49" i="21"/>
  <c r="AG49" i="21"/>
  <c r="AA49" i="21"/>
  <c r="H49" i="21"/>
  <c r="I49" i="21" s="1"/>
  <c r="J49" i="21" s="1"/>
  <c r="E49" i="21"/>
  <c r="H48" i="21" s="1"/>
  <c r="I48" i="21" s="1"/>
  <c r="J48" i="21" s="1"/>
  <c r="D49" i="21"/>
  <c r="D65" i="21" s="1"/>
  <c r="AT48" i="21"/>
  <c r="AP48" i="21"/>
  <c r="AG48" i="21"/>
  <c r="AA48" i="21"/>
  <c r="D48" i="21"/>
  <c r="D64" i="21" s="1"/>
  <c r="AT47" i="21"/>
  <c r="AS47" i="21"/>
  <c r="AP47" i="21"/>
  <c r="AG47" i="21"/>
  <c r="AA47" i="21"/>
  <c r="I47" i="21"/>
  <c r="J47" i="21" s="1"/>
  <c r="D47" i="21"/>
  <c r="E48" i="21" s="1"/>
  <c r="H47" i="21" s="1"/>
  <c r="AT46" i="21"/>
  <c r="AS46" i="21"/>
  <c r="AP46" i="21"/>
  <c r="AG46" i="21"/>
  <c r="AA46" i="21"/>
  <c r="K46" i="21"/>
  <c r="L46" i="21" s="1"/>
  <c r="E46" i="21"/>
  <c r="H45" i="21" s="1"/>
  <c r="I45" i="21" s="1"/>
  <c r="J45" i="21" s="1"/>
  <c r="D46" i="21"/>
  <c r="D62" i="21" s="1"/>
  <c r="AT45" i="21"/>
  <c r="AP45" i="21"/>
  <c r="AG45" i="21"/>
  <c r="AA45" i="21"/>
  <c r="D45" i="21"/>
  <c r="D61" i="21" s="1"/>
  <c r="AT44" i="21"/>
  <c r="AP44" i="21"/>
  <c r="AG44" i="21"/>
  <c r="AA44" i="21"/>
  <c r="E44" i="21"/>
  <c r="H43" i="21" s="1"/>
  <c r="I43" i="21" s="1"/>
  <c r="J43" i="21" s="1"/>
  <c r="D44" i="21"/>
  <c r="E45" i="21" s="1"/>
  <c r="H44" i="21" s="1"/>
  <c r="I44" i="21" s="1"/>
  <c r="J44" i="21" s="1"/>
  <c r="B44" i="21"/>
  <c r="AS51" i="21" s="1"/>
  <c r="AT43" i="21"/>
  <c r="AP43" i="21"/>
  <c r="AG43" i="21"/>
  <c r="AA43" i="21"/>
  <c r="D43" i="21"/>
  <c r="D59" i="21" s="1"/>
  <c r="B43" i="21"/>
  <c r="T47" i="21" s="1"/>
  <c r="AT42" i="21"/>
  <c r="AS42" i="21"/>
  <c r="AP42" i="21"/>
  <c r="AG42" i="21"/>
  <c r="AA42" i="21"/>
  <c r="K42" i="21"/>
  <c r="L42" i="21" s="1"/>
  <c r="J42" i="21"/>
  <c r="D42" i="21"/>
  <c r="E43" i="21" s="1"/>
  <c r="H42" i="21" s="1"/>
  <c r="I42" i="21" s="1"/>
  <c r="B42" i="21"/>
  <c r="AR46" i="21" s="1"/>
  <c r="E38" i="21"/>
  <c r="H37" i="21" s="1"/>
  <c r="I37" i="21" s="1"/>
  <c r="J37" i="21" s="1"/>
  <c r="AT37" i="21"/>
  <c r="AP37" i="21"/>
  <c r="AA37" i="21"/>
  <c r="K37" i="21"/>
  <c r="L37" i="21" s="1"/>
  <c r="E37" i="21"/>
  <c r="AT36" i="21"/>
  <c r="AP36" i="21"/>
  <c r="AA36" i="21"/>
  <c r="H36" i="21"/>
  <c r="I36" i="21" s="1"/>
  <c r="J36" i="21" s="1"/>
  <c r="E36" i="21"/>
  <c r="H35" i="21" s="1"/>
  <c r="AT35" i="21"/>
  <c r="AP35" i="21"/>
  <c r="AA35" i="21"/>
  <c r="K35" i="21"/>
  <c r="L35" i="21" s="1"/>
  <c r="I35" i="21"/>
  <c r="J35" i="21" s="1"/>
  <c r="E35" i="21"/>
  <c r="AT34" i="21"/>
  <c r="AP34" i="21"/>
  <c r="AA34" i="21"/>
  <c r="H34" i="21"/>
  <c r="I34" i="21" s="1"/>
  <c r="J34" i="21" s="1"/>
  <c r="E34" i="21"/>
  <c r="AT33" i="21"/>
  <c r="AS33" i="21"/>
  <c r="AR33" i="21"/>
  <c r="AP33" i="21"/>
  <c r="AA33" i="21"/>
  <c r="K33" i="21"/>
  <c r="L33" i="21" s="1"/>
  <c r="I33" i="21"/>
  <c r="J33" i="21" s="1"/>
  <c r="H33" i="21"/>
  <c r="E33" i="21"/>
  <c r="H32" i="21" s="1"/>
  <c r="I32" i="21" s="1"/>
  <c r="J32" i="21" s="1"/>
  <c r="AT32" i="21"/>
  <c r="AR32" i="21"/>
  <c r="AP32" i="21"/>
  <c r="AA32" i="21"/>
  <c r="T32" i="21"/>
  <c r="K32" i="21"/>
  <c r="L32" i="21" s="1"/>
  <c r="R32" i="21" s="1"/>
  <c r="E32" i="21"/>
  <c r="H31" i="21" s="1"/>
  <c r="I31" i="21" s="1"/>
  <c r="J31" i="21" s="1"/>
  <c r="AT31" i="21"/>
  <c r="AR31" i="21"/>
  <c r="AP31" i="21"/>
  <c r="AA31" i="21"/>
  <c r="K31" i="21"/>
  <c r="L31" i="21" s="1"/>
  <c r="E31" i="21"/>
  <c r="AT30" i="21"/>
  <c r="AR30" i="21"/>
  <c r="AP30" i="21"/>
  <c r="AA30" i="21"/>
  <c r="T30" i="21"/>
  <c r="K30" i="21"/>
  <c r="L30" i="21" s="1"/>
  <c r="H30" i="21"/>
  <c r="I30" i="21" s="1"/>
  <c r="J30" i="21" s="1"/>
  <c r="E30" i="21"/>
  <c r="AT29" i="21"/>
  <c r="AS29" i="21"/>
  <c r="AR29" i="21"/>
  <c r="AP29" i="21"/>
  <c r="AA29" i="21"/>
  <c r="H29" i="21"/>
  <c r="I29" i="21" s="1"/>
  <c r="J29" i="21" s="1"/>
  <c r="E29" i="21"/>
  <c r="AT28" i="21"/>
  <c r="AS28" i="21"/>
  <c r="AP28" i="21"/>
  <c r="AA28" i="21"/>
  <c r="T28" i="21"/>
  <c r="K28" i="21"/>
  <c r="L28" i="21" s="1"/>
  <c r="H28" i="21"/>
  <c r="I28" i="21" s="1"/>
  <c r="J28" i="21" s="1"/>
  <c r="E28" i="21"/>
  <c r="B28" i="21"/>
  <c r="AS37" i="21" s="1"/>
  <c r="AT27" i="21"/>
  <c r="AS27" i="21"/>
  <c r="AP27" i="21"/>
  <c r="AA27" i="21"/>
  <c r="T27" i="21"/>
  <c r="H27" i="21"/>
  <c r="I27" i="21" s="1"/>
  <c r="J27" i="21" s="1"/>
  <c r="E27" i="21"/>
  <c r="B27" i="21"/>
  <c r="T31" i="21" s="1"/>
  <c r="AT26" i="21"/>
  <c r="AS26" i="21"/>
  <c r="AP26" i="21"/>
  <c r="AA26" i="21"/>
  <c r="T26" i="21"/>
  <c r="H26" i="21"/>
  <c r="I26" i="21" s="1"/>
  <c r="J26" i="21" s="1"/>
  <c r="B26" i="21"/>
  <c r="AW147" i="20"/>
  <c r="AS147" i="20"/>
  <c r="AG147" i="20"/>
  <c r="AW146" i="20"/>
  <c r="AV146" i="20"/>
  <c r="AS146" i="20"/>
  <c r="AG146" i="20"/>
  <c r="T146" i="20"/>
  <c r="AW145" i="20"/>
  <c r="AS145" i="20"/>
  <c r="AG145" i="20"/>
  <c r="T145" i="20"/>
  <c r="AW144" i="20"/>
  <c r="AS144" i="20"/>
  <c r="AG144" i="20"/>
  <c r="AW143" i="20"/>
  <c r="AV143" i="20"/>
  <c r="AS143" i="20"/>
  <c r="AG143" i="20"/>
  <c r="T143" i="20"/>
  <c r="AW142" i="20"/>
  <c r="AV142" i="20"/>
  <c r="AS142" i="20"/>
  <c r="AG142" i="20"/>
  <c r="K142" i="20"/>
  <c r="L142" i="20" s="1"/>
  <c r="AW141" i="20"/>
  <c r="AS141" i="20"/>
  <c r="AG141" i="20"/>
  <c r="T141" i="20"/>
  <c r="AW140" i="20"/>
  <c r="AS140" i="20"/>
  <c r="AG140" i="20"/>
  <c r="T140" i="20"/>
  <c r="K140" i="20"/>
  <c r="L140" i="20" s="1"/>
  <c r="AW139" i="20"/>
  <c r="AV139" i="20"/>
  <c r="AS139" i="20"/>
  <c r="AG139" i="20"/>
  <c r="R139" i="20"/>
  <c r="K139" i="20"/>
  <c r="L139" i="20" s="1"/>
  <c r="AW138" i="20"/>
  <c r="AS138" i="20"/>
  <c r="AG138" i="20"/>
  <c r="T138" i="20"/>
  <c r="B138" i="20"/>
  <c r="AW137" i="20"/>
  <c r="AV137" i="20"/>
  <c r="AS137" i="20"/>
  <c r="AG137" i="20"/>
  <c r="T137" i="20"/>
  <c r="K137" i="20"/>
  <c r="L137" i="20" s="1"/>
  <c r="B137" i="20"/>
  <c r="T142" i="20" s="1"/>
  <c r="AW136" i="20"/>
  <c r="AS136" i="20"/>
  <c r="AG136" i="20"/>
  <c r="T136" i="20"/>
  <c r="B136" i="20"/>
  <c r="AZ132" i="20"/>
  <c r="AW132" i="20"/>
  <c r="AS132" i="20"/>
  <c r="AG132" i="20"/>
  <c r="AZ131" i="20"/>
  <c r="AW131" i="20"/>
  <c r="AS131" i="20"/>
  <c r="AG131" i="20"/>
  <c r="AZ130" i="20"/>
  <c r="AW130" i="20"/>
  <c r="AV130" i="20"/>
  <c r="AS130" i="20"/>
  <c r="AG130" i="20"/>
  <c r="AZ129" i="20"/>
  <c r="AW129" i="20"/>
  <c r="AS129" i="20"/>
  <c r="AG129" i="20"/>
  <c r="T129" i="20"/>
  <c r="AZ128" i="20"/>
  <c r="AW128" i="20"/>
  <c r="AS128" i="20"/>
  <c r="AG128" i="20"/>
  <c r="T128" i="20"/>
  <c r="AZ127" i="20"/>
  <c r="AW127" i="20"/>
  <c r="AS127" i="20"/>
  <c r="AG127" i="20"/>
  <c r="AZ126" i="20"/>
  <c r="AW126" i="20"/>
  <c r="AS126" i="20"/>
  <c r="AG126" i="20"/>
  <c r="T126" i="20"/>
  <c r="AZ125" i="20"/>
  <c r="AW125" i="20"/>
  <c r="AS125" i="20"/>
  <c r="AG125" i="20"/>
  <c r="AZ124" i="20"/>
  <c r="AW124" i="20"/>
  <c r="AS124" i="20"/>
  <c r="AG124" i="20"/>
  <c r="T124" i="20"/>
  <c r="AZ123" i="20"/>
  <c r="AW123" i="20"/>
  <c r="AS123" i="20"/>
  <c r="AG123" i="20"/>
  <c r="T123" i="20"/>
  <c r="B123" i="20"/>
  <c r="AV127" i="20" s="1"/>
  <c r="AZ122" i="20"/>
  <c r="AW122" i="20"/>
  <c r="AS122" i="20"/>
  <c r="AG122" i="20"/>
  <c r="T122" i="20"/>
  <c r="B122" i="20"/>
  <c r="AZ121" i="20"/>
  <c r="AW121" i="20"/>
  <c r="AS121" i="20"/>
  <c r="AG121" i="20"/>
  <c r="T121" i="20"/>
  <c r="B121" i="20"/>
  <c r="AW116" i="20"/>
  <c r="AS116" i="20"/>
  <c r="AG116" i="20"/>
  <c r="AW115" i="20"/>
  <c r="AU115" i="20"/>
  <c r="AS115" i="20"/>
  <c r="AG115" i="20"/>
  <c r="T115" i="20"/>
  <c r="K115" i="20"/>
  <c r="L115" i="20" s="1"/>
  <c r="AW114" i="20"/>
  <c r="AV114" i="20"/>
  <c r="AU114" i="20"/>
  <c r="AS114" i="20"/>
  <c r="AG114" i="20"/>
  <c r="L114" i="20"/>
  <c r="R114" i="20" s="1"/>
  <c r="K114" i="20"/>
  <c r="AW113" i="20"/>
  <c r="AS113" i="20"/>
  <c r="AG113" i="20"/>
  <c r="AW112" i="20"/>
  <c r="AU112" i="20"/>
  <c r="AS112" i="20"/>
  <c r="AG112" i="20"/>
  <c r="T112" i="20"/>
  <c r="K112" i="20"/>
  <c r="L112" i="20" s="1"/>
  <c r="AW111" i="20"/>
  <c r="AU111" i="20"/>
  <c r="AS111" i="20"/>
  <c r="AG111" i="20"/>
  <c r="L111" i="20"/>
  <c r="K111" i="20"/>
  <c r="AW110" i="20"/>
  <c r="AU110" i="20"/>
  <c r="AS110" i="20"/>
  <c r="AG110" i="20"/>
  <c r="L110" i="20"/>
  <c r="K110" i="20"/>
  <c r="AW109" i="20"/>
  <c r="AU109" i="20"/>
  <c r="AS109" i="20"/>
  <c r="AG109" i="20"/>
  <c r="K109" i="20"/>
  <c r="L109" i="20" s="1"/>
  <c r="R109" i="20" s="1"/>
  <c r="AW108" i="20"/>
  <c r="AU108" i="20"/>
  <c r="AS108" i="20"/>
  <c r="AG108" i="20"/>
  <c r="K108" i="20"/>
  <c r="L108" i="20" s="1"/>
  <c r="R108" i="20" s="1"/>
  <c r="AW107" i="20"/>
  <c r="AU107" i="20"/>
  <c r="AS107" i="20"/>
  <c r="AG107" i="20"/>
  <c r="T107" i="20"/>
  <c r="L107" i="20"/>
  <c r="K107" i="20"/>
  <c r="B107" i="20"/>
  <c r="AV108" i="20" s="1"/>
  <c r="AW106" i="20"/>
  <c r="AV106" i="20"/>
  <c r="AU106" i="20"/>
  <c r="AS106" i="20"/>
  <c r="AG106" i="20"/>
  <c r="T106" i="20"/>
  <c r="K106" i="20"/>
  <c r="L106" i="20" s="1"/>
  <c r="B106" i="20"/>
  <c r="AW105" i="20"/>
  <c r="AV105" i="20"/>
  <c r="AU105" i="20"/>
  <c r="AS105" i="20"/>
  <c r="AG105" i="20"/>
  <c r="O105" i="20"/>
  <c r="L105" i="20"/>
  <c r="R105" i="20" s="1"/>
  <c r="K105" i="20"/>
  <c r="B105" i="20"/>
  <c r="K116" i="20" s="1"/>
  <c r="L116" i="20" s="1"/>
  <c r="R116" i="20" s="1"/>
  <c r="AM100" i="20"/>
  <c r="AL100" i="20"/>
  <c r="AM99" i="20"/>
  <c r="AL99" i="20"/>
  <c r="AM98" i="20"/>
  <c r="AL98" i="20"/>
  <c r="AM97" i="20"/>
  <c r="AM96" i="20"/>
  <c r="AL96" i="20"/>
  <c r="AM95" i="20"/>
  <c r="AL95" i="20"/>
  <c r="AM94" i="20"/>
  <c r="AL94" i="20"/>
  <c r="AM93" i="20"/>
  <c r="AL93" i="20"/>
  <c r="AM92" i="20"/>
  <c r="AM91" i="20"/>
  <c r="AL91" i="20"/>
  <c r="B91" i="20"/>
  <c r="AL97" i="20" s="1"/>
  <c r="AM90" i="20"/>
  <c r="AL90" i="20"/>
  <c r="T90" i="20"/>
  <c r="B90" i="20"/>
  <c r="AM89" i="20"/>
  <c r="AL89" i="20"/>
  <c r="B89" i="20"/>
  <c r="D85" i="20"/>
  <c r="D101" i="20" s="1"/>
  <c r="D117" i="20" s="1"/>
  <c r="D133" i="20" s="1"/>
  <c r="D148" i="20" s="1"/>
  <c r="AT84" i="20"/>
  <c r="AS84" i="20"/>
  <c r="AR84" i="20"/>
  <c r="AP84" i="20"/>
  <c r="AA84" i="20"/>
  <c r="AT83" i="20"/>
  <c r="AP83" i="20"/>
  <c r="AA83" i="20"/>
  <c r="K83" i="20"/>
  <c r="D83" i="20"/>
  <c r="E84" i="20" s="1"/>
  <c r="H83" i="20" s="1"/>
  <c r="I83" i="20" s="1"/>
  <c r="J83" i="20" s="1"/>
  <c r="AT82" i="20"/>
  <c r="AR82" i="20"/>
  <c r="AP82" i="20"/>
  <c r="AA82" i="20"/>
  <c r="K82" i="20"/>
  <c r="AT81" i="20"/>
  <c r="AS81" i="20"/>
  <c r="AR81" i="20"/>
  <c r="AP81" i="20"/>
  <c r="AA81" i="20"/>
  <c r="AT80" i="20"/>
  <c r="AR80" i="20"/>
  <c r="AP80" i="20"/>
  <c r="AA80" i="20"/>
  <c r="K80" i="20"/>
  <c r="AT79" i="20"/>
  <c r="AS79" i="20"/>
  <c r="AR79" i="20"/>
  <c r="AP79" i="20"/>
  <c r="AA79" i="20"/>
  <c r="K79" i="20"/>
  <c r="AT78" i="20"/>
  <c r="AR78" i="20"/>
  <c r="AP78" i="20"/>
  <c r="AA78" i="20"/>
  <c r="K78" i="20"/>
  <c r="L78" i="20" s="1"/>
  <c r="AT77" i="20"/>
  <c r="AR77" i="20"/>
  <c r="AP77" i="20"/>
  <c r="AA77" i="20"/>
  <c r="K77" i="20"/>
  <c r="AT76" i="20"/>
  <c r="AS76" i="20"/>
  <c r="AR76" i="20"/>
  <c r="AP76" i="20"/>
  <c r="AA76" i="20"/>
  <c r="K76" i="20"/>
  <c r="AT75" i="20"/>
  <c r="AR75" i="20"/>
  <c r="AP75" i="20"/>
  <c r="AA75" i="20"/>
  <c r="K75" i="20"/>
  <c r="L75" i="20" s="1"/>
  <c r="R75" i="20" s="1"/>
  <c r="B75" i="20"/>
  <c r="AS78" i="20" s="1"/>
  <c r="AT74" i="20"/>
  <c r="AS74" i="20"/>
  <c r="AR74" i="20"/>
  <c r="AP74" i="20"/>
  <c r="AA74" i="20"/>
  <c r="K74" i="20"/>
  <c r="B74" i="20"/>
  <c r="T77" i="20" s="1"/>
  <c r="AT73" i="20"/>
  <c r="AS73" i="20"/>
  <c r="AR73" i="20"/>
  <c r="AP73" i="20"/>
  <c r="AA73" i="20"/>
  <c r="K73" i="20"/>
  <c r="L73" i="20" s="1"/>
  <c r="B73" i="20"/>
  <c r="K84" i="20" s="1"/>
  <c r="L84" i="20" s="1"/>
  <c r="AT69" i="20"/>
  <c r="AS69" i="20"/>
  <c r="AP69" i="20"/>
  <c r="AA69" i="20"/>
  <c r="AT68" i="20"/>
  <c r="AS68" i="20"/>
  <c r="AP68" i="20"/>
  <c r="AA68" i="20"/>
  <c r="I68" i="20"/>
  <c r="J68" i="20" s="1"/>
  <c r="E68" i="20"/>
  <c r="H67" i="20" s="1"/>
  <c r="I67" i="20" s="1"/>
  <c r="J67" i="20" s="1"/>
  <c r="AT67" i="20"/>
  <c r="AP67" i="20"/>
  <c r="AA67" i="20"/>
  <c r="D67" i="20"/>
  <c r="D82" i="20" s="1"/>
  <c r="AT66" i="20"/>
  <c r="AS66" i="20"/>
  <c r="AP66" i="20"/>
  <c r="AA66" i="20"/>
  <c r="AT65" i="20"/>
  <c r="AS65" i="20"/>
  <c r="AP65" i="20"/>
  <c r="AA65" i="20"/>
  <c r="D65" i="20"/>
  <c r="AT64" i="20"/>
  <c r="AP64" i="20"/>
  <c r="AA64" i="20"/>
  <c r="T64" i="20"/>
  <c r="K64" i="20"/>
  <c r="L64" i="20" s="1"/>
  <c r="R64" i="20" s="1"/>
  <c r="AT63" i="20"/>
  <c r="AR63" i="20"/>
  <c r="AP63" i="20"/>
  <c r="AA63" i="20"/>
  <c r="T63" i="20"/>
  <c r="AT62" i="20"/>
  <c r="AS62" i="20"/>
  <c r="AR62" i="20"/>
  <c r="AP62" i="20"/>
  <c r="AA62" i="20"/>
  <c r="D62" i="20"/>
  <c r="AT61" i="20"/>
  <c r="AP61" i="20"/>
  <c r="AA61" i="20"/>
  <c r="T61" i="20"/>
  <c r="K61" i="20"/>
  <c r="L61" i="20" s="1"/>
  <c r="AT60" i="20"/>
  <c r="AR60" i="20"/>
  <c r="AP60" i="20"/>
  <c r="AA60" i="20"/>
  <c r="T60" i="20"/>
  <c r="B60" i="20"/>
  <c r="AS64" i="20" s="1"/>
  <c r="AT59" i="20"/>
  <c r="AS59" i="20"/>
  <c r="AP59" i="20"/>
  <c r="AA59" i="20"/>
  <c r="D59" i="20"/>
  <c r="B59" i="20"/>
  <c r="T62" i="20" s="1"/>
  <c r="AT58" i="20"/>
  <c r="AS58" i="20"/>
  <c r="AP58" i="20"/>
  <c r="AA58" i="20"/>
  <c r="B58" i="20"/>
  <c r="AR64" i="20" s="1"/>
  <c r="D54" i="20"/>
  <c r="D70" i="20" s="1"/>
  <c r="AT53" i="20"/>
  <c r="AR53" i="20"/>
  <c r="AP53" i="20"/>
  <c r="AG53" i="20"/>
  <c r="AA53" i="20"/>
  <c r="E53" i="20"/>
  <c r="H52" i="20" s="1"/>
  <c r="I52" i="20" s="1"/>
  <c r="D53" i="20"/>
  <c r="E54" i="20" s="1"/>
  <c r="H53" i="20" s="1"/>
  <c r="I53" i="20" s="1"/>
  <c r="J53" i="20" s="1"/>
  <c r="AT52" i="20"/>
  <c r="AS52" i="20"/>
  <c r="AP52" i="20"/>
  <c r="AG52" i="20"/>
  <c r="AA52" i="20"/>
  <c r="T52" i="20"/>
  <c r="J52" i="20"/>
  <c r="D52" i="20"/>
  <c r="D68" i="20" s="1"/>
  <c r="E69" i="20" s="1"/>
  <c r="H68" i="20" s="1"/>
  <c r="AT51" i="20"/>
  <c r="AS51" i="20"/>
  <c r="AP51" i="20"/>
  <c r="AG51" i="20"/>
  <c r="AA51" i="20"/>
  <c r="T51" i="20"/>
  <c r="D51" i="20"/>
  <c r="E52" i="20" s="1"/>
  <c r="H51" i="20" s="1"/>
  <c r="I51" i="20" s="1"/>
  <c r="J51" i="20" s="1"/>
  <c r="AT50" i="20"/>
  <c r="AR50" i="20"/>
  <c r="AP50" i="20"/>
  <c r="AG50" i="20"/>
  <c r="AA50" i="20"/>
  <c r="T50" i="20"/>
  <c r="K50" i="20"/>
  <c r="L50" i="20" s="1"/>
  <c r="D50" i="20"/>
  <c r="AT49" i="20"/>
  <c r="AR49" i="20"/>
  <c r="AP49" i="20"/>
  <c r="AG49" i="20"/>
  <c r="AA49" i="20"/>
  <c r="T49" i="20"/>
  <c r="D49" i="20"/>
  <c r="E50" i="20" s="1"/>
  <c r="H49" i="20" s="1"/>
  <c r="I49" i="20" s="1"/>
  <c r="J49" i="20" s="1"/>
  <c r="AT48" i="20"/>
  <c r="AR48" i="20"/>
  <c r="AP48" i="20"/>
  <c r="AG48" i="20"/>
  <c r="AA48" i="20"/>
  <c r="T48" i="20"/>
  <c r="K48" i="20"/>
  <c r="L48" i="20" s="1"/>
  <c r="E48" i="20"/>
  <c r="D48" i="20"/>
  <c r="AT47" i="20"/>
  <c r="AR47" i="20"/>
  <c r="AP47" i="20"/>
  <c r="AG47" i="20"/>
  <c r="AA47" i="20"/>
  <c r="H47" i="20"/>
  <c r="I47" i="20" s="1"/>
  <c r="J47" i="20" s="1"/>
  <c r="D47" i="20"/>
  <c r="D63" i="20" s="1"/>
  <c r="AT46" i="20"/>
  <c r="AP46" i="20"/>
  <c r="AG46" i="20"/>
  <c r="AA46" i="20"/>
  <c r="T46" i="20"/>
  <c r="K46" i="20"/>
  <c r="L46" i="20" s="1"/>
  <c r="R46" i="20" s="1"/>
  <c r="D46" i="20"/>
  <c r="E47" i="20" s="1"/>
  <c r="H46" i="20" s="1"/>
  <c r="I46" i="20" s="1"/>
  <c r="J46" i="20" s="1"/>
  <c r="AT45" i="20"/>
  <c r="AS45" i="20"/>
  <c r="AP45" i="20"/>
  <c r="AG45" i="20"/>
  <c r="AA45" i="20"/>
  <c r="K45" i="20"/>
  <c r="L45" i="20" s="1"/>
  <c r="E45" i="20"/>
  <c r="H44" i="20" s="1"/>
  <c r="I44" i="20" s="1"/>
  <c r="J44" i="20" s="1"/>
  <c r="D45" i="20"/>
  <c r="D61" i="20" s="1"/>
  <c r="AT44" i="20"/>
  <c r="AS44" i="20"/>
  <c r="AP44" i="20"/>
  <c r="AG44" i="20"/>
  <c r="AA44" i="20"/>
  <c r="K44" i="20"/>
  <c r="L44" i="20" s="1"/>
  <c r="R44" i="20" s="1"/>
  <c r="D44" i="20"/>
  <c r="D60" i="20" s="1"/>
  <c r="B44" i="20"/>
  <c r="AS49" i="20" s="1"/>
  <c r="AT43" i="20"/>
  <c r="AR43" i="20"/>
  <c r="AP43" i="20"/>
  <c r="AG43" i="20"/>
  <c r="AA43" i="20"/>
  <c r="T43" i="20"/>
  <c r="K43" i="20"/>
  <c r="L43" i="20" s="1"/>
  <c r="E43" i="20"/>
  <c r="H42" i="20" s="1"/>
  <c r="D43" i="20"/>
  <c r="E44" i="20" s="1"/>
  <c r="H43" i="20" s="1"/>
  <c r="I43" i="20" s="1"/>
  <c r="J43" i="20" s="1"/>
  <c r="B43" i="20"/>
  <c r="T53" i="20" s="1"/>
  <c r="AT42" i="20"/>
  <c r="AS42" i="20"/>
  <c r="AP42" i="20"/>
  <c r="AG42" i="20"/>
  <c r="AA42" i="20"/>
  <c r="T42" i="20"/>
  <c r="K42" i="20"/>
  <c r="L42" i="20" s="1"/>
  <c r="R42" i="20" s="1"/>
  <c r="I42" i="20"/>
  <c r="J42" i="20" s="1"/>
  <c r="D42" i="20"/>
  <c r="D58" i="20" s="1"/>
  <c r="B42" i="20"/>
  <c r="AR52" i="20" s="1"/>
  <c r="E38" i="20"/>
  <c r="H37" i="20" s="1"/>
  <c r="I37" i="20" s="1"/>
  <c r="J37" i="20" s="1"/>
  <c r="AT37" i="20"/>
  <c r="AP37" i="20"/>
  <c r="AA37" i="20"/>
  <c r="T37" i="20"/>
  <c r="E37" i="20"/>
  <c r="H36" i="20" s="1"/>
  <c r="AT36" i="20"/>
  <c r="AP36" i="20"/>
  <c r="AA36" i="20"/>
  <c r="I36" i="20"/>
  <c r="J36" i="20" s="1"/>
  <c r="E36" i="20"/>
  <c r="H35" i="20" s="1"/>
  <c r="I35" i="20" s="1"/>
  <c r="J35" i="20" s="1"/>
  <c r="AT35" i="20"/>
  <c r="AP35" i="20"/>
  <c r="AA35" i="20"/>
  <c r="T35" i="20"/>
  <c r="K35" i="20"/>
  <c r="L35" i="20" s="1"/>
  <c r="R35" i="20" s="1"/>
  <c r="E35" i="20"/>
  <c r="H34" i="20" s="1"/>
  <c r="I34" i="20" s="1"/>
  <c r="J34" i="20" s="1"/>
  <c r="AT34" i="20"/>
  <c r="AP34" i="20"/>
  <c r="AA34" i="20"/>
  <c r="T34" i="20"/>
  <c r="E34" i="20"/>
  <c r="AT33" i="20"/>
  <c r="AP33" i="20"/>
  <c r="AA33" i="20"/>
  <c r="H33" i="20"/>
  <c r="I33" i="20" s="1"/>
  <c r="J33" i="20" s="1"/>
  <c r="E33" i="20"/>
  <c r="H32" i="20" s="1"/>
  <c r="I32" i="20" s="1"/>
  <c r="J32" i="20" s="1"/>
  <c r="AT32" i="20"/>
  <c r="AR32" i="20"/>
  <c r="AP32" i="20"/>
  <c r="AA32" i="20"/>
  <c r="E32" i="20"/>
  <c r="H31" i="20" s="1"/>
  <c r="AT31" i="20"/>
  <c r="AP31" i="20"/>
  <c r="AA31" i="20"/>
  <c r="T31" i="20"/>
  <c r="K31" i="20"/>
  <c r="L31" i="20" s="1"/>
  <c r="I31" i="20"/>
  <c r="J31" i="20" s="1"/>
  <c r="E31" i="20"/>
  <c r="H30" i="20" s="1"/>
  <c r="I30" i="20" s="1"/>
  <c r="J30" i="20" s="1"/>
  <c r="AT30" i="20"/>
  <c r="AP30" i="20"/>
  <c r="AA30" i="20"/>
  <c r="T30" i="20"/>
  <c r="E30" i="20"/>
  <c r="H29" i="20" s="1"/>
  <c r="I29" i="20" s="1"/>
  <c r="J29" i="20" s="1"/>
  <c r="AT29" i="20"/>
  <c r="AR29" i="20"/>
  <c r="AP29" i="20"/>
  <c r="AA29" i="20"/>
  <c r="T29" i="20"/>
  <c r="K29" i="20"/>
  <c r="L29" i="20" s="1"/>
  <c r="E29" i="20"/>
  <c r="H28" i="20" s="1"/>
  <c r="I28" i="20" s="1"/>
  <c r="J28" i="20" s="1"/>
  <c r="AT28" i="20"/>
  <c r="AP28" i="20"/>
  <c r="AA28" i="20"/>
  <c r="T28" i="20"/>
  <c r="K28" i="20"/>
  <c r="L28" i="20" s="1"/>
  <c r="E28" i="20"/>
  <c r="B28" i="20"/>
  <c r="AT27" i="20"/>
  <c r="AR27" i="20"/>
  <c r="AP27" i="20"/>
  <c r="AA27" i="20"/>
  <c r="T27" i="20"/>
  <c r="K27" i="20"/>
  <c r="L27" i="20" s="1"/>
  <c r="R27" i="20" s="1"/>
  <c r="I27" i="20"/>
  <c r="J27" i="20" s="1"/>
  <c r="H27" i="20"/>
  <c r="E27" i="20"/>
  <c r="H26" i="20" s="1"/>
  <c r="I26" i="20" s="1"/>
  <c r="J26" i="20" s="1"/>
  <c r="B27" i="20"/>
  <c r="T36" i="20" s="1"/>
  <c r="AT26" i="20"/>
  <c r="AP26" i="20"/>
  <c r="AA26" i="20"/>
  <c r="T26" i="20"/>
  <c r="B26" i="20"/>
  <c r="AR35" i="20" s="1"/>
  <c r="AW147" i="31"/>
  <c r="AS147" i="31"/>
  <c r="AG147" i="31"/>
  <c r="T147" i="31"/>
  <c r="K147" i="31"/>
  <c r="L147" i="31" s="1"/>
  <c r="R147" i="31" s="1"/>
  <c r="AW146" i="31"/>
  <c r="AS146" i="31"/>
  <c r="AG146" i="31"/>
  <c r="T146" i="31"/>
  <c r="AW145" i="31"/>
  <c r="AV145" i="31"/>
  <c r="AS145" i="31"/>
  <c r="AG145" i="31"/>
  <c r="AW144" i="31"/>
  <c r="AS144" i="31"/>
  <c r="AG144" i="31"/>
  <c r="T144" i="31"/>
  <c r="K144" i="31"/>
  <c r="L144" i="31" s="1"/>
  <c r="R144" i="31" s="1"/>
  <c r="AW143" i="31"/>
  <c r="AS143" i="31"/>
  <c r="AG143" i="31"/>
  <c r="T143" i="31"/>
  <c r="AW142" i="31"/>
  <c r="AV142" i="31"/>
  <c r="AU142" i="31"/>
  <c r="AS142" i="31"/>
  <c r="AG142" i="31"/>
  <c r="AW141" i="31"/>
  <c r="AV141" i="31"/>
  <c r="AS141" i="31"/>
  <c r="AG141" i="31"/>
  <c r="AW140" i="31"/>
  <c r="AS140" i="31"/>
  <c r="AG140" i="31"/>
  <c r="T140" i="31"/>
  <c r="AW139" i="31"/>
  <c r="AV139" i="31"/>
  <c r="AS139" i="31"/>
  <c r="AG139" i="31"/>
  <c r="AW138" i="31"/>
  <c r="AV138" i="31"/>
  <c r="AS138" i="31"/>
  <c r="AG138" i="31"/>
  <c r="B138" i="31"/>
  <c r="AV147" i="31" s="1"/>
  <c r="AW137" i="31"/>
  <c r="AS137" i="31"/>
  <c r="AG137" i="31"/>
  <c r="T137" i="31"/>
  <c r="B137" i="31"/>
  <c r="T142" i="31" s="1"/>
  <c r="AW136" i="31"/>
  <c r="AV136" i="31"/>
  <c r="AS136" i="31"/>
  <c r="AG136" i="31"/>
  <c r="T136" i="31"/>
  <c r="B136" i="31"/>
  <c r="AZ132" i="31"/>
  <c r="AW132" i="31"/>
  <c r="AS132" i="31"/>
  <c r="AG132" i="31"/>
  <c r="AZ131" i="31"/>
  <c r="AW131" i="31"/>
  <c r="AV131" i="31"/>
  <c r="AS131" i="31"/>
  <c r="AG131" i="31"/>
  <c r="L131" i="31"/>
  <c r="K131" i="31"/>
  <c r="AZ130" i="31"/>
  <c r="AW130" i="31"/>
  <c r="AS130" i="31"/>
  <c r="AG130" i="31"/>
  <c r="T130" i="31"/>
  <c r="AZ129" i="31"/>
  <c r="AW129" i="31"/>
  <c r="AU129" i="31"/>
  <c r="AS129" i="31"/>
  <c r="AG129" i="31"/>
  <c r="AZ128" i="31"/>
  <c r="AW128" i="31"/>
  <c r="AS128" i="31"/>
  <c r="AG128" i="31"/>
  <c r="AZ127" i="31"/>
  <c r="AW127" i="31"/>
  <c r="AU127" i="31"/>
  <c r="AS127" i="31"/>
  <c r="AG127" i="31"/>
  <c r="AZ126" i="31"/>
  <c r="AW126" i="31"/>
  <c r="AS126" i="31"/>
  <c r="AG126" i="31"/>
  <c r="AZ125" i="31"/>
  <c r="AW125" i="31"/>
  <c r="AS125" i="31"/>
  <c r="AG125" i="31"/>
  <c r="K125" i="31"/>
  <c r="L125" i="31" s="1"/>
  <c r="AZ124" i="31"/>
  <c r="AW124" i="31"/>
  <c r="AS124" i="31"/>
  <c r="AG124" i="31"/>
  <c r="T124" i="31"/>
  <c r="K124" i="31"/>
  <c r="L124" i="31" s="1"/>
  <c r="AZ123" i="31"/>
  <c r="AW123" i="31"/>
  <c r="AS123" i="31"/>
  <c r="AG123" i="31"/>
  <c r="T123" i="31"/>
  <c r="B123" i="31"/>
  <c r="AZ122" i="31"/>
  <c r="AW122" i="31"/>
  <c r="AS122" i="31"/>
  <c r="AG122" i="31"/>
  <c r="B122" i="31"/>
  <c r="T127" i="31" s="1"/>
  <c r="AZ121" i="31"/>
  <c r="AW121" i="31"/>
  <c r="AS121" i="31"/>
  <c r="AG121" i="31"/>
  <c r="T121" i="31"/>
  <c r="B121" i="31"/>
  <c r="K128" i="31" s="1"/>
  <c r="L128" i="31" s="1"/>
  <c r="AW116" i="31"/>
  <c r="AV116" i="31"/>
  <c r="AS116" i="31"/>
  <c r="AG116" i="31"/>
  <c r="AW115" i="31"/>
  <c r="AS115" i="31"/>
  <c r="AG115" i="31"/>
  <c r="T115" i="31"/>
  <c r="AW114" i="31"/>
  <c r="AV114" i="31"/>
  <c r="AU114" i="31"/>
  <c r="AS114" i="31"/>
  <c r="AG114" i="31"/>
  <c r="AW113" i="31"/>
  <c r="AV113" i="31"/>
  <c r="AS113" i="31"/>
  <c r="AG113" i="31"/>
  <c r="AW112" i="31"/>
  <c r="AS112" i="31"/>
  <c r="AG112" i="31"/>
  <c r="T112" i="31"/>
  <c r="AW111" i="31"/>
  <c r="AU111" i="31"/>
  <c r="AS111" i="31"/>
  <c r="AG111" i="31"/>
  <c r="T111" i="31"/>
  <c r="K111" i="31"/>
  <c r="L111" i="31" s="1"/>
  <c r="AW110" i="31"/>
  <c r="AU110" i="31"/>
  <c r="AS110" i="31"/>
  <c r="AG110" i="31"/>
  <c r="K110" i="31"/>
  <c r="L110" i="31" s="1"/>
  <c r="AW109" i="31"/>
  <c r="AV109" i="31"/>
  <c r="AS109" i="31"/>
  <c r="AG109" i="31"/>
  <c r="T109" i="31"/>
  <c r="AW108" i="31"/>
  <c r="AU108" i="31"/>
  <c r="AS108" i="31"/>
  <c r="AG108" i="31"/>
  <c r="T108" i="31"/>
  <c r="K108" i="31"/>
  <c r="L108" i="31" s="1"/>
  <c r="AW107" i="31"/>
  <c r="AU107" i="31"/>
  <c r="AS107" i="31"/>
  <c r="AG107" i="31"/>
  <c r="T107" i="31"/>
  <c r="L107" i="31"/>
  <c r="K107" i="31"/>
  <c r="B107" i="31"/>
  <c r="AV115" i="31" s="1"/>
  <c r="AW106" i="31"/>
  <c r="AS106" i="31"/>
  <c r="AG106" i="31"/>
  <c r="T106" i="31"/>
  <c r="B106" i="31"/>
  <c r="T114" i="31" s="1"/>
  <c r="AW105" i="31"/>
  <c r="AV105" i="31"/>
  <c r="AU105" i="31"/>
  <c r="AS105" i="31"/>
  <c r="AG105" i="31"/>
  <c r="T105" i="31"/>
  <c r="B105" i="31"/>
  <c r="AU116" i="31" s="1"/>
  <c r="AM100" i="31"/>
  <c r="K100" i="31"/>
  <c r="L100" i="31" s="1"/>
  <c r="AM99" i="31"/>
  <c r="AK99" i="31"/>
  <c r="AM98" i="31"/>
  <c r="AK98" i="31"/>
  <c r="T98" i="31"/>
  <c r="AM97" i="31"/>
  <c r="AK97" i="31"/>
  <c r="AM96" i="31"/>
  <c r="AL96" i="31"/>
  <c r="K96" i="31"/>
  <c r="L96" i="31" s="1"/>
  <c r="AM95" i="31"/>
  <c r="AL95" i="31"/>
  <c r="AK95" i="31"/>
  <c r="T95" i="31"/>
  <c r="K95" i="31"/>
  <c r="L95" i="31" s="1"/>
  <c r="AM94" i="31"/>
  <c r="AL94" i="31"/>
  <c r="AK94" i="31"/>
  <c r="AM93" i="31"/>
  <c r="AL93" i="31"/>
  <c r="AK93" i="31"/>
  <c r="AM92" i="31"/>
  <c r="AL92" i="31"/>
  <c r="AK92" i="31"/>
  <c r="AM91" i="31"/>
  <c r="AL91" i="31"/>
  <c r="T91" i="31"/>
  <c r="K91" i="31"/>
  <c r="L91" i="31" s="1"/>
  <c r="B91" i="31"/>
  <c r="AL100" i="31" s="1"/>
  <c r="AM90" i="31"/>
  <c r="AL90" i="31"/>
  <c r="AK90" i="31"/>
  <c r="L90" i="31"/>
  <c r="K90" i="31"/>
  <c r="B90" i="31"/>
  <c r="T97" i="31" s="1"/>
  <c r="AM89" i="31"/>
  <c r="AL89" i="31"/>
  <c r="AK89" i="31"/>
  <c r="T89" i="31"/>
  <c r="R89" i="31"/>
  <c r="L89" i="31"/>
  <c r="O89" i="31" s="1"/>
  <c r="K89" i="31"/>
  <c r="B89" i="31"/>
  <c r="AK96" i="31" s="1"/>
  <c r="AT84" i="31"/>
  <c r="AS84" i="31"/>
  <c r="AP84" i="31"/>
  <c r="AA84" i="31"/>
  <c r="AT83" i="31"/>
  <c r="AP83" i="31"/>
  <c r="AA83" i="31"/>
  <c r="AT82" i="31"/>
  <c r="AP82" i="31"/>
  <c r="AA82" i="31"/>
  <c r="AT81" i="31"/>
  <c r="AP81" i="31"/>
  <c r="AA81" i="31"/>
  <c r="T81" i="31"/>
  <c r="D81" i="31"/>
  <c r="AT80" i="31"/>
  <c r="AP80" i="31"/>
  <c r="AA80" i="31"/>
  <c r="I80" i="31"/>
  <c r="J80" i="31" s="1"/>
  <c r="AT79" i="31"/>
  <c r="AP79" i="31"/>
  <c r="AA79" i="31"/>
  <c r="T79" i="31"/>
  <c r="AT78" i="31"/>
  <c r="AS78" i="31"/>
  <c r="AP78" i="31"/>
  <c r="AA78" i="31"/>
  <c r="T78" i="31"/>
  <c r="AT77" i="31"/>
  <c r="AS77" i="31"/>
  <c r="AP77" i="31"/>
  <c r="AA77" i="31"/>
  <c r="AT76" i="31"/>
  <c r="AP76" i="31"/>
  <c r="AA76" i="31"/>
  <c r="AT75" i="31"/>
  <c r="AP75" i="31"/>
  <c r="AA75" i="31"/>
  <c r="T75" i="31"/>
  <c r="B75" i="31"/>
  <c r="AS74" i="31" s="1"/>
  <c r="AT74" i="31"/>
  <c r="AP74" i="31"/>
  <c r="AA74" i="31"/>
  <c r="T74" i="31"/>
  <c r="B74" i="31"/>
  <c r="AT73" i="31"/>
  <c r="AS73" i="31"/>
  <c r="AP73" i="31"/>
  <c r="AA73" i="31"/>
  <c r="T73" i="31"/>
  <c r="B73" i="31"/>
  <c r="AT69" i="31"/>
  <c r="AP69" i="31"/>
  <c r="AA69" i="31"/>
  <c r="T69" i="31"/>
  <c r="AT68" i="31"/>
  <c r="AR68" i="31"/>
  <c r="AP68" i="31"/>
  <c r="AA68" i="31"/>
  <c r="D68" i="31"/>
  <c r="AT67" i="31"/>
  <c r="AP67" i="31"/>
  <c r="AA67" i="31"/>
  <c r="K67" i="31"/>
  <c r="L67" i="31" s="1"/>
  <c r="R67" i="31" s="1"/>
  <c r="AT66" i="31"/>
  <c r="AP66" i="31"/>
  <c r="AA66" i="31"/>
  <c r="T66" i="31"/>
  <c r="D66" i="31"/>
  <c r="E67" i="31" s="1"/>
  <c r="H66" i="31" s="1"/>
  <c r="I66" i="31" s="1"/>
  <c r="J66" i="31" s="1"/>
  <c r="AT65" i="31"/>
  <c r="AR65" i="31"/>
  <c r="AP65" i="31"/>
  <c r="AA65" i="31"/>
  <c r="K65" i="31"/>
  <c r="L65" i="31" s="1"/>
  <c r="D65" i="31"/>
  <c r="D80" i="31" s="1"/>
  <c r="E81" i="31" s="1"/>
  <c r="H80" i="31" s="1"/>
  <c r="AT64" i="31"/>
  <c r="AS64" i="31"/>
  <c r="AR64" i="31"/>
  <c r="AP64" i="31"/>
  <c r="AA64" i="31"/>
  <c r="AT63" i="31"/>
  <c r="AP63" i="31"/>
  <c r="AA63" i="31"/>
  <c r="AT62" i="31"/>
  <c r="AS62" i="31"/>
  <c r="AP62" i="31"/>
  <c r="AA62" i="31"/>
  <c r="T62" i="31"/>
  <c r="K62" i="31"/>
  <c r="L62" i="31" s="1"/>
  <c r="AT61" i="31"/>
  <c r="AS61" i="31"/>
  <c r="AR61" i="31"/>
  <c r="AP61" i="31"/>
  <c r="AA61" i="31"/>
  <c r="AT60" i="31"/>
  <c r="AP60" i="31"/>
  <c r="AA60" i="31"/>
  <c r="B60" i="31"/>
  <c r="AS67" i="31" s="1"/>
  <c r="AT59" i="31"/>
  <c r="AR59" i="31"/>
  <c r="AP59" i="31"/>
  <c r="AA59" i="31"/>
  <c r="K59" i="31"/>
  <c r="L59" i="31" s="1"/>
  <c r="E59" i="31"/>
  <c r="H58" i="31" s="1"/>
  <c r="I58" i="31" s="1"/>
  <c r="J58" i="31" s="1"/>
  <c r="B59" i="31"/>
  <c r="AT58" i="31"/>
  <c r="AP58" i="31"/>
  <c r="AA58" i="31"/>
  <c r="K58" i="31"/>
  <c r="L58" i="31" s="1"/>
  <c r="R58" i="31" s="1"/>
  <c r="B58" i="31"/>
  <c r="AR67" i="31" s="1"/>
  <c r="D54" i="31"/>
  <c r="D70" i="31" s="1"/>
  <c r="D85" i="31" s="1"/>
  <c r="D101" i="31" s="1"/>
  <c r="D117" i="31" s="1"/>
  <c r="D133" i="31" s="1"/>
  <c r="D148" i="31" s="1"/>
  <c r="AT53" i="31"/>
  <c r="AS53" i="31"/>
  <c r="AR53" i="31"/>
  <c r="AP53" i="31"/>
  <c r="AG53" i="31"/>
  <c r="AA53" i="31"/>
  <c r="T53" i="31"/>
  <c r="D53" i="31"/>
  <c r="AT52" i="31"/>
  <c r="AR52" i="31"/>
  <c r="AP52" i="31"/>
  <c r="AG52" i="31"/>
  <c r="AA52" i="31"/>
  <c r="K52" i="31"/>
  <c r="I52" i="31"/>
  <c r="J52" i="31" s="1"/>
  <c r="D52" i="31"/>
  <c r="E53" i="31" s="1"/>
  <c r="H52" i="31" s="1"/>
  <c r="AT51" i="31"/>
  <c r="AS51" i="31"/>
  <c r="AP51" i="31"/>
  <c r="AG51" i="31"/>
  <c r="AA51" i="31"/>
  <c r="E51" i="31"/>
  <c r="H50" i="31" s="1"/>
  <c r="D51" i="31"/>
  <c r="E52" i="31" s="1"/>
  <c r="H51" i="31" s="1"/>
  <c r="I51" i="31" s="1"/>
  <c r="J51" i="31" s="1"/>
  <c r="AT50" i="31"/>
  <c r="AS50" i="31"/>
  <c r="AR50" i="31"/>
  <c r="AP50" i="31"/>
  <c r="AG50" i="31"/>
  <c r="AA50" i="31"/>
  <c r="K50" i="31"/>
  <c r="L50" i="31" s="1"/>
  <c r="I50" i="31"/>
  <c r="J50" i="31" s="1"/>
  <c r="E50" i="31"/>
  <c r="H49" i="31" s="1"/>
  <c r="I49" i="31" s="1"/>
  <c r="J49" i="31" s="1"/>
  <c r="D50" i="31"/>
  <c r="AT49" i="31"/>
  <c r="AR49" i="31"/>
  <c r="AP49" i="31"/>
  <c r="AG49" i="31"/>
  <c r="AA49" i="31"/>
  <c r="K49" i="31"/>
  <c r="D49" i="31"/>
  <c r="AT48" i="31"/>
  <c r="AS48" i="31"/>
  <c r="AR48" i="31"/>
  <c r="AP48" i="31"/>
  <c r="AG48" i="31"/>
  <c r="AA48" i="31"/>
  <c r="K48" i="31"/>
  <c r="E48" i="31"/>
  <c r="H47" i="31" s="1"/>
  <c r="D48" i="31"/>
  <c r="D64" i="31" s="1"/>
  <c r="D79" i="31" s="1"/>
  <c r="AT47" i="31"/>
  <c r="AS47" i="31"/>
  <c r="AP47" i="31"/>
  <c r="AG47" i="31"/>
  <c r="AA47" i="31"/>
  <c r="K47" i="31"/>
  <c r="L47" i="31" s="1"/>
  <c r="I47" i="31"/>
  <c r="J47" i="31" s="1"/>
  <c r="E47" i="31"/>
  <c r="H46" i="31" s="1"/>
  <c r="I46" i="31" s="1"/>
  <c r="J46" i="31" s="1"/>
  <c r="D47" i="31"/>
  <c r="D63" i="31" s="1"/>
  <c r="AT46" i="31"/>
  <c r="AS46" i="31"/>
  <c r="AP46" i="31"/>
  <c r="AG46" i="31"/>
  <c r="AA46" i="31"/>
  <c r="K46" i="31"/>
  <c r="D46" i="31"/>
  <c r="D62" i="31" s="1"/>
  <c r="AT45" i="31"/>
  <c r="AS45" i="31"/>
  <c r="AR45" i="31"/>
  <c r="AP45" i="31"/>
  <c r="AG45" i="31"/>
  <c r="AA45" i="31"/>
  <c r="K45" i="31"/>
  <c r="E45" i="31"/>
  <c r="H44" i="31" s="1"/>
  <c r="I44" i="31" s="1"/>
  <c r="D45" i="31"/>
  <c r="AT44" i="31"/>
  <c r="AS44" i="31"/>
  <c r="AP44" i="31"/>
  <c r="AG44" i="31"/>
  <c r="AA44" i="31"/>
  <c r="J44" i="31"/>
  <c r="E44" i="31"/>
  <c r="H43" i="31" s="1"/>
  <c r="I43" i="31" s="1"/>
  <c r="J43" i="31" s="1"/>
  <c r="D44" i="31"/>
  <c r="D60" i="31" s="1"/>
  <c r="B44" i="31"/>
  <c r="AS49" i="31" s="1"/>
  <c r="AT43" i="31"/>
  <c r="AS43" i="31"/>
  <c r="AR43" i="31"/>
  <c r="AP43" i="31"/>
  <c r="AG43" i="31"/>
  <c r="AA43" i="31"/>
  <c r="K43" i="31"/>
  <c r="L43" i="31" s="1"/>
  <c r="E43" i="31"/>
  <c r="H42" i="31" s="1"/>
  <c r="I42" i="31" s="1"/>
  <c r="J42" i="31" s="1"/>
  <c r="D43" i="31"/>
  <c r="D59" i="31" s="1"/>
  <c r="B43" i="31"/>
  <c r="AT42" i="31"/>
  <c r="AS42" i="31"/>
  <c r="AR42" i="31"/>
  <c r="AP42" i="31"/>
  <c r="AG42" i="31"/>
  <c r="AA42" i="31"/>
  <c r="K42" i="31"/>
  <c r="D42" i="31"/>
  <c r="D58" i="31" s="1"/>
  <c r="D73" i="31" s="1"/>
  <c r="B42" i="31"/>
  <c r="AR44" i="31" s="1"/>
  <c r="E38" i="31"/>
  <c r="H37" i="31" s="1"/>
  <c r="I37" i="31" s="1"/>
  <c r="J37" i="31" s="1"/>
  <c r="AT37" i="31"/>
  <c r="AP37" i="31"/>
  <c r="AA37" i="31"/>
  <c r="T37" i="31"/>
  <c r="E37" i="31"/>
  <c r="AT36" i="31"/>
  <c r="AR36" i="31"/>
  <c r="AP36" i="31"/>
  <c r="AA36" i="31"/>
  <c r="T36" i="31"/>
  <c r="J36" i="31"/>
  <c r="H36" i="31"/>
  <c r="I36" i="31" s="1"/>
  <c r="E36" i="31"/>
  <c r="AT35" i="31"/>
  <c r="AS35" i="31"/>
  <c r="AP35" i="31"/>
  <c r="AA35" i="31"/>
  <c r="T35" i="31"/>
  <c r="H35" i="31"/>
  <c r="I35" i="31" s="1"/>
  <c r="J35" i="31" s="1"/>
  <c r="E35" i="31"/>
  <c r="H34" i="31" s="1"/>
  <c r="I34" i="31" s="1"/>
  <c r="J34" i="31" s="1"/>
  <c r="AT34" i="31"/>
  <c r="AP34" i="31"/>
  <c r="AA34" i="31"/>
  <c r="T34" i="31"/>
  <c r="E34" i="31"/>
  <c r="AT33" i="31"/>
  <c r="AS33" i="31"/>
  <c r="AP33" i="31"/>
  <c r="AA33" i="31"/>
  <c r="T33" i="31"/>
  <c r="H33" i="31"/>
  <c r="I33" i="31" s="1"/>
  <c r="J33" i="31" s="1"/>
  <c r="E33" i="31"/>
  <c r="AT32" i="31"/>
  <c r="AS32" i="31"/>
  <c r="AP32" i="31"/>
  <c r="AA32" i="31"/>
  <c r="H32" i="31"/>
  <c r="I32" i="31" s="1"/>
  <c r="J32" i="31" s="1"/>
  <c r="E32" i="31"/>
  <c r="AT31" i="31"/>
  <c r="AS31" i="31"/>
  <c r="AP31" i="31"/>
  <c r="AA31" i="31"/>
  <c r="T31" i="31"/>
  <c r="J31" i="31"/>
  <c r="H31" i="31"/>
  <c r="I31" i="31" s="1"/>
  <c r="E31" i="31"/>
  <c r="H30" i="31" s="1"/>
  <c r="I30" i="31" s="1"/>
  <c r="J30" i="31" s="1"/>
  <c r="AT30" i="31"/>
  <c r="AP30" i="31"/>
  <c r="AA30" i="31"/>
  <c r="T30" i="31"/>
  <c r="E30" i="31"/>
  <c r="H29" i="31" s="1"/>
  <c r="I29" i="31" s="1"/>
  <c r="J29" i="31" s="1"/>
  <c r="AT29" i="31"/>
  <c r="AS29" i="31"/>
  <c r="AR29" i="31"/>
  <c r="AP29" i="31"/>
  <c r="AA29" i="31"/>
  <c r="E29" i="31"/>
  <c r="H28" i="31" s="1"/>
  <c r="I28" i="31" s="1"/>
  <c r="J28" i="31" s="1"/>
  <c r="AT28" i="31"/>
  <c r="AS28" i="31"/>
  <c r="AR28" i="31"/>
  <c r="AP28" i="31"/>
  <c r="AA28" i="31"/>
  <c r="T28" i="31"/>
  <c r="K28" i="31"/>
  <c r="L28" i="31" s="1"/>
  <c r="E28" i="31"/>
  <c r="H27" i="31" s="1"/>
  <c r="I27" i="31" s="1"/>
  <c r="B28" i="31"/>
  <c r="AS34" i="31" s="1"/>
  <c r="AT27" i="31"/>
  <c r="AS27" i="31"/>
  <c r="AP27" i="31"/>
  <c r="AA27" i="31"/>
  <c r="T27" i="31"/>
  <c r="J27" i="31"/>
  <c r="E27" i="31"/>
  <c r="H26" i="31" s="1"/>
  <c r="I26" i="31" s="1"/>
  <c r="J26" i="31" s="1"/>
  <c r="B27" i="31"/>
  <c r="T32" i="31" s="1"/>
  <c r="AT26" i="31"/>
  <c r="AS26" i="31"/>
  <c r="AP26" i="31"/>
  <c r="AA26" i="31"/>
  <c r="T26" i="31"/>
  <c r="B26" i="31"/>
  <c r="AR35" i="31" s="1"/>
  <c r="AW147" i="19"/>
  <c r="AV147" i="19"/>
  <c r="AU147" i="19"/>
  <c r="AS147" i="19"/>
  <c r="AG147" i="19"/>
  <c r="AW146" i="19"/>
  <c r="AU146" i="19"/>
  <c r="AS146" i="19"/>
  <c r="AG146" i="19"/>
  <c r="AW145" i="19"/>
  <c r="AU145" i="19"/>
  <c r="AS145" i="19"/>
  <c r="AG145" i="19"/>
  <c r="K145" i="19"/>
  <c r="L145" i="19" s="1"/>
  <c r="AW144" i="19"/>
  <c r="AV144" i="19"/>
  <c r="AU144" i="19"/>
  <c r="AS144" i="19"/>
  <c r="AG144" i="19"/>
  <c r="AW143" i="19"/>
  <c r="AU143" i="19"/>
  <c r="AS143" i="19"/>
  <c r="AG143" i="19"/>
  <c r="AW142" i="19"/>
  <c r="AV142" i="19"/>
  <c r="AS142" i="19"/>
  <c r="AG142" i="19"/>
  <c r="T142" i="19"/>
  <c r="AW141" i="19"/>
  <c r="AU141" i="19"/>
  <c r="AS141" i="19"/>
  <c r="AG141" i="19"/>
  <c r="K141" i="19"/>
  <c r="L141" i="19" s="1"/>
  <c r="R141" i="19" s="1"/>
  <c r="AW140" i="19"/>
  <c r="AS140" i="19"/>
  <c r="AG140" i="19"/>
  <c r="T140" i="19"/>
  <c r="AW139" i="19"/>
  <c r="AV139" i="19"/>
  <c r="AS139" i="19"/>
  <c r="AG139" i="19"/>
  <c r="T139" i="19"/>
  <c r="AW138" i="19"/>
  <c r="AU138" i="19"/>
  <c r="AS138" i="19"/>
  <c r="AG138" i="19"/>
  <c r="K138" i="19"/>
  <c r="L138" i="19" s="1"/>
  <c r="R138" i="19" s="1"/>
  <c r="B138" i="19"/>
  <c r="AV140" i="19" s="1"/>
  <c r="AW137" i="19"/>
  <c r="AU137" i="19"/>
  <c r="AS137" i="19"/>
  <c r="AG137" i="19"/>
  <c r="B137" i="19"/>
  <c r="T145" i="19" s="1"/>
  <c r="AW136" i="19"/>
  <c r="AU136" i="19"/>
  <c r="AS136" i="19"/>
  <c r="AG136" i="19"/>
  <c r="K136" i="19"/>
  <c r="L136" i="19" s="1"/>
  <c r="B136" i="19"/>
  <c r="K143" i="19" s="1"/>
  <c r="L143" i="19" s="1"/>
  <c r="R143" i="19" s="1"/>
  <c r="AZ132" i="19"/>
  <c r="AW132" i="19"/>
  <c r="AS132" i="19"/>
  <c r="AG132" i="19"/>
  <c r="T132" i="19"/>
  <c r="K132" i="19"/>
  <c r="L132" i="19" s="1"/>
  <c r="AZ131" i="19"/>
  <c r="AW131" i="19"/>
  <c r="AU131" i="19"/>
  <c r="AS131" i="19"/>
  <c r="AG131" i="19"/>
  <c r="T131" i="19"/>
  <c r="AZ130" i="19"/>
  <c r="AW130" i="19"/>
  <c r="AU130" i="19"/>
  <c r="AS130" i="19"/>
  <c r="AG130" i="19"/>
  <c r="AZ129" i="19"/>
  <c r="AW129" i="19"/>
  <c r="AS129" i="19"/>
  <c r="AG129" i="19"/>
  <c r="AZ128" i="19"/>
  <c r="AW128" i="19"/>
  <c r="AS128" i="19"/>
  <c r="AG128" i="19"/>
  <c r="K128" i="19"/>
  <c r="L128" i="19" s="1"/>
  <c r="AZ127" i="19"/>
  <c r="AW127" i="19"/>
  <c r="AS127" i="19"/>
  <c r="AG127" i="19"/>
  <c r="T127" i="19"/>
  <c r="AZ126" i="19"/>
  <c r="AW126" i="19"/>
  <c r="AS126" i="19"/>
  <c r="AG126" i="19"/>
  <c r="K126" i="19"/>
  <c r="L126" i="19" s="1"/>
  <c r="AZ125" i="19"/>
  <c r="AW125" i="19"/>
  <c r="AS125" i="19"/>
  <c r="AG125" i="19"/>
  <c r="T125" i="19"/>
  <c r="R125" i="19"/>
  <c r="K125" i="19"/>
  <c r="L125" i="19" s="1"/>
  <c r="AZ124" i="19"/>
  <c r="AW124" i="19"/>
  <c r="AU124" i="19"/>
  <c r="AS124" i="19"/>
  <c r="AG124" i="19"/>
  <c r="T124" i="19"/>
  <c r="AZ123" i="19"/>
  <c r="AW123" i="19"/>
  <c r="AU123" i="19"/>
  <c r="AS123" i="19"/>
  <c r="AG123" i="19"/>
  <c r="B123" i="19"/>
  <c r="AV129" i="19" s="1"/>
  <c r="AZ122" i="19"/>
  <c r="AW122" i="19"/>
  <c r="AU122" i="19"/>
  <c r="AS122" i="19"/>
  <c r="AG122" i="19"/>
  <c r="K122" i="19"/>
  <c r="L122" i="19" s="1"/>
  <c r="R122" i="19" s="1"/>
  <c r="B122" i="19"/>
  <c r="T129" i="19" s="1"/>
  <c r="AZ121" i="19"/>
  <c r="AW121" i="19"/>
  <c r="AU121" i="19"/>
  <c r="AS121" i="19"/>
  <c r="AG121" i="19"/>
  <c r="T121" i="19"/>
  <c r="B121" i="19"/>
  <c r="K130" i="19" s="1"/>
  <c r="L130" i="19" s="1"/>
  <c r="R130" i="19" s="1"/>
  <c r="AW116" i="19"/>
  <c r="AU116" i="19"/>
  <c r="AS116" i="19"/>
  <c r="AG116" i="19"/>
  <c r="K116" i="19"/>
  <c r="L116" i="19" s="1"/>
  <c r="R116" i="19" s="1"/>
  <c r="AW115" i="19"/>
  <c r="AS115" i="19"/>
  <c r="AG115" i="19"/>
  <c r="T115" i="19"/>
  <c r="AW114" i="19"/>
  <c r="AV114" i="19"/>
  <c r="AS114" i="19"/>
  <c r="AG114" i="19"/>
  <c r="T114" i="19"/>
  <c r="AW113" i="19"/>
  <c r="AS113" i="19"/>
  <c r="AG113" i="19"/>
  <c r="AW112" i="19"/>
  <c r="AS112" i="19"/>
  <c r="AG112" i="19"/>
  <c r="T112" i="19"/>
  <c r="AW111" i="19"/>
  <c r="AU111" i="19"/>
  <c r="AS111" i="19"/>
  <c r="AG111" i="19"/>
  <c r="AW110" i="19"/>
  <c r="AV110" i="19"/>
  <c r="AS110" i="19"/>
  <c r="AG110" i="19"/>
  <c r="AW109" i="19"/>
  <c r="AS109" i="19"/>
  <c r="AG109" i="19"/>
  <c r="AW108" i="19"/>
  <c r="AS108" i="19"/>
  <c r="AG108" i="19"/>
  <c r="AW107" i="19"/>
  <c r="AV107" i="19"/>
  <c r="AS107" i="19"/>
  <c r="AG107" i="19"/>
  <c r="B107" i="19"/>
  <c r="AV109" i="19" s="1"/>
  <c r="AW106" i="19"/>
  <c r="AS106" i="19"/>
  <c r="AG106" i="19"/>
  <c r="T106" i="19"/>
  <c r="B106" i="19"/>
  <c r="T110" i="19" s="1"/>
  <c r="AW105" i="19"/>
  <c r="AV105" i="19"/>
  <c r="AS105" i="19"/>
  <c r="AG105" i="19"/>
  <c r="T105" i="19"/>
  <c r="B105" i="19"/>
  <c r="AM100" i="19"/>
  <c r="T100" i="19"/>
  <c r="AM99" i="19"/>
  <c r="AK99" i="19"/>
  <c r="L99" i="19"/>
  <c r="R99" i="19" s="1"/>
  <c r="K99" i="19"/>
  <c r="AM98" i="19"/>
  <c r="AK98" i="19"/>
  <c r="AM97" i="19"/>
  <c r="T97" i="19"/>
  <c r="AM96" i="19"/>
  <c r="AK96" i="19"/>
  <c r="T96" i="19"/>
  <c r="K96" i="19"/>
  <c r="L96" i="19" s="1"/>
  <c r="AM95" i="19"/>
  <c r="AK95" i="19"/>
  <c r="T95" i="19"/>
  <c r="AM94" i="19"/>
  <c r="AK94" i="19"/>
  <c r="K94" i="19"/>
  <c r="L94" i="19" s="1"/>
  <c r="AM93" i="19"/>
  <c r="T93" i="19"/>
  <c r="AM92" i="19"/>
  <c r="T92" i="19"/>
  <c r="AM91" i="19"/>
  <c r="AK91" i="19"/>
  <c r="T91" i="19"/>
  <c r="K91" i="19"/>
  <c r="L91" i="19" s="1"/>
  <c r="B91" i="19"/>
  <c r="AL97" i="19" s="1"/>
  <c r="AM90" i="19"/>
  <c r="T90" i="19"/>
  <c r="K90" i="19"/>
  <c r="L90" i="19" s="1"/>
  <c r="B90" i="19"/>
  <c r="T99" i="19" s="1"/>
  <c r="AM89" i="19"/>
  <c r="AK89" i="19"/>
  <c r="B89" i="19"/>
  <c r="K89" i="19" s="1"/>
  <c r="L89" i="19" s="1"/>
  <c r="AT84" i="19"/>
  <c r="AR84" i="19"/>
  <c r="AP84" i="19"/>
  <c r="AA84" i="19"/>
  <c r="K84" i="19"/>
  <c r="L84" i="19" s="1"/>
  <c r="AT83" i="19"/>
  <c r="AP83" i="19"/>
  <c r="AA83" i="19"/>
  <c r="T83" i="19"/>
  <c r="K83" i="19"/>
  <c r="L83" i="19" s="1"/>
  <c r="AT82" i="19"/>
  <c r="AS82" i="19"/>
  <c r="AP82" i="19"/>
  <c r="AA82" i="19"/>
  <c r="T82" i="19"/>
  <c r="AT81" i="19"/>
  <c r="AP81" i="19"/>
  <c r="AA81" i="19"/>
  <c r="K81" i="19"/>
  <c r="L81" i="19" s="1"/>
  <c r="AT80" i="19"/>
  <c r="AP80" i="19"/>
  <c r="AA80" i="19"/>
  <c r="T80" i="19"/>
  <c r="AT79" i="19"/>
  <c r="AP79" i="19"/>
  <c r="AA79" i="19"/>
  <c r="AT78" i="19"/>
  <c r="AS78" i="19"/>
  <c r="AP78" i="19"/>
  <c r="AA78" i="19"/>
  <c r="AT77" i="19"/>
  <c r="AS77" i="19"/>
  <c r="AP77" i="19"/>
  <c r="AA77" i="19"/>
  <c r="AT76" i="19"/>
  <c r="AR76" i="19"/>
  <c r="AP76" i="19"/>
  <c r="AA76" i="19"/>
  <c r="AT75" i="19"/>
  <c r="AS75" i="19"/>
  <c r="AP75" i="19"/>
  <c r="AA75" i="19"/>
  <c r="B75" i="19"/>
  <c r="AS83" i="19" s="1"/>
  <c r="AT74" i="19"/>
  <c r="AP74" i="19"/>
  <c r="AA74" i="19"/>
  <c r="T74" i="19"/>
  <c r="B74" i="19"/>
  <c r="T78" i="19" s="1"/>
  <c r="AT73" i="19"/>
  <c r="AS73" i="19"/>
  <c r="AP73" i="19"/>
  <c r="AA73" i="19"/>
  <c r="T73" i="19"/>
  <c r="B73" i="19"/>
  <c r="AR81" i="19" s="1"/>
  <c r="AT69" i="19"/>
  <c r="AS69" i="19"/>
  <c r="AP69" i="19"/>
  <c r="AA69" i="19"/>
  <c r="AT68" i="19"/>
  <c r="AP68" i="19"/>
  <c r="AA68" i="19"/>
  <c r="AT67" i="19"/>
  <c r="AR67" i="19"/>
  <c r="AP67" i="19"/>
  <c r="AA67" i="19"/>
  <c r="E67" i="19"/>
  <c r="H66" i="19" s="1"/>
  <c r="I66" i="19" s="1"/>
  <c r="J66" i="19" s="1"/>
  <c r="AT66" i="19"/>
  <c r="AS66" i="19"/>
  <c r="AP66" i="19"/>
  <c r="AA66" i="19"/>
  <c r="T66" i="19"/>
  <c r="AT65" i="19"/>
  <c r="AP65" i="19"/>
  <c r="AA65" i="19"/>
  <c r="AT64" i="19"/>
  <c r="AS64" i="19"/>
  <c r="AP64" i="19"/>
  <c r="AA64" i="19"/>
  <c r="T64" i="19"/>
  <c r="AT63" i="19"/>
  <c r="AP63" i="19"/>
  <c r="AA63" i="19"/>
  <c r="E63" i="19"/>
  <c r="H62" i="19" s="1"/>
  <c r="I62" i="19" s="1"/>
  <c r="J62" i="19" s="1"/>
  <c r="AT62" i="19"/>
  <c r="AP62" i="19"/>
  <c r="AA62" i="19"/>
  <c r="T62" i="19"/>
  <c r="AT61" i="19"/>
  <c r="AS61" i="19"/>
  <c r="AP61" i="19"/>
  <c r="AA61" i="19"/>
  <c r="T61" i="19"/>
  <c r="AT60" i="19"/>
  <c r="AP60" i="19"/>
  <c r="AA60" i="19"/>
  <c r="E60" i="19"/>
  <c r="H59" i="19" s="1"/>
  <c r="I59" i="19" s="1"/>
  <c r="J59" i="19" s="1"/>
  <c r="B60" i="19"/>
  <c r="AS62" i="19" s="1"/>
  <c r="AT59" i="19"/>
  <c r="AS59" i="19"/>
  <c r="AR59" i="19"/>
  <c r="AP59" i="19"/>
  <c r="AA59" i="19"/>
  <c r="T59" i="19"/>
  <c r="K59" i="19"/>
  <c r="L59" i="19" s="1"/>
  <c r="B59" i="19"/>
  <c r="AT58" i="19"/>
  <c r="AS58" i="19"/>
  <c r="AR58" i="19"/>
  <c r="AP58" i="19"/>
  <c r="AA58" i="19"/>
  <c r="T58" i="19"/>
  <c r="D58" i="19"/>
  <c r="D73" i="19" s="1"/>
  <c r="B58" i="19"/>
  <c r="AR65" i="19" s="1"/>
  <c r="E54" i="19"/>
  <c r="H53" i="19" s="1"/>
  <c r="I53" i="19" s="1"/>
  <c r="J53" i="19" s="1"/>
  <c r="D54" i="19"/>
  <c r="D70" i="19" s="1"/>
  <c r="D85" i="19" s="1"/>
  <c r="D101" i="19" s="1"/>
  <c r="D117" i="19" s="1"/>
  <c r="D133" i="19" s="1"/>
  <c r="D148" i="19" s="1"/>
  <c r="AT53" i="19"/>
  <c r="AP53" i="19"/>
  <c r="AG53" i="19"/>
  <c r="AA53" i="19"/>
  <c r="D53" i="19"/>
  <c r="D69" i="19" s="1"/>
  <c r="AT52" i="19"/>
  <c r="AP52" i="19"/>
  <c r="AG52" i="19"/>
  <c r="AA52" i="19"/>
  <c r="D52" i="19"/>
  <c r="E53" i="19" s="1"/>
  <c r="H52" i="19" s="1"/>
  <c r="I52" i="19" s="1"/>
  <c r="J52" i="19" s="1"/>
  <c r="AT51" i="19"/>
  <c r="AP51" i="19"/>
  <c r="AG51" i="19"/>
  <c r="AA51" i="19"/>
  <c r="D51" i="19"/>
  <c r="AT50" i="19"/>
  <c r="AP50" i="19"/>
  <c r="AG50" i="19"/>
  <c r="AA50" i="19"/>
  <c r="T50" i="19"/>
  <c r="D50" i="19"/>
  <c r="D66" i="19" s="1"/>
  <c r="D81" i="19" s="1"/>
  <c r="E82" i="19" s="1"/>
  <c r="H81" i="19" s="1"/>
  <c r="I81" i="19" s="1"/>
  <c r="J81" i="19" s="1"/>
  <c r="AT49" i="19"/>
  <c r="AP49" i="19"/>
  <c r="AG49" i="19"/>
  <c r="AA49" i="19"/>
  <c r="T49" i="19"/>
  <c r="E49" i="19"/>
  <c r="D49" i="19"/>
  <c r="AT48" i="19"/>
  <c r="AR48" i="19"/>
  <c r="AP48" i="19"/>
  <c r="AG48" i="19"/>
  <c r="AA48" i="19"/>
  <c r="T48" i="19"/>
  <c r="H48" i="19"/>
  <c r="I48" i="19" s="1"/>
  <c r="J48" i="19" s="1"/>
  <c r="D48" i="19"/>
  <c r="D64" i="19" s="1"/>
  <c r="AT47" i="19"/>
  <c r="AP47" i="19"/>
  <c r="AG47" i="19"/>
  <c r="AA47" i="19"/>
  <c r="T47" i="19"/>
  <c r="E47" i="19"/>
  <c r="D47" i="19"/>
  <c r="E48" i="19" s="1"/>
  <c r="H47" i="19" s="1"/>
  <c r="I47" i="19" s="1"/>
  <c r="J47" i="19" s="1"/>
  <c r="AT46" i="19"/>
  <c r="AR46" i="19"/>
  <c r="AP46" i="19"/>
  <c r="AG46" i="19"/>
  <c r="AA46" i="19"/>
  <c r="I46" i="19"/>
  <c r="J46" i="19" s="1"/>
  <c r="H46" i="19"/>
  <c r="E46" i="19"/>
  <c r="H45" i="19" s="1"/>
  <c r="I45" i="19" s="1"/>
  <c r="J45" i="19" s="1"/>
  <c r="D46" i="19"/>
  <c r="D62" i="19" s="1"/>
  <c r="D77" i="19" s="1"/>
  <c r="AT45" i="19"/>
  <c r="AP45" i="19"/>
  <c r="AG45" i="19"/>
  <c r="AA45" i="19"/>
  <c r="T45" i="19"/>
  <c r="K45" i="19"/>
  <c r="L45" i="19" s="1"/>
  <c r="D45" i="19"/>
  <c r="D61" i="19" s="1"/>
  <c r="AT44" i="19"/>
  <c r="AP44" i="19"/>
  <c r="AG44" i="19"/>
  <c r="AA44" i="19"/>
  <c r="E44" i="19"/>
  <c r="D44" i="19"/>
  <c r="D60" i="19" s="1"/>
  <c r="B44" i="19"/>
  <c r="AT43" i="19"/>
  <c r="AR43" i="19"/>
  <c r="AP43" i="19"/>
  <c r="AG43" i="19"/>
  <c r="AA43" i="19"/>
  <c r="T43" i="19"/>
  <c r="H43" i="19"/>
  <c r="I43" i="19" s="1"/>
  <c r="J43" i="19" s="1"/>
  <c r="D43" i="19"/>
  <c r="D59" i="19" s="1"/>
  <c r="D74" i="19" s="1"/>
  <c r="B43" i="19"/>
  <c r="T46" i="19" s="1"/>
  <c r="AT42" i="19"/>
  <c r="AP42" i="19"/>
  <c r="AG42" i="19"/>
  <c r="AA42" i="19"/>
  <c r="T42" i="19"/>
  <c r="D42" i="19"/>
  <c r="E43" i="19" s="1"/>
  <c r="H42" i="19" s="1"/>
  <c r="I42" i="19" s="1"/>
  <c r="J42" i="19" s="1"/>
  <c r="B42" i="19"/>
  <c r="AR53" i="19" s="1"/>
  <c r="E38" i="19"/>
  <c r="AT37" i="19"/>
  <c r="AP37" i="19"/>
  <c r="AA37" i="19"/>
  <c r="H37" i="19"/>
  <c r="I37" i="19" s="1"/>
  <c r="J37" i="19" s="1"/>
  <c r="E37" i="19"/>
  <c r="AT36" i="19"/>
  <c r="AP36" i="19"/>
  <c r="AA36" i="19"/>
  <c r="K36" i="19"/>
  <c r="L36" i="19" s="1"/>
  <c r="I36" i="19"/>
  <c r="J36" i="19" s="1"/>
  <c r="H36" i="19"/>
  <c r="E36" i="19"/>
  <c r="H35" i="19" s="1"/>
  <c r="I35" i="19" s="1"/>
  <c r="J35" i="19" s="1"/>
  <c r="AT35" i="19"/>
  <c r="AP35" i="19"/>
  <c r="AA35" i="19"/>
  <c r="E35" i="19"/>
  <c r="AT34" i="19"/>
  <c r="AR34" i="19"/>
  <c r="AP34" i="19"/>
  <c r="AA34" i="19"/>
  <c r="J34" i="19"/>
  <c r="I34" i="19"/>
  <c r="H34" i="19"/>
  <c r="E34" i="19"/>
  <c r="H33" i="19" s="1"/>
  <c r="I33" i="19" s="1"/>
  <c r="J33" i="19" s="1"/>
  <c r="AT33" i="19"/>
  <c r="AR33" i="19"/>
  <c r="AP33" i="19"/>
  <c r="AA33" i="19"/>
  <c r="K33" i="19"/>
  <c r="L33" i="19" s="1"/>
  <c r="E33" i="19"/>
  <c r="H32" i="19" s="1"/>
  <c r="I32" i="19" s="1"/>
  <c r="J32" i="19" s="1"/>
  <c r="AT32" i="19"/>
  <c r="AP32" i="19"/>
  <c r="AA32" i="19"/>
  <c r="T32" i="19"/>
  <c r="K32" i="19"/>
  <c r="L32" i="19" s="1"/>
  <c r="E32" i="19"/>
  <c r="H31" i="19" s="1"/>
  <c r="I31" i="19" s="1"/>
  <c r="J31" i="19" s="1"/>
  <c r="AT31" i="19"/>
  <c r="AP31" i="19"/>
  <c r="AA31" i="19"/>
  <c r="E31" i="19"/>
  <c r="AT30" i="19"/>
  <c r="AR30" i="19"/>
  <c r="AP30" i="19"/>
  <c r="AA30" i="19"/>
  <c r="K30" i="19"/>
  <c r="L30" i="19" s="1"/>
  <c r="H30" i="19"/>
  <c r="I30" i="19" s="1"/>
  <c r="J30" i="19" s="1"/>
  <c r="E30" i="19"/>
  <c r="AT29" i="19"/>
  <c r="AS29" i="19"/>
  <c r="AP29" i="19"/>
  <c r="AA29" i="19"/>
  <c r="T29" i="19"/>
  <c r="L29" i="19"/>
  <c r="K29" i="19"/>
  <c r="H29" i="19"/>
  <c r="I29" i="19" s="1"/>
  <c r="J29" i="19" s="1"/>
  <c r="E29" i="19"/>
  <c r="AT28" i="19"/>
  <c r="AP28" i="19"/>
  <c r="AA28" i="19"/>
  <c r="T28" i="19"/>
  <c r="H28" i="19"/>
  <c r="I28" i="19" s="1"/>
  <c r="J28" i="19" s="1"/>
  <c r="E28" i="19"/>
  <c r="B28" i="19"/>
  <c r="AS36" i="19" s="1"/>
  <c r="AT27" i="19"/>
  <c r="AS27" i="19"/>
  <c r="AR27" i="19"/>
  <c r="AP27" i="19"/>
  <c r="AA27" i="19"/>
  <c r="K27" i="19"/>
  <c r="L27" i="19" s="1"/>
  <c r="H27" i="19"/>
  <c r="I27" i="19" s="1"/>
  <c r="J27" i="19" s="1"/>
  <c r="E27" i="19"/>
  <c r="H26" i="19" s="1"/>
  <c r="I26" i="19" s="1"/>
  <c r="B27" i="19"/>
  <c r="T34" i="19" s="1"/>
  <c r="AT26" i="19"/>
  <c r="AP26" i="19"/>
  <c r="AA26" i="19"/>
  <c r="R26" i="19"/>
  <c r="O26" i="19"/>
  <c r="L26" i="19"/>
  <c r="K26" i="19"/>
  <c r="J26" i="19"/>
  <c r="B26" i="19"/>
  <c r="AR29" i="19" s="1"/>
  <c r="AW147" i="18"/>
  <c r="AS147" i="18"/>
  <c r="AG147" i="18"/>
  <c r="AW146" i="18"/>
  <c r="AV146" i="18"/>
  <c r="AS146" i="18"/>
  <c r="AG146" i="18"/>
  <c r="AW145" i="18"/>
  <c r="AS145" i="18"/>
  <c r="AG145" i="18"/>
  <c r="AW144" i="18"/>
  <c r="AS144" i="18"/>
  <c r="AG144" i="18"/>
  <c r="AW143" i="18"/>
  <c r="AV143" i="18"/>
  <c r="AS143" i="18"/>
  <c r="AG143" i="18"/>
  <c r="K143" i="18"/>
  <c r="L143" i="18" s="1"/>
  <c r="AW142" i="18"/>
  <c r="AS142" i="18"/>
  <c r="AG142" i="18"/>
  <c r="K142" i="18"/>
  <c r="L142" i="18" s="1"/>
  <c r="R142" i="18" s="1"/>
  <c r="AW141" i="18"/>
  <c r="AS141" i="18"/>
  <c r="AG141" i="18"/>
  <c r="T141" i="18"/>
  <c r="AW140" i="18"/>
  <c r="AU140" i="18"/>
  <c r="AS140" i="18"/>
  <c r="AG140" i="18"/>
  <c r="K140" i="18"/>
  <c r="L140" i="18" s="1"/>
  <c r="AW139" i="18"/>
  <c r="AS139" i="18"/>
  <c r="AG139" i="18"/>
  <c r="K139" i="18"/>
  <c r="L139" i="18" s="1"/>
  <c r="R139" i="18" s="1"/>
  <c r="AW138" i="18"/>
  <c r="AS138" i="18"/>
  <c r="AG138" i="18"/>
  <c r="T138" i="18"/>
  <c r="B138" i="18"/>
  <c r="AV142" i="18" s="1"/>
  <c r="AW137" i="18"/>
  <c r="AV137" i="18"/>
  <c r="AS137" i="18"/>
  <c r="AG137" i="18"/>
  <c r="T137" i="18"/>
  <c r="K137" i="18"/>
  <c r="L137" i="18" s="1"/>
  <c r="B137" i="18"/>
  <c r="T140" i="18" s="1"/>
  <c r="AW136" i="18"/>
  <c r="AS136" i="18"/>
  <c r="AG136" i="18"/>
  <c r="T136" i="18"/>
  <c r="B136" i="18"/>
  <c r="AU142" i="18" s="1"/>
  <c r="AZ132" i="18"/>
  <c r="AW132" i="18"/>
  <c r="AS132" i="18"/>
  <c r="AG132" i="18"/>
  <c r="AZ131" i="18"/>
  <c r="AW131" i="18"/>
  <c r="AS131" i="18"/>
  <c r="AG131" i="18"/>
  <c r="AZ130" i="18"/>
  <c r="AW130" i="18"/>
  <c r="AV130" i="18"/>
  <c r="AS130" i="18"/>
  <c r="AG130" i="18"/>
  <c r="AZ129" i="18"/>
  <c r="AW129" i="18"/>
  <c r="AS129" i="18"/>
  <c r="AG129" i="18"/>
  <c r="AZ128" i="18"/>
  <c r="AW128" i="18"/>
  <c r="AV128" i="18"/>
  <c r="AS128" i="18"/>
  <c r="AG128" i="18"/>
  <c r="T128" i="18"/>
  <c r="AZ127" i="18"/>
  <c r="AW127" i="18"/>
  <c r="AS127" i="18"/>
  <c r="AG127" i="18"/>
  <c r="AZ126" i="18"/>
  <c r="AW126" i="18"/>
  <c r="AS126" i="18"/>
  <c r="AG126" i="18"/>
  <c r="AZ125" i="18"/>
  <c r="AW125" i="18"/>
  <c r="AU125" i="18"/>
  <c r="AS125" i="18"/>
  <c r="AG125" i="18"/>
  <c r="AZ124" i="18"/>
  <c r="AW124" i="18"/>
  <c r="AS124" i="18"/>
  <c r="AG124" i="18"/>
  <c r="AZ123" i="18"/>
  <c r="AW123" i="18"/>
  <c r="AV123" i="18"/>
  <c r="AS123" i="18"/>
  <c r="AG123" i="18"/>
  <c r="B123" i="18"/>
  <c r="AV127" i="18" s="1"/>
  <c r="AZ122" i="18"/>
  <c r="AW122" i="18"/>
  <c r="AV122" i="18"/>
  <c r="AS122" i="18"/>
  <c r="AG122" i="18"/>
  <c r="T122" i="18"/>
  <c r="B122" i="18"/>
  <c r="T130" i="18" s="1"/>
  <c r="AZ121" i="18"/>
  <c r="AW121" i="18"/>
  <c r="AV121" i="18"/>
  <c r="AS121" i="18"/>
  <c r="AG121" i="18"/>
  <c r="B121" i="18"/>
  <c r="K129" i="18" s="1"/>
  <c r="L129" i="18" s="1"/>
  <c r="AW116" i="18"/>
  <c r="AS116" i="18"/>
  <c r="AG116" i="18"/>
  <c r="T116" i="18"/>
  <c r="AW115" i="18"/>
  <c r="AU115" i="18"/>
  <c r="AS115" i="18"/>
  <c r="AG115" i="18"/>
  <c r="K115" i="18"/>
  <c r="L115" i="18" s="1"/>
  <c r="AW114" i="18"/>
  <c r="AS114" i="18"/>
  <c r="AG114" i="18"/>
  <c r="AW113" i="18"/>
  <c r="AV113" i="18"/>
  <c r="AS113" i="18"/>
  <c r="AG113" i="18"/>
  <c r="T113" i="18"/>
  <c r="AW112" i="18"/>
  <c r="AU112" i="18"/>
  <c r="AS112" i="18"/>
  <c r="AG112" i="18"/>
  <c r="AW111" i="18"/>
  <c r="AV111" i="18"/>
  <c r="AS111" i="18"/>
  <c r="AG111" i="18"/>
  <c r="AW110" i="18"/>
  <c r="AU110" i="18"/>
  <c r="AS110" i="18"/>
  <c r="AG110" i="18"/>
  <c r="AW109" i="18"/>
  <c r="AV109" i="18"/>
  <c r="AS109" i="18"/>
  <c r="AG109" i="18"/>
  <c r="T109" i="18"/>
  <c r="AW108" i="18"/>
  <c r="AV108" i="18"/>
  <c r="AS108" i="18"/>
  <c r="AG108" i="18"/>
  <c r="T108" i="18"/>
  <c r="L108" i="18"/>
  <c r="K108" i="18"/>
  <c r="AW107" i="18"/>
  <c r="AU107" i="18"/>
  <c r="AS107" i="18"/>
  <c r="AG107" i="18"/>
  <c r="B107" i="18"/>
  <c r="AV114" i="18" s="1"/>
  <c r="AW106" i="18"/>
  <c r="AV106" i="18"/>
  <c r="AU106" i="18"/>
  <c r="AS106" i="18"/>
  <c r="AG106" i="18"/>
  <c r="B106" i="18"/>
  <c r="T115" i="18" s="1"/>
  <c r="AW105" i="18"/>
  <c r="AU105" i="18"/>
  <c r="AS105" i="18"/>
  <c r="AG105" i="18"/>
  <c r="O105" i="18"/>
  <c r="K105" i="18"/>
  <c r="L105" i="18" s="1"/>
  <c r="R105" i="18" s="1"/>
  <c r="B105" i="18"/>
  <c r="AU111" i="18" s="1"/>
  <c r="AM100" i="18"/>
  <c r="AL100" i="18"/>
  <c r="AM99" i="18"/>
  <c r="AL99" i="18"/>
  <c r="T99" i="18"/>
  <c r="AM98" i="18"/>
  <c r="AL98" i="18"/>
  <c r="AM97" i="18"/>
  <c r="AM96" i="18"/>
  <c r="AL96" i="18"/>
  <c r="AM95" i="18"/>
  <c r="AL95" i="18"/>
  <c r="AM94" i="18"/>
  <c r="AL94" i="18"/>
  <c r="T94" i="18"/>
  <c r="AM93" i="18"/>
  <c r="AK93" i="18"/>
  <c r="AM92" i="18"/>
  <c r="AM91" i="18"/>
  <c r="AL91" i="18"/>
  <c r="B91" i="18"/>
  <c r="AL97" i="18" s="1"/>
  <c r="AM90" i="18"/>
  <c r="AL90" i="18"/>
  <c r="T90" i="18"/>
  <c r="B90" i="18"/>
  <c r="T93" i="18" s="1"/>
  <c r="AM89" i="18"/>
  <c r="AL89" i="18"/>
  <c r="T89" i="18"/>
  <c r="K89" i="18"/>
  <c r="L89" i="18" s="1"/>
  <c r="B89" i="18"/>
  <c r="AK98" i="18" s="1"/>
  <c r="AT84" i="18"/>
  <c r="AP84" i="18"/>
  <c r="AA84" i="18"/>
  <c r="AT83" i="18"/>
  <c r="AS83" i="18"/>
  <c r="AP83" i="18"/>
  <c r="AA83" i="18"/>
  <c r="AT82" i="18"/>
  <c r="AR82" i="18"/>
  <c r="AP82" i="18"/>
  <c r="AA82" i="18"/>
  <c r="K82" i="18"/>
  <c r="AT81" i="18"/>
  <c r="AP81" i="18"/>
  <c r="AA81" i="18"/>
  <c r="AT80" i="18"/>
  <c r="AS80" i="18"/>
  <c r="AP80" i="18"/>
  <c r="AA80" i="18"/>
  <c r="AT79" i="18"/>
  <c r="AP79" i="18"/>
  <c r="AA79" i="18"/>
  <c r="AT78" i="18"/>
  <c r="AP78" i="18"/>
  <c r="AA78" i="18"/>
  <c r="K78" i="18"/>
  <c r="L78" i="18" s="1"/>
  <c r="AT77" i="18"/>
  <c r="AR77" i="18"/>
  <c r="AP77" i="18"/>
  <c r="AA77" i="18"/>
  <c r="AT76" i="18"/>
  <c r="AP76" i="18"/>
  <c r="AA76" i="18"/>
  <c r="AT75" i="18"/>
  <c r="AP75" i="18"/>
  <c r="AA75" i="18"/>
  <c r="K75" i="18"/>
  <c r="L75" i="18" s="1"/>
  <c r="B75" i="18"/>
  <c r="AS78" i="18" s="1"/>
  <c r="AT74" i="18"/>
  <c r="AS74" i="18"/>
  <c r="AP74" i="18"/>
  <c r="AA74" i="18"/>
  <c r="K74" i="18"/>
  <c r="L74" i="18" s="1"/>
  <c r="B74" i="18"/>
  <c r="AT73" i="18"/>
  <c r="AR73" i="18"/>
  <c r="AP73" i="18"/>
  <c r="AA73" i="18"/>
  <c r="K73" i="18"/>
  <c r="L73" i="18" s="1"/>
  <c r="D73" i="18"/>
  <c r="B73" i="18"/>
  <c r="K84" i="18" s="1"/>
  <c r="L84" i="18" s="1"/>
  <c r="AT69" i="18"/>
  <c r="AP69" i="18"/>
  <c r="AA69" i="18"/>
  <c r="D69" i="18"/>
  <c r="E70" i="18" s="1"/>
  <c r="H69" i="18" s="1"/>
  <c r="I69" i="18" s="1"/>
  <c r="J69" i="18" s="1"/>
  <c r="AT68" i="18"/>
  <c r="AS68" i="18"/>
  <c r="AP68" i="18"/>
  <c r="AA68" i="18"/>
  <c r="AT67" i="18"/>
  <c r="AP67" i="18"/>
  <c r="AA67" i="18"/>
  <c r="AT66" i="18"/>
  <c r="AP66" i="18"/>
  <c r="AA66" i="18"/>
  <c r="AT65" i="18"/>
  <c r="AS65" i="18"/>
  <c r="AP65" i="18"/>
  <c r="AA65" i="18"/>
  <c r="K65" i="18"/>
  <c r="L65" i="18" s="1"/>
  <c r="AT64" i="18"/>
  <c r="AP64" i="18"/>
  <c r="AA64" i="18"/>
  <c r="AT63" i="18"/>
  <c r="AP63" i="18"/>
  <c r="AA63" i="18"/>
  <c r="T63" i="18"/>
  <c r="AT62" i="18"/>
  <c r="AR62" i="18"/>
  <c r="AP62" i="18"/>
  <c r="AA62" i="18"/>
  <c r="T62" i="18"/>
  <c r="K62" i="18"/>
  <c r="L62" i="18" s="1"/>
  <c r="AT61" i="18"/>
  <c r="AP61" i="18"/>
  <c r="AA61" i="18"/>
  <c r="AT60" i="18"/>
  <c r="AP60" i="18"/>
  <c r="AA60" i="18"/>
  <c r="T60" i="18"/>
  <c r="B60" i="18"/>
  <c r="AS64" i="18" s="1"/>
  <c r="AT59" i="18"/>
  <c r="AS59" i="18"/>
  <c r="AP59" i="18"/>
  <c r="AA59" i="18"/>
  <c r="K59" i="18"/>
  <c r="L59" i="18" s="1"/>
  <c r="B59" i="18"/>
  <c r="T68" i="18" s="1"/>
  <c r="AT58" i="18"/>
  <c r="AP58" i="18"/>
  <c r="AA58" i="18"/>
  <c r="T58" i="18"/>
  <c r="B58" i="18"/>
  <c r="AR64" i="18" s="1"/>
  <c r="E54" i="18"/>
  <c r="H53" i="18" s="1"/>
  <c r="I53" i="18" s="1"/>
  <c r="J53" i="18" s="1"/>
  <c r="D54" i="18"/>
  <c r="D70" i="18" s="1"/>
  <c r="D85" i="18" s="1"/>
  <c r="D101" i="18" s="1"/>
  <c r="D117" i="18" s="1"/>
  <c r="D133" i="18" s="1"/>
  <c r="D148" i="18" s="1"/>
  <c r="AT53" i="18"/>
  <c r="AP53" i="18"/>
  <c r="AG53" i="18"/>
  <c r="AA53" i="18"/>
  <c r="E53" i="18"/>
  <c r="H52" i="18" s="1"/>
  <c r="I52" i="18" s="1"/>
  <c r="J52" i="18" s="1"/>
  <c r="D53" i="18"/>
  <c r="AT52" i="18"/>
  <c r="AP52" i="18"/>
  <c r="AG52" i="18"/>
  <c r="AA52" i="18"/>
  <c r="D52" i="18"/>
  <c r="D68" i="18" s="1"/>
  <c r="E69" i="18" s="1"/>
  <c r="H68" i="18" s="1"/>
  <c r="I68" i="18" s="1"/>
  <c r="J68" i="18" s="1"/>
  <c r="AT51" i="18"/>
  <c r="AP51" i="18"/>
  <c r="AG51" i="18"/>
  <c r="AA51" i="18"/>
  <c r="E51" i="18"/>
  <c r="H50" i="18" s="1"/>
  <c r="I50" i="18" s="1"/>
  <c r="J50" i="18" s="1"/>
  <c r="D51" i="18"/>
  <c r="E52" i="18" s="1"/>
  <c r="H51" i="18" s="1"/>
  <c r="I51" i="18" s="1"/>
  <c r="J51" i="18" s="1"/>
  <c r="AT50" i="18"/>
  <c r="AP50" i="18"/>
  <c r="AG50" i="18"/>
  <c r="AA50" i="18"/>
  <c r="D50" i="18"/>
  <c r="D66" i="18" s="1"/>
  <c r="AT49" i="18"/>
  <c r="AP49" i="18"/>
  <c r="AG49" i="18"/>
  <c r="AA49" i="18"/>
  <c r="D49" i="18"/>
  <c r="D65" i="18" s="1"/>
  <c r="AT48" i="18"/>
  <c r="AP48" i="18"/>
  <c r="AG48" i="18"/>
  <c r="AA48" i="18"/>
  <c r="T48" i="18"/>
  <c r="D48" i="18"/>
  <c r="AT47" i="18"/>
  <c r="AP47" i="18"/>
  <c r="AG47" i="18"/>
  <c r="AA47" i="18"/>
  <c r="D47" i="18"/>
  <c r="D63" i="18" s="1"/>
  <c r="AT46" i="18"/>
  <c r="AP46" i="18"/>
  <c r="AG46" i="18"/>
  <c r="AA46" i="18"/>
  <c r="T46" i="18"/>
  <c r="D46" i="18"/>
  <c r="AT45" i="18"/>
  <c r="AP45" i="18"/>
  <c r="AG45" i="18"/>
  <c r="AA45" i="18"/>
  <c r="D45" i="18"/>
  <c r="D61" i="18" s="1"/>
  <c r="AT44" i="18"/>
  <c r="AP44" i="18"/>
  <c r="AG44" i="18"/>
  <c r="AA44" i="18"/>
  <c r="T44" i="18"/>
  <c r="D44" i="18"/>
  <c r="B44" i="18"/>
  <c r="AT43" i="18"/>
  <c r="AS43" i="18"/>
  <c r="AR43" i="18"/>
  <c r="AP43" i="18"/>
  <c r="AG43" i="18"/>
  <c r="AA43" i="18"/>
  <c r="T43" i="18"/>
  <c r="E43" i="18"/>
  <c r="H42" i="18" s="1"/>
  <c r="I42" i="18" s="1"/>
  <c r="J42" i="18" s="1"/>
  <c r="D43" i="18"/>
  <c r="B43" i="18"/>
  <c r="AT42" i="18"/>
  <c r="AR42" i="18"/>
  <c r="AP42" i="18"/>
  <c r="AG42" i="18"/>
  <c r="AA42" i="18"/>
  <c r="T42" i="18"/>
  <c r="D42" i="18"/>
  <c r="D58" i="18" s="1"/>
  <c r="E59" i="18" s="1"/>
  <c r="H58" i="18" s="1"/>
  <c r="I58" i="18" s="1"/>
  <c r="J58" i="18" s="1"/>
  <c r="B42" i="18"/>
  <c r="K44" i="18" s="1"/>
  <c r="L44" i="18" s="1"/>
  <c r="E38" i="18"/>
  <c r="AT37" i="18"/>
  <c r="AP37" i="18"/>
  <c r="AA37" i="18"/>
  <c r="H37" i="18"/>
  <c r="I37" i="18" s="1"/>
  <c r="J37" i="18" s="1"/>
  <c r="E37" i="18"/>
  <c r="H36" i="18" s="1"/>
  <c r="I36" i="18" s="1"/>
  <c r="J36" i="18" s="1"/>
  <c r="AT36" i="18"/>
  <c r="AS36" i="18"/>
  <c r="AP36" i="18"/>
  <c r="AA36" i="18"/>
  <c r="K36" i="18"/>
  <c r="L36" i="18" s="1"/>
  <c r="E36" i="18"/>
  <c r="AT35" i="18"/>
  <c r="AS35" i="18"/>
  <c r="AP35" i="18"/>
  <c r="AA35" i="18"/>
  <c r="H35" i="18"/>
  <c r="I35" i="18" s="1"/>
  <c r="J35" i="18" s="1"/>
  <c r="E35" i="18"/>
  <c r="AT34" i="18"/>
  <c r="AS34" i="18"/>
  <c r="AP34" i="18"/>
  <c r="AA34" i="18"/>
  <c r="T34" i="18"/>
  <c r="H34" i="18"/>
  <c r="I34" i="18" s="1"/>
  <c r="J34" i="18" s="1"/>
  <c r="E34" i="18"/>
  <c r="AT33" i="18"/>
  <c r="AS33" i="18"/>
  <c r="AR33" i="18"/>
  <c r="AP33" i="18"/>
  <c r="AA33" i="18"/>
  <c r="H33" i="18"/>
  <c r="I33" i="18" s="1"/>
  <c r="J33" i="18" s="1"/>
  <c r="E33" i="18"/>
  <c r="H32" i="18" s="1"/>
  <c r="AT32" i="18"/>
  <c r="AP32" i="18"/>
  <c r="AA32" i="18"/>
  <c r="K32" i="18"/>
  <c r="L32" i="18" s="1"/>
  <c r="J32" i="18"/>
  <c r="I32" i="18"/>
  <c r="E32" i="18"/>
  <c r="AT31" i="18"/>
  <c r="AS31" i="18"/>
  <c r="AP31" i="18"/>
  <c r="AA31" i="18"/>
  <c r="H31" i="18"/>
  <c r="I31" i="18" s="1"/>
  <c r="J31" i="18" s="1"/>
  <c r="E31" i="18"/>
  <c r="H30" i="18" s="1"/>
  <c r="I30" i="18" s="1"/>
  <c r="J30" i="18" s="1"/>
  <c r="AT30" i="18"/>
  <c r="AS30" i="18"/>
  <c r="AP30" i="18"/>
  <c r="AA30" i="18"/>
  <c r="T30" i="18"/>
  <c r="E30" i="18"/>
  <c r="AT29" i="18"/>
  <c r="AS29" i="18"/>
  <c r="AR29" i="18"/>
  <c r="AP29" i="18"/>
  <c r="AA29" i="18"/>
  <c r="H29" i="18"/>
  <c r="I29" i="18" s="1"/>
  <c r="J29" i="18" s="1"/>
  <c r="E29" i="18"/>
  <c r="H28" i="18" s="1"/>
  <c r="I28" i="18" s="1"/>
  <c r="J28" i="18" s="1"/>
  <c r="AT28" i="18"/>
  <c r="AS28" i="18"/>
  <c r="AP28" i="18"/>
  <c r="AA28" i="18"/>
  <c r="L28" i="18"/>
  <c r="K28" i="18"/>
  <c r="E28" i="18"/>
  <c r="B28" i="18"/>
  <c r="AS32" i="18" s="1"/>
  <c r="AT27" i="18"/>
  <c r="AS27" i="18"/>
  <c r="AP27" i="18"/>
  <c r="AA27" i="18"/>
  <c r="T27" i="18"/>
  <c r="H27" i="18"/>
  <c r="I27" i="18" s="1"/>
  <c r="J27" i="18" s="1"/>
  <c r="E27" i="18"/>
  <c r="B27" i="18"/>
  <c r="T37" i="18" s="1"/>
  <c r="AT26" i="18"/>
  <c r="AS26" i="18"/>
  <c r="AP26" i="18"/>
  <c r="AA26" i="18"/>
  <c r="H26" i="18"/>
  <c r="I26" i="18" s="1"/>
  <c r="J26" i="18" s="1"/>
  <c r="B26" i="18"/>
  <c r="AR36" i="18" s="1"/>
  <c r="AW147" i="17"/>
  <c r="AV147" i="17"/>
  <c r="AS147" i="17"/>
  <c r="AG147" i="17"/>
  <c r="AW146" i="17"/>
  <c r="AS146" i="17"/>
  <c r="AG146" i="17"/>
  <c r="T146" i="17"/>
  <c r="AW145" i="17"/>
  <c r="AV145" i="17"/>
  <c r="AS145" i="17"/>
  <c r="AG145" i="17"/>
  <c r="K145" i="17"/>
  <c r="L145" i="17" s="1"/>
  <c r="AW144" i="17"/>
  <c r="AV144" i="17"/>
  <c r="AS144" i="17"/>
  <c r="AG144" i="17"/>
  <c r="AW143" i="17"/>
  <c r="AS143" i="17"/>
  <c r="AG143" i="17"/>
  <c r="T143" i="17"/>
  <c r="AW142" i="17"/>
  <c r="AV142" i="17"/>
  <c r="AU142" i="17"/>
  <c r="AS142" i="17"/>
  <c r="AG142" i="17"/>
  <c r="AW141" i="17"/>
  <c r="AU141" i="17"/>
  <c r="AS141" i="17"/>
  <c r="AG141" i="17"/>
  <c r="AW140" i="17"/>
  <c r="AV140" i="17"/>
  <c r="AS140" i="17"/>
  <c r="AG140" i="17"/>
  <c r="T140" i="17"/>
  <c r="AW139" i="17"/>
  <c r="AV139" i="17"/>
  <c r="AU139" i="17"/>
  <c r="AS139" i="17"/>
  <c r="AG139" i="17"/>
  <c r="AW138" i="17"/>
  <c r="AU138" i="17"/>
  <c r="AS138" i="17"/>
  <c r="AG138" i="17"/>
  <c r="B138" i="17"/>
  <c r="AV141" i="17" s="1"/>
  <c r="AW137" i="17"/>
  <c r="AS137" i="17"/>
  <c r="AG137" i="17"/>
  <c r="T137" i="17"/>
  <c r="B137" i="17"/>
  <c r="T142" i="17" s="1"/>
  <c r="AW136" i="17"/>
  <c r="AV136" i="17"/>
  <c r="AS136" i="17"/>
  <c r="AG136" i="17"/>
  <c r="K136" i="17"/>
  <c r="L136" i="17" s="1"/>
  <c r="B136" i="17"/>
  <c r="AU145" i="17" s="1"/>
  <c r="AZ132" i="17"/>
  <c r="AW132" i="17"/>
  <c r="AS132" i="17"/>
  <c r="AG132" i="17"/>
  <c r="AZ131" i="17"/>
  <c r="AW131" i="17"/>
  <c r="AS131" i="17"/>
  <c r="AG131" i="17"/>
  <c r="AZ130" i="17"/>
  <c r="AW130" i="17"/>
  <c r="AS130" i="17"/>
  <c r="AG130" i="17"/>
  <c r="T130" i="17"/>
  <c r="AZ129" i="17"/>
  <c r="AW129" i="17"/>
  <c r="AS129" i="17"/>
  <c r="AG129" i="17"/>
  <c r="AZ128" i="17"/>
  <c r="AW128" i="17"/>
  <c r="AS128" i="17"/>
  <c r="AG128" i="17"/>
  <c r="T128" i="17"/>
  <c r="AZ127" i="17"/>
  <c r="AW127" i="17"/>
  <c r="AS127" i="17"/>
  <c r="AG127" i="17"/>
  <c r="T127" i="17"/>
  <c r="AZ126" i="17"/>
  <c r="AW126" i="17"/>
  <c r="AS126" i="17"/>
  <c r="AG126" i="17"/>
  <c r="AZ125" i="17"/>
  <c r="AW125" i="17"/>
  <c r="AS125" i="17"/>
  <c r="AG125" i="17"/>
  <c r="AZ124" i="17"/>
  <c r="AW124" i="17"/>
  <c r="AS124" i="17"/>
  <c r="AG124" i="17"/>
  <c r="AZ123" i="17"/>
  <c r="AW123" i="17"/>
  <c r="AS123" i="17"/>
  <c r="AG123" i="17"/>
  <c r="B123" i="17"/>
  <c r="AZ122" i="17"/>
  <c r="AW122" i="17"/>
  <c r="AS122" i="17"/>
  <c r="AG122" i="17"/>
  <c r="B122" i="17"/>
  <c r="T132" i="17" s="1"/>
  <c r="AZ121" i="17"/>
  <c r="AW121" i="17"/>
  <c r="AS121" i="17"/>
  <c r="AG121" i="17"/>
  <c r="T121" i="17"/>
  <c r="B121" i="17"/>
  <c r="AW116" i="17"/>
  <c r="AS116" i="17"/>
  <c r="AG116" i="17"/>
  <c r="AW115" i="17"/>
  <c r="AV115" i="17"/>
  <c r="AS115" i="17"/>
  <c r="AG115" i="17"/>
  <c r="T115" i="17"/>
  <c r="AW114" i="17"/>
  <c r="AV114" i="17"/>
  <c r="AS114" i="17"/>
  <c r="AG114" i="17"/>
  <c r="T114" i="17"/>
  <c r="AW113" i="17"/>
  <c r="AS113" i="17"/>
  <c r="AG113" i="17"/>
  <c r="AW112" i="17"/>
  <c r="AV112" i="17"/>
  <c r="AS112" i="17"/>
  <c r="AG112" i="17"/>
  <c r="T112" i="17"/>
  <c r="AW111" i="17"/>
  <c r="AV111" i="17"/>
  <c r="AS111" i="17"/>
  <c r="AG111" i="17"/>
  <c r="AW110" i="17"/>
  <c r="AS110" i="17"/>
  <c r="AG110" i="17"/>
  <c r="T110" i="17"/>
  <c r="AW109" i="17"/>
  <c r="AV109" i="17"/>
  <c r="AS109" i="17"/>
  <c r="AG109" i="17"/>
  <c r="T109" i="17"/>
  <c r="AW108" i="17"/>
  <c r="AV108" i="17"/>
  <c r="AS108" i="17"/>
  <c r="AG108" i="17"/>
  <c r="AW107" i="17"/>
  <c r="AS107" i="17"/>
  <c r="AG107" i="17"/>
  <c r="T107" i="17"/>
  <c r="L107" i="17"/>
  <c r="K107" i="17"/>
  <c r="B107" i="17"/>
  <c r="AV110" i="17" s="1"/>
  <c r="AW106" i="17"/>
  <c r="AV106" i="17"/>
  <c r="AS106" i="17"/>
  <c r="AG106" i="17"/>
  <c r="T106" i="17"/>
  <c r="B106" i="17"/>
  <c r="T111" i="17" s="1"/>
  <c r="AW105" i="17"/>
  <c r="AV105" i="17"/>
  <c r="AU105" i="17"/>
  <c r="AS105" i="17"/>
  <c r="AG105" i="17"/>
  <c r="T105" i="17"/>
  <c r="B105" i="17"/>
  <c r="AU111" i="17" s="1"/>
  <c r="AM100" i="17"/>
  <c r="L100" i="17"/>
  <c r="R100" i="17" s="1"/>
  <c r="AM99" i="17"/>
  <c r="T99" i="17"/>
  <c r="AM98" i="17"/>
  <c r="AL98" i="17"/>
  <c r="AK98" i="17"/>
  <c r="K98" i="17"/>
  <c r="L98" i="17" s="1"/>
  <c r="AM97" i="17"/>
  <c r="AL97" i="17"/>
  <c r="AM96" i="17"/>
  <c r="AK96" i="17"/>
  <c r="L96" i="17"/>
  <c r="K96" i="17"/>
  <c r="AM95" i="17"/>
  <c r="AM94" i="17"/>
  <c r="T94" i="17"/>
  <c r="K94" i="17"/>
  <c r="L94" i="17" s="1"/>
  <c r="AM93" i="17"/>
  <c r="AK93" i="17"/>
  <c r="T93" i="17"/>
  <c r="K93" i="17"/>
  <c r="L93" i="17" s="1"/>
  <c r="AM92" i="17"/>
  <c r="AL92" i="17"/>
  <c r="T92" i="17"/>
  <c r="AM91" i="17"/>
  <c r="AK91" i="17"/>
  <c r="L91" i="17"/>
  <c r="K91" i="17"/>
  <c r="B91" i="17"/>
  <c r="AL96" i="17" s="1"/>
  <c r="AM90" i="17"/>
  <c r="AK90" i="17"/>
  <c r="B90" i="17"/>
  <c r="T98" i="17" s="1"/>
  <c r="AM89" i="17"/>
  <c r="AK89" i="17"/>
  <c r="T89" i="17"/>
  <c r="B89" i="17"/>
  <c r="K100" i="17" s="1"/>
  <c r="D85" i="17"/>
  <c r="D101" i="17" s="1"/>
  <c r="D117" i="17" s="1"/>
  <c r="D133" i="17" s="1"/>
  <c r="D148" i="17" s="1"/>
  <c r="AT84" i="17"/>
  <c r="AP84" i="17"/>
  <c r="AA84" i="17"/>
  <c r="K84" i="17"/>
  <c r="L84" i="17" s="1"/>
  <c r="AT83" i="17"/>
  <c r="AP83" i="17"/>
  <c r="AA83" i="17"/>
  <c r="T83" i="17"/>
  <c r="AT82" i="17"/>
  <c r="AS82" i="17"/>
  <c r="AP82" i="17"/>
  <c r="AA82" i="17"/>
  <c r="AT81" i="17"/>
  <c r="AP81" i="17"/>
  <c r="AA81" i="17"/>
  <c r="AT80" i="17"/>
  <c r="AP80" i="17"/>
  <c r="AA80" i="17"/>
  <c r="T80" i="17"/>
  <c r="AT79" i="17"/>
  <c r="AP79" i="17"/>
  <c r="AA79" i="17"/>
  <c r="AT78" i="17"/>
  <c r="AS78" i="17"/>
  <c r="AP78" i="17"/>
  <c r="AA78" i="17"/>
  <c r="K78" i="17"/>
  <c r="L78" i="17" s="1"/>
  <c r="AT77" i="17"/>
  <c r="AP77" i="17"/>
  <c r="AA77" i="17"/>
  <c r="AT76" i="17"/>
  <c r="AP76" i="17"/>
  <c r="AA76" i="17"/>
  <c r="D76" i="17"/>
  <c r="E77" i="17" s="1"/>
  <c r="H76" i="17" s="1"/>
  <c r="I76" i="17" s="1"/>
  <c r="J76" i="17" s="1"/>
  <c r="AT75" i="17"/>
  <c r="AS75" i="17"/>
  <c r="AP75" i="17"/>
  <c r="AA75" i="17"/>
  <c r="K75" i="17"/>
  <c r="L75" i="17" s="1"/>
  <c r="B75" i="17"/>
  <c r="AS84" i="17" s="1"/>
  <c r="AT74" i="17"/>
  <c r="AP74" i="17"/>
  <c r="AA74" i="17"/>
  <c r="T74" i="17"/>
  <c r="B74" i="17"/>
  <c r="T79" i="17" s="1"/>
  <c r="AT73" i="17"/>
  <c r="AS73" i="17"/>
  <c r="AR73" i="17"/>
  <c r="AP73" i="17"/>
  <c r="AA73" i="17"/>
  <c r="T73" i="17"/>
  <c r="B73" i="17"/>
  <c r="AR82" i="17" s="1"/>
  <c r="D70" i="17"/>
  <c r="AT69" i="17"/>
  <c r="AS69" i="17"/>
  <c r="AP69" i="17"/>
  <c r="AA69" i="17"/>
  <c r="AT68" i="17"/>
  <c r="AP68" i="17"/>
  <c r="AA68" i="17"/>
  <c r="T68" i="17"/>
  <c r="D68" i="17"/>
  <c r="E69" i="17" s="1"/>
  <c r="H68" i="17" s="1"/>
  <c r="I68" i="17" s="1"/>
  <c r="J68" i="17" s="1"/>
  <c r="AT67" i="17"/>
  <c r="AS67" i="17"/>
  <c r="AR67" i="17"/>
  <c r="AP67" i="17"/>
  <c r="AA67" i="17"/>
  <c r="K67" i="17"/>
  <c r="L67" i="17" s="1"/>
  <c r="H67" i="17"/>
  <c r="I67" i="17" s="1"/>
  <c r="J67" i="17" s="1"/>
  <c r="AT66" i="17"/>
  <c r="AS66" i="17"/>
  <c r="AP66" i="17"/>
  <c r="AA66" i="17"/>
  <c r="AT65" i="17"/>
  <c r="AP65" i="17"/>
  <c r="AA65" i="17"/>
  <c r="T65" i="17"/>
  <c r="AT64" i="17"/>
  <c r="AS64" i="17"/>
  <c r="AR64" i="17"/>
  <c r="AP64" i="17"/>
  <c r="AA64" i="17"/>
  <c r="D64" i="17"/>
  <c r="E65" i="17" s="1"/>
  <c r="H64" i="17" s="1"/>
  <c r="I64" i="17" s="1"/>
  <c r="J64" i="17" s="1"/>
  <c r="AT63" i="17"/>
  <c r="AR63" i="17"/>
  <c r="AP63" i="17"/>
  <c r="AA63" i="17"/>
  <c r="L63" i="17"/>
  <c r="R63" i="17" s="1"/>
  <c r="K63" i="17"/>
  <c r="AT62" i="17"/>
  <c r="AS62" i="17"/>
  <c r="AP62" i="17"/>
  <c r="AA62" i="17"/>
  <c r="T62" i="17"/>
  <c r="AT61" i="17"/>
  <c r="AS61" i="17"/>
  <c r="AR61" i="17"/>
  <c r="AP61" i="17"/>
  <c r="AA61" i="17"/>
  <c r="I61" i="17"/>
  <c r="J61" i="17" s="1"/>
  <c r="H61" i="17"/>
  <c r="D61" i="17"/>
  <c r="E62" i="17" s="1"/>
  <c r="AT60" i="17"/>
  <c r="AR60" i="17"/>
  <c r="AP60" i="17"/>
  <c r="AA60" i="17"/>
  <c r="K60" i="17"/>
  <c r="L60" i="17" s="1"/>
  <c r="B60" i="17"/>
  <c r="AS63" i="17" s="1"/>
  <c r="AT59" i="17"/>
  <c r="AS59" i="17"/>
  <c r="AP59" i="17"/>
  <c r="AA59" i="17"/>
  <c r="T59" i="17"/>
  <c r="B59" i="17"/>
  <c r="T64" i="17" s="1"/>
  <c r="AT58" i="17"/>
  <c r="AS58" i="17"/>
  <c r="AR58" i="17"/>
  <c r="AP58" i="17"/>
  <c r="AA58" i="17"/>
  <c r="K58" i="17"/>
  <c r="L58" i="17" s="1"/>
  <c r="D58" i="17"/>
  <c r="B58" i="17"/>
  <c r="K69" i="17" s="1"/>
  <c r="L69" i="17" s="1"/>
  <c r="E54" i="17"/>
  <c r="D54" i="17"/>
  <c r="AT53" i="17"/>
  <c r="AP53" i="17"/>
  <c r="AG53" i="17"/>
  <c r="AA53" i="17"/>
  <c r="T53" i="17"/>
  <c r="H53" i="17"/>
  <c r="I53" i="17" s="1"/>
  <c r="J53" i="17" s="1"/>
  <c r="D53" i="17"/>
  <c r="D69" i="17" s="1"/>
  <c r="D84" i="17" s="1"/>
  <c r="AT52" i="17"/>
  <c r="AS52" i="17"/>
  <c r="AR52" i="17"/>
  <c r="AP52" i="17"/>
  <c r="AG52" i="17"/>
  <c r="AA52" i="17"/>
  <c r="T52" i="17"/>
  <c r="E52" i="17"/>
  <c r="H51" i="17" s="1"/>
  <c r="I51" i="17" s="1"/>
  <c r="J51" i="17" s="1"/>
  <c r="D52" i="17"/>
  <c r="E53" i="17" s="1"/>
  <c r="H52" i="17" s="1"/>
  <c r="I52" i="17" s="1"/>
  <c r="J52" i="17" s="1"/>
  <c r="AT51" i="17"/>
  <c r="AS51" i="17"/>
  <c r="AP51" i="17"/>
  <c r="AG51" i="17"/>
  <c r="AA51" i="17"/>
  <c r="D51" i="17"/>
  <c r="D67" i="17" s="1"/>
  <c r="E68" i="17" s="1"/>
  <c r="AT50" i="17"/>
  <c r="AP50" i="17"/>
  <c r="AG50" i="17"/>
  <c r="AA50" i="17"/>
  <c r="E50" i="17"/>
  <c r="H49" i="17" s="1"/>
  <c r="D50" i="17"/>
  <c r="AT49" i="17"/>
  <c r="AS49" i="17"/>
  <c r="AP49" i="17"/>
  <c r="AG49" i="17"/>
  <c r="AA49" i="17"/>
  <c r="I49" i="17"/>
  <c r="J49" i="17" s="1"/>
  <c r="D49" i="17"/>
  <c r="D65" i="17" s="1"/>
  <c r="AT48" i="17"/>
  <c r="AP48" i="17"/>
  <c r="AG48" i="17"/>
  <c r="AA48" i="17"/>
  <c r="T48" i="17"/>
  <c r="D48" i="17"/>
  <c r="E49" i="17" s="1"/>
  <c r="H48" i="17" s="1"/>
  <c r="I48" i="17" s="1"/>
  <c r="J48" i="17" s="1"/>
  <c r="AT47" i="17"/>
  <c r="AS47" i="17"/>
  <c r="AP47" i="17"/>
  <c r="AG47" i="17"/>
  <c r="AA47" i="17"/>
  <c r="E47" i="17"/>
  <c r="H46" i="17" s="1"/>
  <c r="I46" i="17" s="1"/>
  <c r="J46" i="17" s="1"/>
  <c r="D47" i="17"/>
  <c r="AT46" i="17"/>
  <c r="AP46" i="17"/>
  <c r="AG46" i="17"/>
  <c r="AA46" i="17"/>
  <c r="D46" i="17"/>
  <c r="D62" i="17" s="1"/>
  <c r="AT45" i="17"/>
  <c r="AP45" i="17"/>
  <c r="AG45" i="17"/>
  <c r="AA45" i="17"/>
  <c r="T45" i="17"/>
  <c r="D45" i="17"/>
  <c r="E46" i="17" s="1"/>
  <c r="H45" i="17" s="1"/>
  <c r="I45" i="17" s="1"/>
  <c r="J45" i="17" s="1"/>
  <c r="AT44" i="17"/>
  <c r="AS44" i="17"/>
  <c r="AR44" i="17"/>
  <c r="AP44" i="17"/>
  <c r="AG44" i="17"/>
  <c r="AA44" i="17"/>
  <c r="D44" i="17"/>
  <c r="D60" i="17" s="1"/>
  <c r="D75" i="17" s="1"/>
  <c r="B44" i="17"/>
  <c r="AS46" i="17" s="1"/>
  <c r="AT43" i="17"/>
  <c r="AP43" i="17"/>
  <c r="AG43" i="17"/>
  <c r="AA43" i="17"/>
  <c r="T43" i="17"/>
  <c r="D43" i="17"/>
  <c r="E44" i="17" s="1"/>
  <c r="H43" i="17" s="1"/>
  <c r="I43" i="17" s="1"/>
  <c r="J43" i="17" s="1"/>
  <c r="B43" i="17"/>
  <c r="T50" i="17" s="1"/>
  <c r="AT42" i="17"/>
  <c r="AS42" i="17"/>
  <c r="AP42" i="17"/>
  <c r="AG42" i="17"/>
  <c r="AA42" i="17"/>
  <c r="T42" i="17"/>
  <c r="D42" i="17"/>
  <c r="E43" i="17" s="1"/>
  <c r="H42" i="17" s="1"/>
  <c r="I42" i="17" s="1"/>
  <c r="J42" i="17" s="1"/>
  <c r="B42" i="17"/>
  <c r="E38" i="17"/>
  <c r="AT37" i="17"/>
  <c r="AP37" i="17"/>
  <c r="AA37" i="17"/>
  <c r="I37" i="17"/>
  <c r="J37" i="17" s="1"/>
  <c r="H37" i="17"/>
  <c r="E37" i="17"/>
  <c r="AT36" i="17"/>
  <c r="AP36" i="17"/>
  <c r="AA36" i="17"/>
  <c r="T36" i="17"/>
  <c r="J36" i="17"/>
  <c r="I36" i="17"/>
  <c r="H36" i="17"/>
  <c r="E36" i="17"/>
  <c r="AT35" i="17"/>
  <c r="AR35" i="17"/>
  <c r="AP35" i="17"/>
  <c r="AA35" i="17"/>
  <c r="T35" i="17"/>
  <c r="I35" i="17"/>
  <c r="J35" i="17" s="1"/>
  <c r="H35" i="17"/>
  <c r="E35" i="17"/>
  <c r="H34" i="17" s="1"/>
  <c r="I34" i="17" s="1"/>
  <c r="J34" i="17" s="1"/>
  <c r="AT34" i="17"/>
  <c r="AP34" i="17"/>
  <c r="AA34" i="17"/>
  <c r="T34" i="17"/>
  <c r="K34" i="17"/>
  <c r="L34" i="17" s="1"/>
  <c r="E34" i="17"/>
  <c r="AT33" i="17"/>
  <c r="AP33" i="17"/>
  <c r="AA33" i="17"/>
  <c r="T33" i="17"/>
  <c r="H33" i="17"/>
  <c r="I33" i="17" s="1"/>
  <c r="J33" i="17" s="1"/>
  <c r="E33" i="17"/>
  <c r="AT32" i="17"/>
  <c r="AP32" i="17"/>
  <c r="AA32" i="17"/>
  <c r="T32" i="17"/>
  <c r="J32" i="17"/>
  <c r="I32" i="17"/>
  <c r="H32" i="17"/>
  <c r="E32" i="17"/>
  <c r="AT31" i="17"/>
  <c r="AR31" i="17"/>
  <c r="AP31" i="17"/>
  <c r="AA31" i="17"/>
  <c r="T31" i="17"/>
  <c r="I31" i="17"/>
  <c r="J31" i="17" s="1"/>
  <c r="H31" i="17"/>
  <c r="E31" i="17"/>
  <c r="H30" i="17" s="1"/>
  <c r="I30" i="17" s="1"/>
  <c r="J30" i="17" s="1"/>
  <c r="AT30" i="17"/>
  <c r="AP30" i="17"/>
  <c r="AA30" i="17"/>
  <c r="T30" i="17"/>
  <c r="K30" i="17"/>
  <c r="L30" i="17" s="1"/>
  <c r="E30" i="17"/>
  <c r="H29" i="17" s="1"/>
  <c r="I29" i="17" s="1"/>
  <c r="J29" i="17" s="1"/>
  <c r="AT29" i="17"/>
  <c r="AR29" i="17"/>
  <c r="AP29" i="17"/>
  <c r="AA29" i="17"/>
  <c r="T29" i="17"/>
  <c r="K29" i="17"/>
  <c r="L29" i="17" s="1"/>
  <c r="E29" i="17"/>
  <c r="H28" i="17" s="1"/>
  <c r="I28" i="17" s="1"/>
  <c r="J28" i="17" s="1"/>
  <c r="AT28" i="17"/>
  <c r="AR28" i="17"/>
  <c r="AP28" i="17"/>
  <c r="AA28" i="17"/>
  <c r="K28" i="17"/>
  <c r="L28" i="17" s="1"/>
  <c r="E28" i="17"/>
  <c r="B28" i="17"/>
  <c r="AT27" i="17"/>
  <c r="AP27" i="17"/>
  <c r="AA27" i="17"/>
  <c r="T27" i="17"/>
  <c r="K27" i="17"/>
  <c r="L27" i="17" s="1"/>
  <c r="H27" i="17"/>
  <c r="I27" i="17" s="1"/>
  <c r="J27" i="17" s="1"/>
  <c r="E27" i="17"/>
  <c r="B27" i="17"/>
  <c r="T28" i="17" s="1"/>
  <c r="AT26" i="17"/>
  <c r="AP26" i="17"/>
  <c r="AA26" i="17"/>
  <c r="T26" i="17"/>
  <c r="I26" i="17"/>
  <c r="J26" i="17" s="1"/>
  <c r="H26" i="17"/>
  <c r="B26" i="17"/>
  <c r="AR27" i="17" s="1"/>
  <c r="AW147" i="16"/>
  <c r="AS147" i="16"/>
  <c r="AG147" i="16"/>
  <c r="T147" i="16"/>
  <c r="AW146" i="16"/>
  <c r="AS146" i="16"/>
  <c r="AG146" i="16"/>
  <c r="AW145" i="16"/>
  <c r="AS145" i="16"/>
  <c r="AG145" i="16"/>
  <c r="T145" i="16"/>
  <c r="AW144" i="16"/>
  <c r="AS144" i="16"/>
  <c r="AG144" i="16"/>
  <c r="T144" i="16"/>
  <c r="AW143" i="16"/>
  <c r="AS143" i="16"/>
  <c r="AG143" i="16"/>
  <c r="AW142" i="16"/>
  <c r="AS142" i="16"/>
  <c r="AG142" i="16"/>
  <c r="T142" i="16"/>
  <c r="AW141" i="16"/>
  <c r="AV141" i="16"/>
  <c r="AS141" i="16"/>
  <c r="AG141" i="16"/>
  <c r="AW140" i="16"/>
  <c r="AS140" i="16"/>
  <c r="AG140" i="16"/>
  <c r="T140" i="16"/>
  <c r="AW139" i="16"/>
  <c r="AV139" i="16"/>
  <c r="AS139" i="16"/>
  <c r="AG139" i="16"/>
  <c r="T139" i="16"/>
  <c r="AW138" i="16"/>
  <c r="AV138" i="16"/>
  <c r="AS138" i="16"/>
  <c r="AG138" i="16"/>
  <c r="B138" i="16"/>
  <c r="AV144" i="16" s="1"/>
  <c r="AW137" i="16"/>
  <c r="AS137" i="16"/>
  <c r="AG137" i="16"/>
  <c r="B137" i="16"/>
  <c r="T141" i="16" s="1"/>
  <c r="AW136" i="16"/>
  <c r="AV136" i="16"/>
  <c r="AS136" i="16"/>
  <c r="AG136" i="16"/>
  <c r="T136" i="16"/>
  <c r="B136" i="16"/>
  <c r="K137" i="16" s="1"/>
  <c r="L137" i="16" s="1"/>
  <c r="AZ132" i="16"/>
  <c r="AW132" i="16"/>
  <c r="AS132" i="16"/>
  <c r="AG132" i="16"/>
  <c r="K132" i="16"/>
  <c r="L132" i="16" s="1"/>
  <c r="AZ131" i="16"/>
  <c r="AW131" i="16"/>
  <c r="AV131" i="16"/>
  <c r="AS131" i="16"/>
  <c r="AG131" i="16"/>
  <c r="T131" i="16"/>
  <c r="AZ130" i="16"/>
  <c r="AW130" i="16"/>
  <c r="AS130" i="16"/>
  <c r="AG130" i="16"/>
  <c r="AZ129" i="16"/>
  <c r="AW129" i="16"/>
  <c r="AU129" i="16"/>
  <c r="AS129" i="16"/>
  <c r="AG129" i="16"/>
  <c r="AZ128" i="16"/>
  <c r="AW128" i="16"/>
  <c r="AV128" i="16"/>
  <c r="AU128" i="16"/>
  <c r="AS128" i="16"/>
  <c r="AG128" i="16"/>
  <c r="T128" i="16"/>
  <c r="AZ127" i="16"/>
  <c r="AW127" i="16"/>
  <c r="AS127" i="16"/>
  <c r="AG127" i="16"/>
  <c r="AZ126" i="16"/>
  <c r="AW126" i="16"/>
  <c r="AS126" i="16"/>
  <c r="AG126" i="16"/>
  <c r="AZ125" i="16"/>
  <c r="AW125" i="16"/>
  <c r="AV125" i="16"/>
  <c r="AS125" i="16"/>
  <c r="AG125" i="16"/>
  <c r="AZ124" i="16"/>
  <c r="AW124" i="16"/>
  <c r="AS124" i="16"/>
  <c r="AG124" i="16"/>
  <c r="K124" i="16"/>
  <c r="L124" i="16" s="1"/>
  <c r="AZ123" i="16"/>
  <c r="AW123" i="16"/>
  <c r="AU123" i="16"/>
  <c r="AS123" i="16"/>
  <c r="AG123" i="16"/>
  <c r="T123" i="16"/>
  <c r="L123" i="16"/>
  <c r="K123" i="16"/>
  <c r="B123" i="16"/>
  <c r="AV130" i="16" s="1"/>
  <c r="AZ122" i="16"/>
  <c r="AW122" i="16"/>
  <c r="AV122" i="16"/>
  <c r="AS122" i="16"/>
  <c r="AG122" i="16"/>
  <c r="B122" i="16"/>
  <c r="T122" i="16" s="1"/>
  <c r="AZ121" i="16"/>
  <c r="AW121" i="16"/>
  <c r="AV121" i="16"/>
  <c r="AU121" i="16"/>
  <c r="AS121" i="16"/>
  <c r="AG121" i="16"/>
  <c r="T121" i="16"/>
  <c r="K121" i="16"/>
  <c r="L121" i="16" s="1"/>
  <c r="B121" i="16"/>
  <c r="AU130" i="16" s="1"/>
  <c r="AW116" i="16"/>
  <c r="AV116" i="16"/>
  <c r="AS116" i="16"/>
  <c r="AG116" i="16"/>
  <c r="AW115" i="16"/>
  <c r="AV115" i="16"/>
  <c r="AS115" i="16"/>
  <c r="AG115" i="16"/>
  <c r="AW114" i="16"/>
  <c r="AS114" i="16"/>
  <c r="AG114" i="16"/>
  <c r="AW113" i="16"/>
  <c r="AV113" i="16"/>
  <c r="AS113" i="16"/>
  <c r="AG113" i="16"/>
  <c r="AW112" i="16"/>
  <c r="AV112" i="16"/>
  <c r="AS112" i="16"/>
  <c r="AG112" i="16"/>
  <c r="AW111" i="16"/>
  <c r="AV111" i="16"/>
  <c r="AS111" i="16"/>
  <c r="AG111" i="16"/>
  <c r="T111" i="16"/>
  <c r="AW110" i="16"/>
  <c r="AU110" i="16"/>
  <c r="AS110" i="16"/>
  <c r="AG110" i="16"/>
  <c r="T110" i="16"/>
  <c r="AW109" i="16"/>
  <c r="AV109" i="16"/>
  <c r="AU109" i="16"/>
  <c r="AS109" i="16"/>
  <c r="AG109" i="16"/>
  <c r="T109" i="16"/>
  <c r="AW108" i="16"/>
  <c r="AV108" i="16"/>
  <c r="AS108" i="16"/>
  <c r="AG108" i="16"/>
  <c r="T108" i="16"/>
  <c r="AW107" i="16"/>
  <c r="AU107" i="16"/>
  <c r="AS107" i="16"/>
  <c r="AG107" i="16"/>
  <c r="T107" i="16"/>
  <c r="B107" i="16"/>
  <c r="AV114" i="16" s="1"/>
  <c r="AW106" i="16"/>
  <c r="AV106" i="16"/>
  <c r="AU106" i="16"/>
  <c r="AS106" i="16"/>
  <c r="AG106" i="16"/>
  <c r="B106" i="16"/>
  <c r="T116" i="16" s="1"/>
  <c r="AW105" i="16"/>
  <c r="AS105" i="16"/>
  <c r="AG105" i="16"/>
  <c r="K105" i="16"/>
  <c r="L105" i="16" s="1"/>
  <c r="B105" i="16"/>
  <c r="AU115" i="16" s="1"/>
  <c r="AM100" i="16"/>
  <c r="AK100" i="16"/>
  <c r="K100" i="16"/>
  <c r="L100" i="16" s="1"/>
  <c r="AM99" i="16"/>
  <c r="AM98" i="16"/>
  <c r="AL98" i="16"/>
  <c r="K98" i="16"/>
  <c r="L98" i="16" s="1"/>
  <c r="AM97" i="16"/>
  <c r="AK97" i="16"/>
  <c r="AM96" i="16"/>
  <c r="AL96" i="16"/>
  <c r="T96" i="16"/>
  <c r="AM95" i="16"/>
  <c r="AK95" i="16"/>
  <c r="K95" i="16"/>
  <c r="AM94" i="16"/>
  <c r="AM93" i="16"/>
  <c r="AL93" i="16"/>
  <c r="L93" i="16"/>
  <c r="K93" i="16"/>
  <c r="AM92" i="16"/>
  <c r="AK92" i="16"/>
  <c r="AM91" i="16"/>
  <c r="AL91" i="16"/>
  <c r="B91" i="16"/>
  <c r="AL99" i="16" s="1"/>
  <c r="AM90" i="16"/>
  <c r="AL90" i="16"/>
  <c r="AK90" i="16"/>
  <c r="B90" i="16"/>
  <c r="AM89" i="16"/>
  <c r="AL89" i="16"/>
  <c r="AK89" i="16"/>
  <c r="B89" i="16"/>
  <c r="AK99" i="16" s="1"/>
  <c r="AT84" i="16"/>
  <c r="AP84" i="16"/>
  <c r="AA84" i="16"/>
  <c r="T84" i="16"/>
  <c r="AT83" i="16"/>
  <c r="AR83" i="16"/>
  <c r="AP83" i="16"/>
  <c r="AA83" i="16"/>
  <c r="T83" i="16"/>
  <c r="AT82" i="16"/>
  <c r="AP82" i="16"/>
  <c r="AA82" i="16"/>
  <c r="L82" i="16"/>
  <c r="AT81" i="16"/>
  <c r="AP81" i="16"/>
  <c r="AA81" i="16"/>
  <c r="T81" i="16"/>
  <c r="AT80" i="16"/>
  <c r="AR80" i="16"/>
  <c r="AP80" i="16"/>
  <c r="AA80" i="16"/>
  <c r="T80" i="16"/>
  <c r="K80" i="16"/>
  <c r="L80" i="16" s="1"/>
  <c r="AT79" i="16"/>
  <c r="AR79" i="16"/>
  <c r="AP79" i="16"/>
  <c r="AA79" i="16"/>
  <c r="T79" i="16"/>
  <c r="L79" i="16"/>
  <c r="K79" i="16"/>
  <c r="AT78" i="16"/>
  <c r="AR78" i="16"/>
  <c r="AP78" i="16"/>
  <c r="AA78" i="16"/>
  <c r="AT77" i="16"/>
  <c r="AP77" i="16"/>
  <c r="AA77" i="16"/>
  <c r="K77" i="16"/>
  <c r="L77" i="16" s="1"/>
  <c r="AT76" i="16"/>
  <c r="AR76" i="16"/>
  <c r="AP76" i="16"/>
  <c r="AA76" i="16"/>
  <c r="T76" i="16"/>
  <c r="K76" i="16"/>
  <c r="L76" i="16" s="1"/>
  <c r="AT75" i="16"/>
  <c r="AR75" i="16"/>
  <c r="AP75" i="16"/>
  <c r="AA75" i="16"/>
  <c r="B75" i="16"/>
  <c r="AT74" i="16"/>
  <c r="AR74" i="16"/>
  <c r="AP74" i="16"/>
  <c r="AA74" i="16"/>
  <c r="T74" i="16"/>
  <c r="K74" i="16"/>
  <c r="L74" i="16" s="1"/>
  <c r="B74" i="16"/>
  <c r="T77" i="16" s="1"/>
  <c r="AT73" i="16"/>
  <c r="AR73" i="16"/>
  <c r="AP73" i="16"/>
  <c r="AA73" i="16"/>
  <c r="L73" i="16"/>
  <c r="K73" i="16"/>
  <c r="B73" i="16"/>
  <c r="K82" i="16" s="1"/>
  <c r="AT69" i="16"/>
  <c r="AP69" i="16"/>
  <c r="AA69" i="16"/>
  <c r="AT68" i="16"/>
  <c r="AP68" i="16"/>
  <c r="AA68" i="16"/>
  <c r="K68" i="16"/>
  <c r="L68" i="16" s="1"/>
  <c r="D68" i="16"/>
  <c r="AT67" i="16"/>
  <c r="AP67" i="16"/>
  <c r="AA67" i="16"/>
  <c r="K67" i="16"/>
  <c r="AT66" i="16"/>
  <c r="AP66" i="16"/>
  <c r="AA66" i="16"/>
  <c r="AT65" i="16"/>
  <c r="AP65" i="16"/>
  <c r="AA65" i="16"/>
  <c r="J65" i="16"/>
  <c r="AT64" i="16"/>
  <c r="AP64" i="16"/>
  <c r="AA64" i="16"/>
  <c r="AT63" i="16"/>
  <c r="AS63" i="16"/>
  <c r="AP63" i="16"/>
  <c r="AA63" i="16"/>
  <c r="AT62" i="16"/>
  <c r="AS62" i="16"/>
  <c r="AP62" i="16"/>
  <c r="AA62" i="16"/>
  <c r="AT61" i="16"/>
  <c r="AP61" i="16"/>
  <c r="AA61" i="16"/>
  <c r="AT60" i="16"/>
  <c r="AS60" i="16"/>
  <c r="AP60" i="16"/>
  <c r="AA60" i="16"/>
  <c r="B60" i="16"/>
  <c r="AS68" i="16" s="1"/>
  <c r="AT59" i="16"/>
  <c r="AP59" i="16"/>
  <c r="AA59" i="16"/>
  <c r="B59" i="16"/>
  <c r="AT58" i="16"/>
  <c r="AP58" i="16"/>
  <c r="AA58" i="16"/>
  <c r="K58" i="16"/>
  <c r="B58" i="16"/>
  <c r="AR62" i="16" s="1"/>
  <c r="D54" i="16"/>
  <c r="D70" i="16" s="1"/>
  <c r="D85" i="16" s="1"/>
  <c r="D101" i="16" s="1"/>
  <c r="D117" i="16" s="1"/>
  <c r="D133" i="16" s="1"/>
  <c r="D148" i="16" s="1"/>
  <c r="AT53" i="16"/>
  <c r="AR53" i="16"/>
  <c r="AP53" i="16"/>
  <c r="AG53" i="16"/>
  <c r="AA53" i="16"/>
  <c r="H53" i="16"/>
  <c r="I53" i="16" s="1"/>
  <c r="J53" i="16" s="1"/>
  <c r="D53" i="16"/>
  <c r="E54" i="16" s="1"/>
  <c r="AT52" i="16"/>
  <c r="AP52" i="16"/>
  <c r="AG52" i="16"/>
  <c r="AA52" i="16"/>
  <c r="K52" i="16"/>
  <c r="L52" i="16" s="1"/>
  <c r="D52" i="16"/>
  <c r="E53" i="16" s="1"/>
  <c r="H52" i="16" s="1"/>
  <c r="I52" i="16" s="1"/>
  <c r="J52" i="16" s="1"/>
  <c r="AT51" i="16"/>
  <c r="AP51" i="16"/>
  <c r="AG51" i="16"/>
  <c r="AA51" i="16"/>
  <c r="D51" i="16"/>
  <c r="AT50" i="16"/>
  <c r="AP50" i="16"/>
  <c r="AG50" i="16"/>
  <c r="AA50" i="16"/>
  <c r="T50" i="16"/>
  <c r="L50" i="16"/>
  <c r="K50" i="16"/>
  <c r="D50" i="16"/>
  <c r="D66" i="16" s="1"/>
  <c r="E67" i="16" s="1"/>
  <c r="H66" i="16" s="1"/>
  <c r="I66" i="16" s="1"/>
  <c r="J66" i="16" s="1"/>
  <c r="AT49" i="16"/>
  <c r="AR49" i="16"/>
  <c r="AP49" i="16"/>
  <c r="AG49" i="16"/>
  <c r="AA49" i="16"/>
  <c r="T49" i="16"/>
  <c r="D49" i="16"/>
  <c r="D65" i="16" s="1"/>
  <c r="E66" i="16" s="1"/>
  <c r="H65" i="16" s="1"/>
  <c r="I65" i="16" s="1"/>
  <c r="AT48" i="16"/>
  <c r="AR48" i="16"/>
  <c r="AP48" i="16"/>
  <c r="AG48" i="16"/>
  <c r="AA48" i="16"/>
  <c r="E48" i="16"/>
  <c r="H47" i="16" s="1"/>
  <c r="I47" i="16" s="1"/>
  <c r="J47" i="16" s="1"/>
  <c r="D48" i="16"/>
  <c r="D64" i="16" s="1"/>
  <c r="AT47" i="16"/>
  <c r="AP47" i="16"/>
  <c r="AG47" i="16"/>
  <c r="AA47" i="16"/>
  <c r="T47" i="16"/>
  <c r="D47" i="16"/>
  <c r="D63" i="16" s="1"/>
  <c r="AT46" i="16"/>
  <c r="AR46" i="16"/>
  <c r="AP46" i="16"/>
  <c r="AG46" i="16"/>
  <c r="AA46" i="16"/>
  <c r="K46" i="16"/>
  <c r="L46" i="16" s="1"/>
  <c r="D46" i="16"/>
  <c r="D62" i="16" s="1"/>
  <c r="E63" i="16" s="1"/>
  <c r="H62" i="16" s="1"/>
  <c r="I62" i="16" s="1"/>
  <c r="J62" i="16" s="1"/>
  <c r="AT45" i="16"/>
  <c r="AP45" i="16"/>
  <c r="AG45" i="16"/>
  <c r="AA45" i="16"/>
  <c r="K45" i="16"/>
  <c r="L45" i="16" s="1"/>
  <c r="E45" i="16"/>
  <c r="H44" i="16" s="1"/>
  <c r="I44" i="16" s="1"/>
  <c r="J44" i="16" s="1"/>
  <c r="D45" i="16"/>
  <c r="AT44" i="16"/>
  <c r="AP44" i="16"/>
  <c r="AG44" i="16"/>
  <c r="AA44" i="16"/>
  <c r="T44" i="16"/>
  <c r="L44" i="16"/>
  <c r="K44" i="16"/>
  <c r="E44" i="16"/>
  <c r="D44" i="16"/>
  <c r="D60" i="16" s="1"/>
  <c r="B44" i="16"/>
  <c r="AS47" i="16" s="1"/>
  <c r="AT43" i="16"/>
  <c r="AR43" i="16"/>
  <c r="AP43" i="16"/>
  <c r="AG43" i="16"/>
  <c r="AA43" i="16"/>
  <c r="T43" i="16"/>
  <c r="H43" i="16"/>
  <c r="I43" i="16" s="1"/>
  <c r="J43" i="16" s="1"/>
  <c r="E43" i="16"/>
  <c r="H42" i="16" s="1"/>
  <c r="I42" i="16" s="1"/>
  <c r="D43" i="16"/>
  <c r="D59" i="16" s="1"/>
  <c r="E60" i="16" s="1"/>
  <c r="H59" i="16" s="1"/>
  <c r="I59" i="16" s="1"/>
  <c r="J59" i="16" s="1"/>
  <c r="B43" i="16"/>
  <c r="T46" i="16" s="1"/>
  <c r="AT42" i="16"/>
  <c r="AR42" i="16"/>
  <c r="AP42" i="16"/>
  <c r="AG42" i="16"/>
  <c r="AA42" i="16"/>
  <c r="K42" i="16"/>
  <c r="L42" i="16" s="1"/>
  <c r="J42" i="16"/>
  <c r="D42" i="16"/>
  <c r="D58" i="16" s="1"/>
  <c r="B42" i="16"/>
  <c r="K47" i="16" s="1"/>
  <c r="L47" i="16" s="1"/>
  <c r="E38" i="16"/>
  <c r="H37" i="16" s="1"/>
  <c r="I37" i="16" s="1"/>
  <c r="J37" i="16" s="1"/>
  <c r="AT37" i="16"/>
  <c r="AP37" i="16"/>
  <c r="AA37" i="16"/>
  <c r="E37" i="16"/>
  <c r="H36" i="16" s="1"/>
  <c r="I36" i="16" s="1"/>
  <c r="AT36" i="16"/>
  <c r="AP36" i="16"/>
  <c r="AA36" i="16"/>
  <c r="K36" i="16"/>
  <c r="L36" i="16" s="1"/>
  <c r="J36" i="16"/>
  <c r="E36" i="16"/>
  <c r="H35" i="16" s="1"/>
  <c r="I35" i="16" s="1"/>
  <c r="AT35" i="16"/>
  <c r="AP35" i="16"/>
  <c r="AA35" i="16"/>
  <c r="J35" i="16"/>
  <c r="E35" i="16"/>
  <c r="AT34" i="16"/>
  <c r="AR34" i="16"/>
  <c r="AP34" i="16"/>
  <c r="AA34" i="16"/>
  <c r="T34" i="16"/>
  <c r="I34" i="16"/>
  <c r="J34" i="16" s="1"/>
  <c r="H34" i="16"/>
  <c r="E34" i="16"/>
  <c r="H33" i="16" s="1"/>
  <c r="I33" i="16" s="1"/>
  <c r="J33" i="16" s="1"/>
  <c r="AT33" i="16"/>
  <c r="AR33" i="16"/>
  <c r="AP33" i="16"/>
  <c r="AA33" i="16"/>
  <c r="T33" i="16"/>
  <c r="K33" i="16"/>
  <c r="L33" i="16" s="1"/>
  <c r="E33" i="16"/>
  <c r="H32" i="16" s="1"/>
  <c r="I32" i="16" s="1"/>
  <c r="J32" i="16" s="1"/>
  <c r="AT32" i="16"/>
  <c r="AP32" i="16"/>
  <c r="AA32" i="16"/>
  <c r="K32" i="16"/>
  <c r="L32" i="16" s="1"/>
  <c r="E32" i="16"/>
  <c r="H31" i="16" s="1"/>
  <c r="I31" i="16" s="1"/>
  <c r="J31" i="16" s="1"/>
  <c r="AT31" i="16"/>
  <c r="AP31" i="16"/>
  <c r="AA31" i="16"/>
  <c r="E31" i="16"/>
  <c r="AT30" i="16"/>
  <c r="AR30" i="16"/>
  <c r="AP30" i="16"/>
  <c r="AA30" i="16"/>
  <c r="T30" i="16"/>
  <c r="H30" i="16"/>
  <c r="I30" i="16" s="1"/>
  <c r="J30" i="16" s="1"/>
  <c r="E30" i="16"/>
  <c r="AT29" i="16"/>
  <c r="AS29" i="16"/>
  <c r="AR29" i="16"/>
  <c r="AP29" i="16"/>
  <c r="AA29" i="16"/>
  <c r="H29" i="16"/>
  <c r="I29" i="16" s="1"/>
  <c r="J29" i="16" s="1"/>
  <c r="E29" i="16"/>
  <c r="H28" i="16" s="1"/>
  <c r="I28" i="16" s="1"/>
  <c r="J28" i="16" s="1"/>
  <c r="AT28" i="16"/>
  <c r="AR28" i="16"/>
  <c r="AP28" i="16"/>
  <c r="AA28" i="16"/>
  <c r="T28" i="16"/>
  <c r="K28" i="16"/>
  <c r="L28" i="16" s="1"/>
  <c r="E28" i="16"/>
  <c r="H27" i="16" s="1"/>
  <c r="I27" i="16" s="1"/>
  <c r="J27" i="16" s="1"/>
  <c r="B28" i="16"/>
  <c r="AS36" i="16" s="1"/>
  <c r="AT27" i="16"/>
  <c r="AR27" i="16"/>
  <c r="AP27" i="16"/>
  <c r="AA27" i="16"/>
  <c r="E27" i="16"/>
  <c r="H26" i="16" s="1"/>
  <c r="I26" i="16" s="1"/>
  <c r="J26" i="16" s="1"/>
  <c r="B27" i="16"/>
  <c r="T37" i="16" s="1"/>
  <c r="AT26" i="16"/>
  <c r="AS26" i="16"/>
  <c r="AP26" i="16"/>
  <c r="AA26" i="16"/>
  <c r="B26" i="16"/>
  <c r="AR36" i="16" s="1"/>
  <c r="AW147" i="14"/>
  <c r="AS147" i="14"/>
  <c r="AG147" i="14"/>
  <c r="AW146" i="14"/>
  <c r="AV146" i="14"/>
  <c r="AS146" i="14"/>
  <c r="AG146" i="14"/>
  <c r="AW145" i="14"/>
  <c r="AS145" i="14"/>
  <c r="AG145" i="14"/>
  <c r="AW144" i="14"/>
  <c r="AS144" i="14"/>
  <c r="AG144" i="14"/>
  <c r="AW143" i="14"/>
  <c r="AV143" i="14"/>
  <c r="AS143" i="14"/>
  <c r="AG143" i="14"/>
  <c r="AW142" i="14"/>
  <c r="AV142" i="14"/>
  <c r="AS142" i="14"/>
  <c r="AG142" i="14"/>
  <c r="AW141" i="14"/>
  <c r="AS141" i="14"/>
  <c r="AG141" i="14"/>
  <c r="T141" i="14"/>
  <c r="AW140" i="14"/>
  <c r="AU140" i="14"/>
  <c r="AS140" i="14"/>
  <c r="AG140" i="14"/>
  <c r="T140" i="14"/>
  <c r="AW139" i="14"/>
  <c r="AV139" i="14"/>
  <c r="AS139" i="14"/>
  <c r="AG139" i="14"/>
  <c r="AW138" i="14"/>
  <c r="AV138" i="14"/>
  <c r="AS138" i="14"/>
  <c r="AG138" i="14"/>
  <c r="T138" i="14"/>
  <c r="B138" i="14"/>
  <c r="AV145" i="14" s="1"/>
  <c r="AW137" i="14"/>
  <c r="AV137" i="14"/>
  <c r="AS137" i="14"/>
  <c r="AG137" i="14"/>
  <c r="B137" i="14"/>
  <c r="T146" i="14" s="1"/>
  <c r="AW136" i="14"/>
  <c r="AV136" i="14"/>
  <c r="AS136" i="14"/>
  <c r="AG136" i="14"/>
  <c r="B136" i="14"/>
  <c r="AU142" i="14" s="1"/>
  <c r="AZ132" i="14"/>
  <c r="AW132" i="14"/>
  <c r="AS132" i="14"/>
  <c r="AG132" i="14"/>
  <c r="AZ131" i="14"/>
  <c r="AW131" i="14"/>
  <c r="AS131" i="14"/>
  <c r="AG131" i="14"/>
  <c r="AZ130" i="14"/>
  <c r="AW130" i="14"/>
  <c r="AS130" i="14"/>
  <c r="AG130" i="14"/>
  <c r="AZ129" i="14"/>
  <c r="AW129" i="14"/>
  <c r="AS129" i="14"/>
  <c r="AG129" i="14"/>
  <c r="K129" i="14"/>
  <c r="L129" i="14" s="1"/>
  <c r="AZ128" i="14"/>
  <c r="AW128" i="14"/>
  <c r="AS128" i="14"/>
  <c r="AG128" i="14"/>
  <c r="AZ127" i="14"/>
  <c r="AW127" i="14"/>
  <c r="AV127" i="14"/>
  <c r="AS127" i="14"/>
  <c r="AG127" i="14"/>
  <c r="AZ126" i="14"/>
  <c r="AW126" i="14"/>
  <c r="AS126" i="14"/>
  <c r="AG126" i="14"/>
  <c r="AZ125" i="14"/>
  <c r="AW125" i="14"/>
  <c r="AS125" i="14"/>
  <c r="AG125" i="14"/>
  <c r="AZ124" i="14"/>
  <c r="AW124" i="14"/>
  <c r="AV124" i="14"/>
  <c r="AS124" i="14"/>
  <c r="AG124" i="14"/>
  <c r="AZ123" i="14"/>
  <c r="AW123" i="14"/>
  <c r="AS123" i="14"/>
  <c r="AG123" i="14"/>
  <c r="T123" i="14"/>
  <c r="B123" i="14"/>
  <c r="AV122" i="14" s="1"/>
  <c r="AZ122" i="14"/>
  <c r="AW122" i="14"/>
  <c r="AU122" i="14"/>
  <c r="AS122" i="14"/>
  <c r="AG122" i="14"/>
  <c r="B122" i="14"/>
  <c r="T122" i="14" s="1"/>
  <c r="AZ121" i="14"/>
  <c r="AW121" i="14"/>
  <c r="AV121" i="14"/>
  <c r="AS121" i="14"/>
  <c r="AG121" i="14"/>
  <c r="T121" i="14"/>
  <c r="B121" i="14"/>
  <c r="AU131" i="14" s="1"/>
  <c r="AW116" i="14"/>
  <c r="AU116" i="14"/>
  <c r="AS116" i="14"/>
  <c r="AG116" i="14"/>
  <c r="AW115" i="14"/>
  <c r="AS115" i="14"/>
  <c r="AG115" i="14"/>
  <c r="AW114" i="14"/>
  <c r="AS114" i="14"/>
  <c r="AG114" i="14"/>
  <c r="K114" i="14"/>
  <c r="AW113" i="14"/>
  <c r="AU113" i="14"/>
  <c r="AS113" i="14"/>
  <c r="AG113" i="14"/>
  <c r="AW112" i="14"/>
  <c r="AS112" i="14"/>
  <c r="AG112" i="14"/>
  <c r="AW111" i="14"/>
  <c r="AS111" i="14"/>
  <c r="AG111" i="14"/>
  <c r="AW110" i="14"/>
  <c r="AS110" i="14"/>
  <c r="AG110" i="14"/>
  <c r="AW109" i="14"/>
  <c r="AV109" i="14"/>
  <c r="AS109" i="14"/>
  <c r="AG109" i="14"/>
  <c r="AW108" i="14"/>
  <c r="AS108" i="14"/>
  <c r="AG108" i="14"/>
  <c r="AW107" i="14"/>
  <c r="AS107" i="14"/>
  <c r="AG107" i="14"/>
  <c r="B107" i="14"/>
  <c r="AV111" i="14" s="1"/>
  <c r="AW106" i="14"/>
  <c r="AU106" i="14"/>
  <c r="AS106" i="14"/>
  <c r="AG106" i="14"/>
  <c r="K106" i="14"/>
  <c r="B106" i="14"/>
  <c r="AW105" i="14"/>
  <c r="AS105" i="14"/>
  <c r="AG105" i="14"/>
  <c r="K105" i="14"/>
  <c r="L105" i="14" s="1"/>
  <c r="B105" i="14"/>
  <c r="AU111" i="14" s="1"/>
  <c r="AM100" i="14"/>
  <c r="AM99" i="14"/>
  <c r="AM98" i="14"/>
  <c r="T98" i="14"/>
  <c r="AM97" i="14"/>
  <c r="T97" i="14"/>
  <c r="K97" i="14"/>
  <c r="L97" i="14" s="1"/>
  <c r="AM96" i="14"/>
  <c r="T96" i="14"/>
  <c r="AM95" i="14"/>
  <c r="AM94" i="14"/>
  <c r="AM93" i="14"/>
  <c r="AM92" i="14"/>
  <c r="T92" i="14"/>
  <c r="AM91" i="14"/>
  <c r="T91" i="14"/>
  <c r="B91" i="14"/>
  <c r="AL93" i="14" s="1"/>
  <c r="AM90" i="14"/>
  <c r="AL90" i="14"/>
  <c r="T90" i="14"/>
  <c r="B90" i="14"/>
  <c r="T99" i="14" s="1"/>
  <c r="AM89" i="14"/>
  <c r="AL89" i="14"/>
  <c r="B89" i="14"/>
  <c r="K92" i="14" s="1"/>
  <c r="L92" i="14" s="1"/>
  <c r="AT84" i="14"/>
  <c r="AS84" i="14"/>
  <c r="AP84" i="14"/>
  <c r="AA84" i="14"/>
  <c r="T84" i="14"/>
  <c r="AT83" i="14"/>
  <c r="AR83" i="14"/>
  <c r="AP83" i="14"/>
  <c r="AA83" i="14"/>
  <c r="K83" i="14"/>
  <c r="L83" i="14" s="1"/>
  <c r="AT82" i="14"/>
  <c r="AP82" i="14"/>
  <c r="AA82" i="14"/>
  <c r="AT81" i="14"/>
  <c r="AS81" i="14"/>
  <c r="AP81" i="14"/>
  <c r="AA81" i="14"/>
  <c r="T81" i="14"/>
  <c r="AT80" i="14"/>
  <c r="AR80" i="14"/>
  <c r="AP80" i="14"/>
  <c r="AA80" i="14"/>
  <c r="AT79" i="14"/>
  <c r="AS79" i="14"/>
  <c r="AP79" i="14"/>
  <c r="AA79" i="14"/>
  <c r="T79" i="14"/>
  <c r="AT78" i="14"/>
  <c r="AR78" i="14"/>
  <c r="AP78" i="14"/>
  <c r="AA78" i="14"/>
  <c r="AT77" i="14"/>
  <c r="AS77" i="14"/>
  <c r="AP77" i="14"/>
  <c r="AA77" i="14"/>
  <c r="T77" i="14"/>
  <c r="AT76" i="14"/>
  <c r="AS76" i="14"/>
  <c r="AP76" i="14"/>
  <c r="AA76" i="14"/>
  <c r="T76" i="14"/>
  <c r="AT75" i="14"/>
  <c r="AR75" i="14"/>
  <c r="AP75" i="14"/>
  <c r="AA75" i="14"/>
  <c r="B75" i="14"/>
  <c r="AS82" i="14" s="1"/>
  <c r="AT74" i="14"/>
  <c r="AS74" i="14"/>
  <c r="AR74" i="14"/>
  <c r="AP74" i="14"/>
  <c r="AA74" i="14"/>
  <c r="B74" i="14"/>
  <c r="T83" i="14" s="1"/>
  <c r="AT73" i="14"/>
  <c r="AP73" i="14"/>
  <c r="AA73" i="14"/>
  <c r="B73" i="14"/>
  <c r="AR79" i="14" s="1"/>
  <c r="AT69" i="14"/>
  <c r="AS69" i="14"/>
  <c r="AP69" i="14"/>
  <c r="AA69" i="14"/>
  <c r="AT68" i="14"/>
  <c r="AP68" i="14"/>
  <c r="AA68" i="14"/>
  <c r="K68" i="14"/>
  <c r="L68" i="14" s="1"/>
  <c r="AT67" i="14"/>
  <c r="AP67" i="14"/>
  <c r="AA67" i="14"/>
  <c r="AT66" i="14"/>
  <c r="AS66" i="14"/>
  <c r="AP66" i="14"/>
  <c r="AA66" i="14"/>
  <c r="AT65" i="14"/>
  <c r="AP65" i="14"/>
  <c r="AA65" i="14"/>
  <c r="D65" i="14"/>
  <c r="AT64" i="14"/>
  <c r="AP64" i="14"/>
  <c r="AA64" i="14"/>
  <c r="T64" i="14"/>
  <c r="K64" i="14"/>
  <c r="L64" i="14" s="1"/>
  <c r="AT63" i="14"/>
  <c r="AP63" i="14"/>
  <c r="AA63" i="14"/>
  <c r="AT62" i="14"/>
  <c r="AP62" i="14"/>
  <c r="AA62" i="14"/>
  <c r="D62" i="14"/>
  <c r="AT61" i="14"/>
  <c r="AS61" i="14"/>
  <c r="AP61" i="14"/>
  <c r="AA61" i="14"/>
  <c r="T61" i="14"/>
  <c r="K61" i="14"/>
  <c r="L61" i="14" s="1"/>
  <c r="AT60" i="14"/>
  <c r="AP60" i="14"/>
  <c r="AA60" i="14"/>
  <c r="B60" i="14"/>
  <c r="AS64" i="14" s="1"/>
  <c r="AT59" i="14"/>
  <c r="AP59" i="14"/>
  <c r="AA59" i="14"/>
  <c r="D59" i="14"/>
  <c r="B59" i="14"/>
  <c r="T62" i="14" s="1"/>
  <c r="AT58" i="14"/>
  <c r="AS58" i="14"/>
  <c r="AP58" i="14"/>
  <c r="AA58" i="14"/>
  <c r="T58" i="14"/>
  <c r="B58" i="14"/>
  <c r="K67" i="14" s="1"/>
  <c r="L67" i="14" s="1"/>
  <c r="D54" i="14"/>
  <c r="D70" i="14" s="1"/>
  <c r="D85" i="14" s="1"/>
  <c r="D101" i="14" s="1"/>
  <c r="D117" i="14" s="1"/>
  <c r="D133" i="14" s="1"/>
  <c r="D148" i="14" s="1"/>
  <c r="AT53" i="14"/>
  <c r="AS53" i="14"/>
  <c r="AP53" i="14"/>
  <c r="AG53" i="14"/>
  <c r="AA53" i="14"/>
  <c r="I53" i="14"/>
  <c r="J53" i="14" s="1"/>
  <c r="D53" i="14"/>
  <c r="E54" i="14" s="1"/>
  <c r="H53" i="14" s="1"/>
  <c r="AT52" i="14"/>
  <c r="AP52" i="14"/>
  <c r="AG52" i="14"/>
  <c r="AA52" i="14"/>
  <c r="T52" i="14"/>
  <c r="L52" i="14"/>
  <c r="D52" i="14"/>
  <c r="D68" i="14" s="1"/>
  <c r="AT51" i="14"/>
  <c r="AS51" i="14"/>
  <c r="AP51" i="14"/>
  <c r="AG51" i="14"/>
  <c r="AA51" i="14"/>
  <c r="T51" i="14"/>
  <c r="D51" i="14"/>
  <c r="AT50" i="14"/>
  <c r="AR50" i="14"/>
  <c r="AP50" i="14"/>
  <c r="AG50" i="14"/>
  <c r="AA50" i="14"/>
  <c r="T50" i="14"/>
  <c r="D50" i="14"/>
  <c r="D66" i="14" s="1"/>
  <c r="AT49" i="14"/>
  <c r="AR49" i="14"/>
  <c r="AP49" i="14"/>
  <c r="AG49" i="14"/>
  <c r="AA49" i="14"/>
  <c r="T49" i="14"/>
  <c r="D49" i="14"/>
  <c r="E50" i="14" s="1"/>
  <c r="H49" i="14" s="1"/>
  <c r="I49" i="14" s="1"/>
  <c r="J49" i="14" s="1"/>
  <c r="AT48" i="14"/>
  <c r="AR48" i="14"/>
  <c r="AP48" i="14"/>
  <c r="AG48" i="14"/>
  <c r="AA48" i="14"/>
  <c r="T48" i="14"/>
  <c r="K48" i="14"/>
  <c r="L48" i="14" s="1"/>
  <c r="D48" i="14"/>
  <c r="D64" i="14" s="1"/>
  <c r="AT47" i="14"/>
  <c r="AP47" i="14"/>
  <c r="AG47" i="14"/>
  <c r="AA47" i="14"/>
  <c r="D47" i="14"/>
  <c r="D63" i="14" s="1"/>
  <c r="AT46" i="14"/>
  <c r="AP46" i="14"/>
  <c r="AG46" i="14"/>
  <c r="AA46" i="14"/>
  <c r="R46" i="14"/>
  <c r="K46" i="14"/>
  <c r="L46" i="14" s="1"/>
  <c r="D46" i="14"/>
  <c r="E47" i="14" s="1"/>
  <c r="H46" i="14" s="1"/>
  <c r="I46" i="14" s="1"/>
  <c r="J46" i="14" s="1"/>
  <c r="AT45" i="14"/>
  <c r="AP45" i="14"/>
  <c r="AG45" i="14"/>
  <c r="AA45" i="14"/>
  <c r="K45" i="14"/>
  <c r="L45" i="14" s="1"/>
  <c r="E45" i="14"/>
  <c r="H44" i="14" s="1"/>
  <c r="I44" i="14" s="1"/>
  <c r="J44" i="14" s="1"/>
  <c r="D45" i="14"/>
  <c r="D61" i="14" s="1"/>
  <c r="AT44" i="14"/>
  <c r="AS44" i="14"/>
  <c r="AP44" i="14"/>
  <c r="AG44" i="14"/>
  <c r="AA44" i="14"/>
  <c r="K44" i="14"/>
  <c r="L44" i="14" s="1"/>
  <c r="R44" i="14" s="1"/>
  <c r="E44" i="14"/>
  <c r="D44" i="14"/>
  <c r="D60" i="14" s="1"/>
  <c r="B44" i="14"/>
  <c r="AS47" i="14" s="1"/>
  <c r="AT43" i="14"/>
  <c r="AR43" i="14"/>
  <c r="AP43" i="14"/>
  <c r="AG43" i="14"/>
  <c r="AA43" i="14"/>
  <c r="T43" i="14"/>
  <c r="K43" i="14"/>
  <c r="L43" i="14" s="1"/>
  <c r="H43" i="14"/>
  <c r="I43" i="14" s="1"/>
  <c r="J43" i="14" s="1"/>
  <c r="D43" i="14"/>
  <c r="B43" i="14"/>
  <c r="T53" i="14" s="1"/>
  <c r="AT42" i="14"/>
  <c r="AS42" i="14"/>
  <c r="AR42" i="14"/>
  <c r="AP42" i="14"/>
  <c r="AG42" i="14"/>
  <c r="AA42" i="14"/>
  <c r="T42" i="14"/>
  <c r="K42" i="14"/>
  <c r="L42" i="14" s="1"/>
  <c r="D42" i="14"/>
  <c r="D58" i="14" s="1"/>
  <c r="B42" i="14"/>
  <c r="K52" i="14" s="1"/>
  <c r="E38" i="14"/>
  <c r="H37" i="14" s="1"/>
  <c r="I37" i="14" s="1"/>
  <c r="J37" i="14" s="1"/>
  <c r="AT37" i="14"/>
  <c r="AP37" i="14"/>
  <c r="AA37" i="14"/>
  <c r="T37" i="14"/>
  <c r="E37" i="14"/>
  <c r="AT36" i="14"/>
  <c r="AP36" i="14"/>
  <c r="AA36" i="14"/>
  <c r="K36" i="14"/>
  <c r="L36" i="14" s="1"/>
  <c r="H36" i="14"/>
  <c r="I36" i="14" s="1"/>
  <c r="J36" i="14" s="1"/>
  <c r="E36" i="14"/>
  <c r="H35" i="14" s="1"/>
  <c r="I35" i="14" s="1"/>
  <c r="J35" i="14" s="1"/>
  <c r="AT35" i="14"/>
  <c r="AP35" i="14"/>
  <c r="AA35" i="14"/>
  <c r="K35" i="14"/>
  <c r="L35" i="14" s="1"/>
  <c r="E35" i="14"/>
  <c r="AT34" i="14"/>
  <c r="AP34" i="14"/>
  <c r="AA34" i="14"/>
  <c r="I34" i="14"/>
  <c r="J34" i="14" s="1"/>
  <c r="H34" i="14"/>
  <c r="E34" i="14"/>
  <c r="AT33" i="14"/>
  <c r="AR33" i="14"/>
  <c r="AP33" i="14"/>
  <c r="AA33" i="14"/>
  <c r="H33" i="14"/>
  <c r="I33" i="14" s="1"/>
  <c r="J33" i="14" s="1"/>
  <c r="E33" i="14"/>
  <c r="H32" i="14" s="1"/>
  <c r="I32" i="14" s="1"/>
  <c r="J32" i="14" s="1"/>
  <c r="AT32" i="14"/>
  <c r="AR32" i="14"/>
  <c r="AP32" i="14"/>
  <c r="AA32" i="14"/>
  <c r="K32" i="14"/>
  <c r="L32" i="14" s="1"/>
  <c r="E32" i="14"/>
  <c r="H31" i="14" s="1"/>
  <c r="I31" i="14" s="1"/>
  <c r="J31" i="14" s="1"/>
  <c r="AT31" i="14"/>
  <c r="AP31" i="14"/>
  <c r="AA31" i="14"/>
  <c r="K31" i="14"/>
  <c r="L31" i="14" s="1"/>
  <c r="E31" i="14"/>
  <c r="AT30" i="14"/>
  <c r="AP30" i="14"/>
  <c r="AA30" i="14"/>
  <c r="J30" i="14"/>
  <c r="I30" i="14"/>
  <c r="H30" i="14"/>
  <c r="E30" i="14"/>
  <c r="AT29" i="14"/>
  <c r="AS29" i="14"/>
  <c r="AP29" i="14"/>
  <c r="AA29" i="14"/>
  <c r="K29" i="14"/>
  <c r="L29" i="14" s="1"/>
  <c r="H29" i="14"/>
  <c r="I29" i="14" s="1"/>
  <c r="J29" i="14" s="1"/>
  <c r="E29" i="14"/>
  <c r="AT28" i="14"/>
  <c r="AS28" i="14"/>
  <c r="AP28" i="14"/>
  <c r="AA28" i="14"/>
  <c r="T28" i="14"/>
  <c r="H28" i="14"/>
  <c r="I28" i="14" s="1"/>
  <c r="J28" i="14" s="1"/>
  <c r="E28" i="14"/>
  <c r="H27" i="14" s="1"/>
  <c r="I27" i="14" s="1"/>
  <c r="J27" i="14" s="1"/>
  <c r="B28" i="14"/>
  <c r="AS35" i="14" s="1"/>
  <c r="AT27" i="14"/>
  <c r="AR27" i="14"/>
  <c r="AP27" i="14"/>
  <c r="AA27" i="14"/>
  <c r="K27" i="14"/>
  <c r="L27" i="14" s="1"/>
  <c r="R27" i="14" s="1"/>
  <c r="E27" i="14"/>
  <c r="H26" i="14" s="1"/>
  <c r="I26" i="14" s="1"/>
  <c r="J26" i="14" s="1"/>
  <c r="B27" i="14"/>
  <c r="T33" i="14" s="1"/>
  <c r="AT26" i="14"/>
  <c r="AP26" i="14"/>
  <c r="AA26" i="14"/>
  <c r="T26" i="14"/>
  <c r="L26" i="14"/>
  <c r="R26" i="14" s="1"/>
  <c r="K26" i="14"/>
  <c r="B26" i="14"/>
  <c r="AR28" i="14" s="1"/>
  <c r="AW147" i="13"/>
  <c r="AS147" i="13"/>
  <c r="AG147" i="13"/>
  <c r="AW146" i="13"/>
  <c r="AS146" i="13"/>
  <c r="AG146" i="13"/>
  <c r="AW145" i="13"/>
  <c r="AS145" i="13"/>
  <c r="AG145" i="13"/>
  <c r="AW144" i="13"/>
  <c r="AS144" i="13"/>
  <c r="AG144" i="13"/>
  <c r="AW143" i="13"/>
  <c r="AS143" i="13"/>
  <c r="AG143" i="13"/>
  <c r="AW142" i="13"/>
  <c r="AS142" i="13"/>
  <c r="AG142" i="13"/>
  <c r="AW141" i="13"/>
  <c r="AS141" i="13"/>
  <c r="AG141" i="13"/>
  <c r="AW140" i="13"/>
  <c r="AS140" i="13"/>
  <c r="AG140" i="13"/>
  <c r="AW139" i="13"/>
  <c r="AS139" i="13"/>
  <c r="AG139" i="13"/>
  <c r="AW138" i="13"/>
  <c r="AS138" i="13"/>
  <c r="AG138" i="13"/>
  <c r="B138" i="13"/>
  <c r="AV141" i="13" s="1"/>
  <c r="AW137" i="13"/>
  <c r="AS137" i="13"/>
  <c r="AG137" i="13"/>
  <c r="B137" i="13"/>
  <c r="T142" i="13" s="1"/>
  <c r="AW136" i="13"/>
  <c r="AV136" i="13"/>
  <c r="AS136" i="13"/>
  <c r="AG136" i="13"/>
  <c r="T136" i="13"/>
  <c r="B136" i="13"/>
  <c r="AZ132" i="13"/>
  <c r="AW132" i="13"/>
  <c r="AS132" i="13"/>
  <c r="AG132" i="13"/>
  <c r="AZ131" i="13"/>
  <c r="AW131" i="13"/>
  <c r="AV131" i="13"/>
  <c r="AS131" i="13"/>
  <c r="AG131" i="13"/>
  <c r="AZ130" i="13"/>
  <c r="AW130" i="13"/>
  <c r="AS130" i="13"/>
  <c r="AG130" i="13"/>
  <c r="AZ129" i="13"/>
  <c r="AW129" i="13"/>
  <c r="AU129" i="13"/>
  <c r="AS129" i="13"/>
  <c r="AG129" i="13"/>
  <c r="AZ128" i="13"/>
  <c r="AW128" i="13"/>
  <c r="AV128" i="13"/>
  <c r="AS128" i="13"/>
  <c r="AG128" i="13"/>
  <c r="T128" i="13"/>
  <c r="AZ127" i="13"/>
  <c r="AW127" i="13"/>
  <c r="AS127" i="13"/>
  <c r="AG127" i="13"/>
  <c r="AZ126" i="13"/>
  <c r="AW126" i="13"/>
  <c r="AS126" i="13"/>
  <c r="AG126" i="13"/>
  <c r="AZ125" i="13"/>
  <c r="AW125" i="13"/>
  <c r="AS125" i="13"/>
  <c r="AG125" i="13"/>
  <c r="AZ124" i="13"/>
  <c r="AW124" i="13"/>
  <c r="AV124" i="13"/>
  <c r="AS124" i="13"/>
  <c r="AG124" i="13"/>
  <c r="K124" i="13"/>
  <c r="L124" i="13" s="1"/>
  <c r="AZ123" i="13"/>
  <c r="AW123" i="13"/>
  <c r="AV123" i="13"/>
  <c r="AS123" i="13"/>
  <c r="AG123" i="13"/>
  <c r="T123" i="13"/>
  <c r="B123" i="13"/>
  <c r="AV126" i="13" s="1"/>
  <c r="AZ122" i="13"/>
  <c r="AW122" i="13"/>
  <c r="AV122" i="13"/>
  <c r="AS122" i="13"/>
  <c r="AG122" i="13"/>
  <c r="B122" i="13"/>
  <c r="T125" i="13" s="1"/>
  <c r="AZ121" i="13"/>
  <c r="AW121" i="13"/>
  <c r="AV121" i="13"/>
  <c r="AS121" i="13"/>
  <c r="AG121" i="13"/>
  <c r="T121" i="13"/>
  <c r="B121" i="13"/>
  <c r="K129" i="13" s="1"/>
  <c r="L129" i="13" s="1"/>
  <c r="AW116" i="13"/>
  <c r="AS116" i="13"/>
  <c r="AG116" i="13"/>
  <c r="AW115" i="13"/>
  <c r="AS115" i="13"/>
  <c r="AG115" i="13"/>
  <c r="AW114" i="13"/>
  <c r="AS114" i="13"/>
  <c r="AG114" i="13"/>
  <c r="AW113" i="13"/>
  <c r="AS113" i="13"/>
  <c r="AG113" i="13"/>
  <c r="AW112" i="13"/>
  <c r="AS112" i="13"/>
  <c r="AG112" i="13"/>
  <c r="AW111" i="13"/>
  <c r="AV111" i="13"/>
  <c r="AS111" i="13"/>
  <c r="AG111" i="13"/>
  <c r="AW110" i="13"/>
  <c r="AV110" i="13"/>
  <c r="AS110" i="13"/>
  <c r="AG110" i="13"/>
  <c r="AW109" i="13"/>
  <c r="AV109" i="13"/>
  <c r="AS109" i="13"/>
  <c r="AG109" i="13"/>
  <c r="T109" i="13"/>
  <c r="AW108" i="13"/>
  <c r="AV108" i="13"/>
  <c r="AS108" i="13"/>
  <c r="AG108" i="13"/>
  <c r="AW107" i="13"/>
  <c r="AV107" i="13"/>
  <c r="AS107" i="13"/>
  <c r="AG107" i="13"/>
  <c r="B107" i="13"/>
  <c r="AV116" i="13" s="1"/>
  <c r="AW106" i="13"/>
  <c r="AS106" i="13"/>
  <c r="AG106" i="13"/>
  <c r="B106" i="13"/>
  <c r="AW105" i="13"/>
  <c r="AS105" i="13"/>
  <c r="AG105" i="13"/>
  <c r="K105" i="13"/>
  <c r="L105" i="13" s="1"/>
  <c r="B105" i="13"/>
  <c r="AU110" i="13" s="1"/>
  <c r="AM100" i="13"/>
  <c r="AK100" i="13"/>
  <c r="K100" i="13"/>
  <c r="AM99" i="13"/>
  <c r="AM98" i="13"/>
  <c r="AM97" i="13"/>
  <c r="AM96" i="13"/>
  <c r="AM95" i="13"/>
  <c r="K95" i="13"/>
  <c r="AM94" i="13"/>
  <c r="K94" i="13"/>
  <c r="L94" i="13" s="1"/>
  <c r="AM93" i="13"/>
  <c r="AK93" i="13"/>
  <c r="K93" i="13"/>
  <c r="AM92" i="13"/>
  <c r="AK92" i="13"/>
  <c r="AM91" i="13"/>
  <c r="AK91" i="13"/>
  <c r="B91" i="13"/>
  <c r="AM90" i="13"/>
  <c r="AK90" i="13"/>
  <c r="K90" i="13"/>
  <c r="B90" i="13"/>
  <c r="AM89" i="13"/>
  <c r="K89" i="13"/>
  <c r="B89" i="13"/>
  <c r="AK89" i="13" s="1"/>
  <c r="AT84" i="13"/>
  <c r="AS84" i="13"/>
  <c r="AP84" i="13"/>
  <c r="AA84" i="13"/>
  <c r="T84" i="13"/>
  <c r="AT83" i="13"/>
  <c r="AS83" i="13"/>
  <c r="AP83" i="13"/>
  <c r="AA83" i="13"/>
  <c r="T83" i="13"/>
  <c r="K83" i="13"/>
  <c r="L83" i="13" s="1"/>
  <c r="AT82" i="13"/>
  <c r="AR82" i="13"/>
  <c r="AP82" i="13"/>
  <c r="AA82" i="13"/>
  <c r="T82" i="13"/>
  <c r="AT81" i="13"/>
  <c r="AS81" i="13"/>
  <c r="AP81" i="13"/>
  <c r="AA81" i="13"/>
  <c r="T81" i="13"/>
  <c r="AT80" i="13"/>
  <c r="AS80" i="13"/>
  <c r="AP80" i="13"/>
  <c r="AA80" i="13"/>
  <c r="T80" i="13"/>
  <c r="AT79" i="13"/>
  <c r="AP79" i="13"/>
  <c r="AA79" i="13"/>
  <c r="T79" i="13"/>
  <c r="K79" i="13"/>
  <c r="L79" i="13" s="1"/>
  <c r="AT78" i="13"/>
  <c r="AR78" i="13"/>
  <c r="AP78" i="13"/>
  <c r="AA78" i="13"/>
  <c r="T78" i="13"/>
  <c r="K78" i="13"/>
  <c r="L78" i="13" s="1"/>
  <c r="AT77" i="13"/>
  <c r="AS77" i="13"/>
  <c r="AR77" i="13"/>
  <c r="AP77" i="13"/>
  <c r="AA77" i="13"/>
  <c r="T77" i="13"/>
  <c r="D77" i="13"/>
  <c r="AT76" i="13"/>
  <c r="AP76" i="13"/>
  <c r="AA76" i="13"/>
  <c r="T76" i="13"/>
  <c r="K76" i="13"/>
  <c r="L76" i="13" s="1"/>
  <c r="AT75" i="13"/>
  <c r="AR75" i="13"/>
  <c r="AP75" i="13"/>
  <c r="AA75" i="13"/>
  <c r="T75" i="13"/>
  <c r="K75" i="13"/>
  <c r="L75" i="13" s="1"/>
  <c r="B75" i="13"/>
  <c r="AS79" i="13" s="1"/>
  <c r="AT74" i="13"/>
  <c r="AS74" i="13"/>
  <c r="AP74" i="13"/>
  <c r="AA74" i="13"/>
  <c r="T74" i="13"/>
  <c r="L74" i="13"/>
  <c r="R74" i="13" s="1"/>
  <c r="K74" i="13"/>
  <c r="B74" i="13"/>
  <c r="AT73" i="13"/>
  <c r="AR73" i="13"/>
  <c r="AP73" i="13"/>
  <c r="AA73" i="13"/>
  <c r="T73" i="13"/>
  <c r="B73" i="13"/>
  <c r="K82" i="13" s="1"/>
  <c r="L82" i="13" s="1"/>
  <c r="AT69" i="13"/>
  <c r="AS69" i="13"/>
  <c r="AP69" i="13"/>
  <c r="AA69" i="13"/>
  <c r="D69" i="13"/>
  <c r="E70" i="13" s="1"/>
  <c r="H69" i="13" s="1"/>
  <c r="I69" i="13" s="1"/>
  <c r="J69" i="13" s="1"/>
  <c r="AT68" i="13"/>
  <c r="AP68" i="13"/>
  <c r="AA68" i="13"/>
  <c r="AT67" i="13"/>
  <c r="AP67" i="13"/>
  <c r="AA67" i="13"/>
  <c r="T67" i="13"/>
  <c r="D67" i="13"/>
  <c r="E68" i="13" s="1"/>
  <c r="H67" i="13" s="1"/>
  <c r="I67" i="13" s="1"/>
  <c r="J67" i="13" s="1"/>
  <c r="AT66" i="13"/>
  <c r="AS66" i="13"/>
  <c r="AP66" i="13"/>
  <c r="AA66" i="13"/>
  <c r="AT65" i="13"/>
  <c r="AP65" i="13"/>
  <c r="AA65" i="13"/>
  <c r="AT64" i="13"/>
  <c r="AP64" i="13"/>
  <c r="AA64" i="13"/>
  <c r="T64" i="13"/>
  <c r="AT63" i="13"/>
  <c r="AR63" i="13"/>
  <c r="AP63" i="13"/>
  <c r="AA63" i="13"/>
  <c r="D63" i="13"/>
  <c r="E64" i="13" s="1"/>
  <c r="H63" i="13" s="1"/>
  <c r="I63" i="13" s="1"/>
  <c r="J63" i="13" s="1"/>
  <c r="AT62" i="13"/>
  <c r="AS62" i="13"/>
  <c r="AP62" i="13"/>
  <c r="AA62" i="13"/>
  <c r="AT61" i="13"/>
  <c r="AP61" i="13"/>
  <c r="AA61" i="13"/>
  <c r="T61" i="13"/>
  <c r="AT60" i="13"/>
  <c r="AR60" i="13"/>
  <c r="AP60" i="13"/>
  <c r="AA60" i="13"/>
  <c r="D60" i="13"/>
  <c r="E61" i="13" s="1"/>
  <c r="H60" i="13" s="1"/>
  <c r="I60" i="13" s="1"/>
  <c r="J60" i="13" s="1"/>
  <c r="B60" i="13"/>
  <c r="AS68" i="13" s="1"/>
  <c r="AT59" i="13"/>
  <c r="AP59" i="13"/>
  <c r="AA59" i="13"/>
  <c r="T59" i="13"/>
  <c r="B59" i="13"/>
  <c r="T63" i="13" s="1"/>
  <c r="AT58" i="13"/>
  <c r="AP58" i="13"/>
  <c r="AA58" i="13"/>
  <c r="T58" i="13"/>
  <c r="B58" i="13"/>
  <c r="AR62" i="13" s="1"/>
  <c r="D54" i="13"/>
  <c r="D70" i="13" s="1"/>
  <c r="D85" i="13" s="1"/>
  <c r="D101" i="13" s="1"/>
  <c r="D117" i="13" s="1"/>
  <c r="D133" i="13" s="1"/>
  <c r="D148" i="13" s="1"/>
  <c r="AT53" i="13"/>
  <c r="AR53" i="13"/>
  <c r="AP53" i="13"/>
  <c r="AG53" i="13"/>
  <c r="AA53" i="13"/>
  <c r="L53" i="13"/>
  <c r="K53" i="13"/>
  <c r="H53" i="13"/>
  <c r="I53" i="13" s="1"/>
  <c r="J53" i="13" s="1"/>
  <c r="D53" i="13"/>
  <c r="E54" i="13" s="1"/>
  <c r="AT52" i="13"/>
  <c r="AS52" i="13"/>
  <c r="AP52" i="13"/>
  <c r="AG52" i="13"/>
  <c r="AA52" i="13"/>
  <c r="T52" i="13"/>
  <c r="D52" i="13"/>
  <c r="E53" i="13" s="1"/>
  <c r="H52" i="13" s="1"/>
  <c r="I52" i="13" s="1"/>
  <c r="J52" i="13" s="1"/>
  <c r="AT51" i="13"/>
  <c r="AS51" i="13"/>
  <c r="AR51" i="13"/>
  <c r="AP51" i="13"/>
  <c r="AG51" i="13"/>
  <c r="AA51" i="13"/>
  <c r="L51" i="13"/>
  <c r="R51" i="13" s="1"/>
  <c r="K51" i="13"/>
  <c r="E51" i="13"/>
  <c r="H50" i="13" s="1"/>
  <c r="I50" i="13" s="1"/>
  <c r="J50" i="13" s="1"/>
  <c r="D51" i="13"/>
  <c r="E52" i="13" s="1"/>
  <c r="H51" i="13" s="1"/>
  <c r="I51" i="13" s="1"/>
  <c r="J51" i="13" s="1"/>
  <c r="AT50" i="13"/>
  <c r="AR50" i="13"/>
  <c r="AP50" i="13"/>
  <c r="AG50" i="13"/>
  <c r="AA50" i="13"/>
  <c r="T50" i="13"/>
  <c r="K50" i="13"/>
  <c r="L50" i="13" s="1"/>
  <c r="D50" i="13"/>
  <c r="D66" i="13" s="1"/>
  <c r="AT49" i="13"/>
  <c r="AR49" i="13"/>
  <c r="AP49" i="13"/>
  <c r="AG49" i="13"/>
  <c r="AA49" i="13"/>
  <c r="L49" i="13"/>
  <c r="R49" i="13" s="1"/>
  <c r="K49" i="13"/>
  <c r="E49" i="13"/>
  <c r="H48" i="13" s="1"/>
  <c r="I48" i="13" s="1"/>
  <c r="J48" i="13" s="1"/>
  <c r="D49" i="13"/>
  <c r="D65" i="13" s="1"/>
  <c r="E66" i="13" s="1"/>
  <c r="H65" i="13" s="1"/>
  <c r="I65" i="13" s="1"/>
  <c r="J65" i="13" s="1"/>
  <c r="AT48" i="13"/>
  <c r="AS48" i="13"/>
  <c r="AR48" i="13"/>
  <c r="AP48" i="13"/>
  <c r="AG48" i="13"/>
  <c r="AA48" i="13"/>
  <c r="T48" i="13"/>
  <c r="K48" i="13"/>
  <c r="L48" i="13" s="1"/>
  <c r="E48" i="13"/>
  <c r="H47" i="13" s="1"/>
  <c r="I47" i="13" s="1"/>
  <c r="J47" i="13" s="1"/>
  <c r="D48" i="13"/>
  <c r="D64" i="13" s="1"/>
  <c r="AT47" i="13"/>
  <c r="AR47" i="13"/>
  <c r="AP47" i="13"/>
  <c r="AG47" i="13"/>
  <c r="AA47" i="13"/>
  <c r="K47" i="13"/>
  <c r="L47" i="13" s="1"/>
  <c r="R47" i="13" s="1"/>
  <c r="D47" i="13"/>
  <c r="AT46" i="13"/>
  <c r="AR46" i="13"/>
  <c r="AP46" i="13"/>
  <c r="AG46" i="13"/>
  <c r="AA46" i="13"/>
  <c r="K46" i="13"/>
  <c r="L46" i="13" s="1"/>
  <c r="E46" i="13"/>
  <c r="H45" i="13" s="1"/>
  <c r="I45" i="13" s="1"/>
  <c r="D46" i="13"/>
  <c r="D62" i="13" s="1"/>
  <c r="E63" i="13" s="1"/>
  <c r="H62" i="13" s="1"/>
  <c r="I62" i="13" s="1"/>
  <c r="J62" i="13" s="1"/>
  <c r="AT45" i="13"/>
  <c r="AR45" i="13"/>
  <c r="AP45" i="13"/>
  <c r="AG45" i="13"/>
  <c r="AA45" i="13"/>
  <c r="L45" i="13"/>
  <c r="R45" i="13" s="1"/>
  <c r="K45" i="13"/>
  <c r="J45" i="13"/>
  <c r="D45" i="13"/>
  <c r="D61" i="13" s="1"/>
  <c r="AT44" i="13"/>
  <c r="AP44" i="13"/>
  <c r="AG44" i="13"/>
  <c r="AA44" i="13"/>
  <c r="T44" i="13"/>
  <c r="K44" i="13"/>
  <c r="L44" i="13" s="1"/>
  <c r="E44" i="13"/>
  <c r="H43" i="13" s="1"/>
  <c r="I43" i="13" s="1"/>
  <c r="J43" i="13" s="1"/>
  <c r="D44" i="13"/>
  <c r="E45" i="13" s="1"/>
  <c r="H44" i="13" s="1"/>
  <c r="I44" i="13" s="1"/>
  <c r="J44" i="13" s="1"/>
  <c r="B44" i="13"/>
  <c r="AS45" i="13" s="1"/>
  <c r="AT43" i="13"/>
  <c r="AS43" i="13"/>
  <c r="AR43" i="13"/>
  <c r="AP43" i="13"/>
  <c r="AG43" i="13"/>
  <c r="AA43" i="13"/>
  <c r="T43" i="13"/>
  <c r="K43" i="13"/>
  <c r="L43" i="13" s="1"/>
  <c r="E43" i="13"/>
  <c r="H42" i="13" s="1"/>
  <c r="I42" i="13" s="1"/>
  <c r="J42" i="13" s="1"/>
  <c r="D43" i="13"/>
  <c r="D59" i="13" s="1"/>
  <c r="D74" i="13" s="1"/>
  <c r="B43" i="13"/>
  <c r="T46" i="13" s="1"/>
  <c r="AT42" i="13"/>
  <c r="AS42" i="13"/>
  <c r="AR42" i="13"/>
  <c r="AP42" i="13"/>
  <c r="AG42" i="13"/>
  <c r="AA42" i="13"/>
  <c r="T42" i="13"/>
  <c r="R42" i="13"/>
  <c r="L42" i="13"/>
  <c r="O42" i="13" s="1"/>
  <c r="P42" i="13" s="1"/>
  <c r="Q42" i="13" s="1"/>
  <c r="S42" i="13" s="1"/>
  <c r="K42" i="13"/>
  <c r="D42" i="13"/>
  <c r="D58" i="13" s="1"/>
  <c r="B42" i="13"/>
  <c r="K52" i="13" s="1"/>
  <c r="L52" i="13" s="1"/>
  <c r="E38" i="13"/>
  <c r="H37" i="13" s="1"/>
  <c r="AT37" i="13"/>
  <c r="AP37" i="13"/>
  <c r="AA37" i="13"/>
  <c r="I37" i="13"/>
  <c r="J37" i="13" s="1"/>
  <c r="E37" i="13"/>
  <c r="H36" i="13" s="1"/>
  <c r="I36" i="13" s="1"/>
  <c r="AT36" i="13"/>
  <c r="AP36" i="13"/>
  <c r="AA36" i="13"/>
  <c r="J36" i="13"/>
  <c r="E36" i="13"/>
  <c r="H35" i="13" s="1"/>
  <c r="I35" i="13" s="1"/>
  <c r="J35" i="13" s="1"/>
  <c r="AT35" i="13"/>
  <c r="AP35" i="13"/>
  <c r="AA35" i="13"/>
  <c r="T35" i="13"/>
  <c r="E35" i="13"/>
  <c r="AT34" i="13"/>
  <c r="AP34" i="13"/>
  <c r="AA34" i="13"/>
  <c r="T34" i="13"/>
  <c r="I34" i="13"/>
  <c r="J34" i="13" s="1"/>
  <c r="H34" i="13"/>
  <c r="E34" i="13"/>
  <c r="AT33" i="13"/>
  <c r="AP33" i="13"/>
  <c r="AA33" i="13"/>
  <c r="J33" i="13"/>
  <c r="H33" i="13"/>
  <c r="I33" i="13" s="1"/>
  <c r="E33" i="13"/>
  <c r="AT32" i="13"/>
  <c r="AP32" i="13"/>
  <c r="AA32" i="13"/>
  <c r="J32" i="13"/>
  <c r="H32" i="13"/>
  <c r="I32" i="13" s="1"/>
  <c r="E32" i="13"/>
  <c r="H31" i="13" s="1"/>
  <c r="I31" i="13" s="1"/>
  <c r="J31" i="13" s="1"/>
  <c r="AT31" i="13"/>
  <c r="AP31" i="13"/>
  <c r="AA31" i="13"/>
  <c r="T31" i="13"/>
  <c r="E31" i="13"/>
  <c r="AT30" i="13"/>
  <c r="AP30" i="13"/>
  <c r="AA30" i="13"/>
  <c r="T30" i="13"/>
  <c r="J30" i="13"/>
  <c r="I30" i="13"/>
  <c r="H30" i="13"/>
  <c r="E30" i="13"/>
  <c r="H29" i="13" s="1"/>
  <c r="I29" i="13" s="1"/>
  <c r="J29" i="13" s="1"/>
  <c r="AT29" i="13"/>
  <c r="AR29" i="13"/>
  <c r="AP29" i="13"/>
  <c r="AA29" i="13"/>
  <c r="T29" i="13"/>
  <c r="K29" i="13"/>
  <c r="L29" i="13" s="1"/>
  <c r="E29" i="13"/>
  <c r="H28" i="13" s="1"/>
  <c r="I28" i="13" s="1"/>
  <c r="J28" i="13" s="1"/>
  <c r="AT28" i="13"/>
  <c r="AP28" i="13"/>
  <c r="AA28" i="13"/>
  <c r="T28" i="13"/>
  <c r="K28" i="13"/>
  <c r="L28" i="13" s="1"/>
  <c r="E28" i="13"/>
  <c r="H27" i="13" s="1"/>
  <c r="I27" i="13" s="1"/>
  <c r="J27" i="13" s="1"/>
  <c r="B28" i="13"/>
  <c r="AS36" i="13" s="1"/>
  <c r="AT27" i="13"/>
  <c r="AR27" i="13"/>
  <c r="AP27" i="13"/>
  <c r="AA27" i="13"/>
  <c r="T27" i="13"/>
  <c r="E27" i="13"/>
  <c r="H26" i="13" s="1"/>
  <c r="I26" i="13" s="1"/>
  <c r="J26" i="13" s="1"/>
  <c r="B27" i="13"/>
  <c r="T37" i="13" s="1"/>
  <c r="AT26" i="13"/>
  <c r="AP26" i="13"/>
  <c r="AA26" i="13"/>
  <c r="B26" i="13"/>
  <c r="AR36" i="13" s="1"/>
  <c r="AW147" i="12"/>
  <c r="AS147" i="12"/>
  <c r="AG147" i="12"/>
  <c r="T147" i="12"/>
  <c r="AW146" i="12"/>
  <c r="AU146" i="12"/>
  <c r="AS146" i="12"/>
  <c r="AG146" i="12"/>
  <c r="K146" i="12"/>
  <c r="L146" i="12" s="1"/>
  <c r="AW145" i="12"/>
  <c r="AS145" i="12"/>
  <c r="AG145" i="12"/>
  <c r="K145" i="12"/>
  <c r="L145" i="12" s="1"/>
  <c r="R145" i="12" s="1"/>
  <c r="AW144" i="12"/>
  <c r="AS144" i="12"/>
  <c r="AG144" i="12"/>
  <c r="T144" i="12"/>
  <c r="AW143" i="12"/>
  <c r="AV143" i="12"/>
  <c r="AU143" i="12"/>
  <c r="AS143" i="12"/>
  <c r="AG143" i="12"/>
  <c r="AW142" i="12"/>
  <c r="AV142" i="12"/>
  <c r="AS142" i="12"/>
  <c r="AG142" i="12"/>
  <c r="L142" i="12"/>
  <c r="K142" i="12"/>
  <c r="AW141" i="12"/>
  <c r="AV141" i="12"/>
  <c r="AS141" i="12"/>
  <c r="AG141" i="12"/>
  <c r="AW140" i="12"/>
  <c r="AV140" i="12"/>
  <c r="AS140" i="12"/>
  <c r="AG140" i="12"/>
  <c r="T140" i="12"/>
  <c r="AW139" i="12"/>
  <c r="AV139" i="12"/>
  <c r="AS139" i="12"/>
  <c r="AG139" i="12"/>
  <c r="L139" i="12"/>
  <c r="K139" i="12"/>
  <c r="AW138" i="12"/>
  <c r="AV138" i="12"/>
  <c r="AS138" i="12"/>
  <c r="AG138" i="12"/>
  <c r="B138" i="12"/>
  <c r="AV145" i="12" s="1"/>
  <c r="AW137" i="12"/>
  <c r="AV137" i="12"/>
  <c r="AU137" i="12"/>
  <c r="AS137" i="12"/>
  <c r="AG137" i="12"/>
  <c r="B137" i="12"/>
  <c r="T146" i="12" s="1"/>
  <c r="AW136" i="12"/>
  <c r="AV136" i="12"/>
  <c r="AS136" i="12"/>
  <c r="AG136" i="12"/>
  <c r="K136" i="12"/>
  <c r="L136" i="12" s="1"/>
  <c r="R136" i="12" s="1"/>
  <c r="B136" i="12"/>
  <c r="AU142" i="12" s="1"/>
  <c r="AZ132" i="12"/>
  <c r="AW132" i="12"/>
  <c r="AV132" i="12"/>
  <c r="AU132" i="12"/>
  <c r="AS132" i="12"/>
  <c r="AG132" i="12"/>
  <c r="K132" i="12"/>
  <c r="L132" i="12" s="1"/>
  <c r="AZ131" i="12"/>
  <c r="AW131" i="12"/>
  <c r="AS131" i="12"/>
  <c r="AG131" i="12"/>
  <c r="T131" i="12"/>
  <c r="L131" i="12"/>
  <c r="AZ130" i="12"/>
  <c r="AW130" i="12"/>
  <c r="AU130" i="12"/>
  <c r="AS130" i="12"/>
  <c r="AG130" i="12"/>
  <c r="AZ129" i="12"/>
  <c r="AW129" i="12"/>
  <c r="AS129" i="12"/>
  <c r="AG129" i="12"/>
  <c r="AZ128" i="12"/>
  <c r="AW128" i="12"/>
  <c r="AS128" i="12"/>
  <c r="AG128" i="12"/>
  <c r="AZ127" i="12"/>
  <c r="AW127" i="12"/>
  <c r="AV127" i="12"/>
  <c r="AS127" i="12"/>
  <c r="AG127" i="12"/>
  <c r="L127" i="12"/>
  <c r="K127" i="12"/>
  <c r="AZ126" i="12"/>
  <c r="AW126" i="12"/>
  <c r="AS126" i="12"/>
  <c r="AG126" i="12"/>
  <c r="T126" i="12"/>
  <c r="AZ125" i="12"/>
  <c r="AW125" i="12"/>
  <c r="AS125" i="12"/>
  <c r="AG125" i="12"/>
  <c r="K125" i="12"/>
  <c r="L125" i="12" s="1"/>
  <c r="AZ124" i="12"/>
  <c r="AW124" i="12"/>
  <c r="AS124" i="12"/>
  <c r="AG124" i="12"/>
  <c r="T124" i="12"/>
  <c r="K124" i="12"/>
  <c r="L124" i="12" s="1"/>
  <c r="AZ123" i="12"/>
  <c r="AW123" i="12"/>
  <c r="AU123" i="12"/>
  <c r="AS123" i="12"/>
  <c r="AG123" i="12"/>
  <c r="T123" i="12"/>
  <c r="L123" i="12"/>
  <c r="K123" i="12"/>
  <c r="B123" i="12"/>
  <c r="AZ122" i="12"/>
  <c r="AW122" i="12"/>
  <c r="AS122" i="12"/>
  <c r="AG122" i="12"/>
  <c r="T122" i="12"/>
  <c r="K122" i="12"/>
  <c r="L122" i="12" s="1"/>
  <c r="R122" i="12" s="1"/>
  <c r="B122" i="12"/>
  <c r="T130" i="12" s="1"/>
  <c r="AZ121" i="12"/>
  <c r="AW121" i="12"/>
  <c r="AU121" i="12"/>
  <c r="AS121" i="12"/>
  <c r="AG121" i="12"/>
  <c r="T121" i="12"/>
  <c r="L121" i="12"/>
  <c r="R121" i="12" s="1"/>
  <c r="K121" i="12"/>
  <c r="B121" i="12"/>
  <c r="K131" i="12" s="1"/>
  <c r="AW116" i="12"/>
  <c r="AV116" i="12"/>
  <c r="AS116" i="12"/>
  <c r="AG116" i="12"/>
  <c r="AW115" i="12"/>
  <c r="AS115" i="12"/>
  <c r="AG115" i="12"/>
  <c r="T115" i="12"/>
  <c r="AW114" i="12"/>
  <c r="AV114" i="12"/>
  <c r="AS114" i="12"/>
  <c r="AG114" i="12"/>
  <c r="AW113" i="12"/>
  <c r="AV113" i="12"/>
  <c r="AS113" i="12"/>
  <c r="AG113" i="12"/>
  <c r="AW112" i="12"/>
  <c r="AV112" i="12"/>
  <c r="AS112" i="12"/>
  <c r="AG112" i="12"/>
  <c r="T112" i="12"/>
  <c r="AW111" i="12"/>
  <c r="AU111" i="12"/>
  <c r="AS111" i="12"/>
  <c r="AG111" i="12"/>
  <c r="T111" i="12"/>
  <c r="K111" i="12"/>
  <c r="L111" i="12" s="1"/>
  <c r="AW110" i="12"/>
  <c r="AU110" i="12"/>
  <c r="AS110" i="12"/>
  <c r="AG110" i="12"/>
  <c r="AW109" i="12"/>
  <c r="AV109" i="12"/>
  <c r="AS109" i="12"/>
  <c r="AG109" i="12"/>
  <c r="AW108" i="12"/>
  <c r="AU108" i="12"/>
  <c r="AS108" i="12"/>
  <c r="AG108" i="12"/>
  <c r="T108" i="12"/>
  <c r="K108" i="12"/>
  <c r="L108" i="12" s="1"/>
  <c r="AW107" i="12"/>
  <c r="AU107" i="12"/>
  <c r="AS107" i="12"/>
  <c r="AG107" i="12"/>
  <c r="B107" i="12"/>
  <c r="AV110" i="12" s="1"/>
  <c r="AW106" i="12"/>
  <c r="AV106" i="12"/>
  <c r="AS106" i="12"/>
  <c r="AG106" i="12"/>
  <c r="T106" i="12"/>
  <c r="B106" i="12"/>
  <c r="T114" i="12" s="1"/>
  <c r="AW105" i="12"/>
  <c r="AV105" i="12"/>
  <c r="AS105" i="12"/>
  <c r="AG105" i="12"/>
  <c r="L105" i="12"/>
  <c r="K105" i="12"/>
  <c r="B105" i="12"/>
  <c r="AU114" i="12" s="1"/>
  <c r="AM100" i="12"/>
  <c r="AK100" i="12"/>
  <c r="T100" i="12"/>
  <c r="AM99" i="12"/>
  <c r="AK99" i="12"/>
  <c r="AM98" i="12"/>
  <c r="AK98" i="12"/>
  <c r="AM97" i="12"/>
  <c r="AM96" i="12"/>
  <c r="AL96" i="12"/>
  <c r="T96" i="12"/>
  <c r="K96" i="12"/>
  <c r="L96" i="12" s="1"/>
  <c r="AM95" i="12"/>
  <c r="AK95" i="12"/>
  <c r="T95" i="12"/>
  <c r="AM94" i="12"/>
  <c r="AL94" i="12"/>
  <c r="AK94" i="12"/>
  <c r="AM93" i="12"/>
  <c r="AL93" i="12"/>
  <c r="AM92" i="12"/>
  <c r="AL92" i="12"/>
  <c r="AM91" i="12"/>
  <c r="AL91" i="12"/>
  <c r="T91" i="12"/>
  <c r="K91" i="12"/>
  <c r="L91" i="12" s="1"/>
  <c r="R91" i="12" s="1"/>
  <c r="B91" i="12"/>
  <c r="AL97" i="12" s="1"/>
  <c r="AM90" i="12"/>
  <c r="AL90" i="12"/>
  <c r="T90" i="12"/>
  <c r="B90" i="12"/>
  <c r="T89" i="12" s="1"/>
  <c r="AM89" i="12"/>
  <c r="AL89" i="12"/>
  <c r="AK89" i="12"/>
  <c r="B89" i="12"/>
  <c r="K100" i="12" s="1"/>
  <c r="L100" i="12" s="1"/>
  <c r="AT84" i="12"/>
  <c r="AP84" i="12"/>
  <c r="AA84" i="12"/>
  <c r="T84" i="12"/>
  <c r="AT83" i="12"/>
  <c r="AP83" i="12"/>
  <c r="AA83" i="12"/>
  <c r="T83" i="12"/>
  <c r="AT82" i="12"/>
  <c r="AP82" i="12"/>
  <c r="AA82" i="12"/>
  <c r="AT81" i="12"/>
  <c r="AP81" i="12"/>
  <c r="AA81" i="12"/>
  <c r="T81" i="12"/>
  <c r="D81" i="12"/>
  <c r="AT80" i="12"/>
  <c r="AP80" i="12"/>
  <c r="AA80" i="12"/>
  <c r="T80" i="12"/>
  <c r="AT79" i="12"/>
  <c r="AP79" i="12"/>
  <c r="AA79" i="12"/>
  <c r="AT78" i="12"/>
  <c r="AP78" i="12"/>
  <c r="AA78" i="12"/>
  <c r="AT77" i="12"/>
  <c r="AP77" i="12"/>
  <c r="AA77" i="12"/>
  <c r="AT76" i="12"/>
  <c r="AR76" i="12"/>
  <c r="AP76" i="12"/>
  <c r="AA76" i="12"/>
  <c r="AT75" i="12"/>
  <c r="AP75" i="12"/>
  <c r="AA75" i="12"/>
  <c r="B75" i="12"/>
  <c r="AT74" i="12"/>
  <c r="AP74" i="12"/>
  <c r="AA74" i="12"/>
  <c r="T74" i="12"/>
  <c r="B74" i="12"/>
  <c r="T79" i="12" s="1"/>
  <c r="AT73" i="12"/>
  <c r="AP73" i="12"/>
  <c r="AA73" i="12"/>
  <c r="B73" i="12"/>
  <c r="AR79" i="12" s="1"/>
  <c r="AT69" i="12"/>
  <c r="AP69" i="12"/>
  <c r="AA69" i="12"/>
  <c r="T69" i="12"/>
  <c r="AT68" i="12"/>
  <c r="AP68" i="12"/>
  <c r="AA68" i="12"/>
  <c r="E68" i="12"/>
  <c r="H67" i="12" s="1"/>
  <c r="I67" i="12" s="1"/>
  <c r="J67" i="12" s="1"/>
  <c r="D68" i="12"/>
  <c r="AT67" i="12"/>
  <c r="AP67" i="12"/>
  <c r="AA67" i="12"/>
  <c r="D67" i="12"/>
  <c r="D82" i="12" s="1"/>
  <c r="AT66" i="12"/>
  <c r="AP66" i="12"/>
  <c r="AA66" i="12"/>
  <c r="AT65" i="12"/>
  <c r="AS65" i="12"/>
  <c r="AP65" i="12"/>
  <c r="AA65" i="12"/>
  <c r="AT64" i="12"/>
  <c r="AS64" i="12"/>
  <c r="AP64" i="12"/>
  <c r="AA64" i="12"/>
  <c r="D64" i="12"/>
  <c r="D79" i="12" s="1"/>
  <c r="D95" i="12" s="1"/>
  <c r="AT63" i="12"/>
  <c r="AS63" i="12"/>
  <c r="AR63" i="12"/>
  <c r="AP63" i="12"/>
  <c r="AA63" i="12"/>
  <c r="T63" i="12"/>
  <c r="K63" i="12"/>
  <c r="L63" i="12" s="1"/>
  <c r="AT62" i="12"/>
  <c r="AS62" i="12"/>
  <c r="AP62" i="12"/>
  <c r="AA62" i="12"/>
  <c r="T62" i="12"/>
  <c r="AT61" i="12"/>
  <c r="AS61" i="12"/>
  <c r="AP61" i="12"/>
  <c r="AA61" i="12"/>
  <c r="T61" i="12"/>
  <c r="D61" i="12"/>
  <c r="D76" i="12" s="1"/>
  <c r="D92" i="12" s="1"/>
  <c r="AT60" i="12"/>
  <c r="AS60" i="12"/>
  <c r="AR60" i="12"/>
  <c r="AP60" i="12"/>
  <c r="AA60" i="12"/>
  <c r="T60" i="12"/>
  <c r="K60" i="12"/>
  <c r="L60" i="12" s="1"/>
  <c r="B60" i="12"/>
  <c r="AT59" i="12"/>
  <c r="AS59" i="12"/>
  <c r="AP59" i="12"/>
  <c r="AA59" i="12"/>
  <c r="T59" i="12"/>
  <c r="B59" i="12"/>
  <c r="AT58" i="12"/>
  <c r="AS58" i="12"/>
  <c r="AR58" i="12"/>
  <c r="AP58" i="12"/>
  <c r="AA58" i="12"/>
  <c r="T58" i="12"/>
  <c r="D58" i="12"/>
  <c r="D73" i="12" s="1"/>
  <c r="E74" i="12" s="1"/>
  <c r="H73" i="12" s="1"/>
  <c r="I73" i="12" s="1"/>
  <c r="J73" i="12" s="1"/>
  <c r="B58" i="12"/>
  <c r="K69" i="12" s="1"/>
  <c r="L69" i="12" s="1"/>
  <c r="E54" i="12"/>
  <c r="D54" i="12"/>
  <c r="D70" i="12" s="1"/>
  <c r="D85" i="12" s="1"/>
  <c r="D101" i="12" s="1"/>
  <c r="D117" i="12" s="1"/>
  <c r="D133" i="12" s="1"/>
  <c r="D148" i="12" s="1"/>
  <c r="AT53" i="12"/>
  <c r="AP53" i="12"/>
  <c r="AG53" i="12"/>
  <c r="AA53" i="12"/>
  <c r="T53" i="12"/>
  <c r="H53" i="12"/>
  <c r="I53" i="12" s="1"/>
  <c r="J53" i="12" s="1"/>
  <c r="E53" i="12"/>
  <c r="H52" i="12" s="1"/>
  <c r="I52" i="12" s="1"/>
  <c r="J52" i="12" s="1"/>
  <c r="D53" i="12"/>
  <c r="D69" i="12" s="1"/>
  <c r="AT52" i="12"/>
  <c r="AP52" i="12"/>
  <c r="AG52" i="12"/>
  <c r="AA52" i="12"/>
  <c r="T52" i="12"/>
  <c r="E52" i="12"/>
  <c r="H51" i="12" s="1"/>
  <c r="I51" i="12" s="1"/>
  <c r="J51" i="12" s="1"/>
  <c r="D52" i="12"/>
  <c r="AT51" i="12"/>
  <c r="AP51" i="12"/>
  <c r="AG51" i="12"/>
  <c r="AA51" i="12"/>
  <c r="D51" i="12"/>
  <c r="AT50" i="12"/>
  <c r="AP50" i="12"/>
  <c r="AG50" i="12"/>
  <c r="AA50" i="12"/>
  <c r="D50" i="12"/>
  <c r="D66" i="12" s="1"/>
  <c r="E67" i="12" s="1"/>
  <c r="H66" i="12" s="1"/>
  <c r="I66" i="12" s="1"/>
  <c r="J66" i="12" s="1"/>
  <c r="AT49" i="12"/>
  <c r="AP49" i="12"/>
  <c r="AG49" i="12"/>
  <c r="AA49" i="12"/>
  <c r="D49" i="12"/>
  <c r="AT48" i="12"/>
  <c r="AP48" i="12"/>
  <c r="AG48" i="12"/>
  <c r="AA48" i="12"/>
  <c r="T48" i="12"/>
  <c r="E48" i="12"/>
  <c r="H47" i="12" s="1"/>
  <c r="I47" i="12" s="1"/>
  <c r="J47" i="12" s="1"/>
  <c r="D48" i="12"/>
  <c r="E49" i="12" s="1"/>
  <c r="H48" i="12" s="1"/>
  <c r="I48" i="12" s="1"/>
  <c r="J48" i="12" s="1"/>
  <c r="AT47" i="12"/>
  <c r="AP47" i="12"/>
  <c r="AG47" i="12"/>
  <c r="AA47" i="12"/>
  <c r="T47" i="12"/>
  <c r="E47" i="12"/>
  <c r="D47" i="12"/>
  <c r="D63" i="12" s="1"/>
  <c r="AT46" i="12"/>
  <c r="AP46" i="12"/>
  <c r="AG46" i="12"/>
  <c r="AA46" i="12"/>
  <c r="T46" i="12"/>
  <c r="I46" i="12"/>
  <c r="J46" i="12" s="1"/>
  <c r="H46" i="12"/>
  <c r="E46" i="12"/>
  <c r="H45" i="12" s="1"/>
  <c r="I45" i="12" s="1"/>
  <c r="J45" i="12" s="1"/>
  <c r="D46" i="12"/>
  <c r="D62" i="12" s="1"/>
  <c r="D77" i="12" s="1"/>
  <c r="AT45" i="12"/>
  <c r="AP45" i="12"/>
  <c r="AG45" i="12"/>
  <c r="AA45" i="12"/>
  <c r="T45" i="12"/>
  <c r="D45" i="12"/>
  <c r="AT44" i="12"/>
  <c r="AR44" i="12"/>
  <c r="AP44" i="12"/>
  <c r="AG44" i="12"/>
  <c r="AA44" i="12"/>
  <c r="T44" i="12"/>
  <c r="D44" i="12"/>
  <c r="D60" i="12" s="1"/>
  <c r="B44" i="12"/>
  <c r="AT43" i="12"/>
  <c r="AP43" i="12"/>
  <c r="AG43" i="12"/>
  <c r="AA43" i="12"/>
  <c r="T43" i="12"/>
  <c r="K43" i="12"/>
  <c r="L43" i="12" s="1"/>
  <c r="E43" i="12"/>
  <c r="H42" i="12" s="1"/>
  <c r="I42" i="12" s="1"/>
  <c r="J42" i="12" s="1"/>
  <c r="D43" i="12"/>
  <c r="D59" i="12" s="1"/>
  <c r="D74" i="12" s="1"/>
  <c r="B43" i="12"/>
  <c r="T49" i="12" s="1"/>
  <c r="AT42" i="12"/>
  <c r="AP42" i="12"/>
  <c r="AG42" i="12"/>
  <c r="AA42" i="12"/>
  <c r="T42" i="12"/>
  <c r="D42" i="12"/>
  <c r="B42" i="12"/>
  <c r="AR46" i="12" s="1"/>
  <c r="E38" i="12"/>
  <c r="AT37" i="12"/>
  <c r="AP37" i="12"/>
  <c r="AA37" i="12"/>
  <c r="I37" i="12"/>
  <c r="J37" i="12" s="1"/>
  <c r="H37" i="12"/>
  <c r="E37" i="12"/>
  <c r="H36" i="12" s="1"/>
  <c r="I36" i="12" s="1"/>
  <c r="J36" i="12" s="1"/>
  <c r="AT36" i="12"/>
  <c r="AP36" i="12"/>
  <c r="AA36" i="12"/>
  <c r="E36" i="12"/>
  <c r="AT35" i="12"/>
  <c r="AP35" i="12"/>
  <c r="AA35" i="12"/>
  <c r="T35" i="12"/>
  <c r="H35" i="12"/>
  <c r="I35" i="12" s="1"/>
  <c r="J35" i="12" s="1"/>
  <c r="E35" i="12"/>
  <c r="AT34" i="12"/>
  <c r="AR34" i="12"/>
  <c r="AP34" i="12"/>
  <c r="AA34" i="12"/>
  <c r="T34" i="12"/>
  <c r="J34" i="12"/>
  <c r="I34" i="12"/>
  <c r="H34" i="12"/>
  <c r="E34" i="12"/>
  <c r="H33" i="12" s="1"/>
  <c r="I33" i="12" s="1"/>
  <c r="J33" i="12" s="1"/>
  <c r="AT33" i="12"/>
  <c r="AP33" i="12"/>
  <c r="AA33" i="12"/>
  <c r="K33" i="12"/>
  <c r="L33" i="12" s="1"/>
  <c r="E33" i="12"/>
  <c r="AT32" i="12"/>
  <c r="AP32" i="12"/>
  <c r="AA32" i="12"/>
  <c r="T32" i="12"/>
  <c r="J32" i="12"/>
  <c r="I32" i="12"/>
  <c r="H32" i="12"/>
  <c r="E32" i="12"/>
  <c r="AT31" i="12"/>
  <c r="AP31" i="12"/>
  <c r="AA31" i="12"/>
  <c r="T31" i="12"/>
  <c r="K31" i="12"/>
  <c r="L31" i="12" s="1"/>
  <c r="H31" i="12"/>
  <c r="I31" i="12" s="1"/>
  <c r="J31" i="12" s="1"/>
  <c r="E31" i="12"/>
  <c r="AT30" i="12"/>
  <c r="AR30" i="12"/>
  <c r="AP30" i="12"/>
  <c r="AA30" i="12"/>
  <c r="T30" i="12"/>
  <c r="K30" i="12"/>
  <c r="L30" i="12" s="1"/>
  <c r="H30" i="12"/>
  <c r="I30" i="12" s="1"/>
  <c r="J30" i="12" s="1"/>
  <c r="E30" i="12"/>
  <c r="H29" i="12" s="1"/>
  <c r="I29" i="12" s="1"/>
  <c r="J29" i="12" s="1"/>
  <c r="AT29" i="12"/>
  <c r="AR29" i="12"/>
  <c r="AP29" i="12"/>
  <c r="AA29" i="12"/>
  <c r="T29" i="12"/>
  <c r="K29" i="12"/>
  <c r="L29" i="12" s="1"/>
  <c r="E29" i="12"/>
  <c r="H28" i="12" s="1"/>
  <c r="I28" i="12" s="1"/>
  <c r="J28" i="12" s="1"/>
  <c r="AT28" i="12"/>
  <c r="AP28" i="12"/>
  <c r="AA28" i="12"/>
  <c r="T28" i="12"/>
  <c r="K28" i="12"/>
  <c r="L28" i="12" s="1"/>
  <c r="E28" i="12"/>
  <c r="B28" i="12"/>
  <c r="AS37" i="12" s="1"/>
  <c r="AT27" i="12"/>
  <c r="AS27" i="12"/>
  <c r="AR27" i="12"/>
  <c r="AP27" i="12"/>
  <c r="AA27" i="12"/>
  <c r="R27" i="12"/>
  <c r="K27" i="12"/>
  <c r="L27" i="12" s="1"/>
  <c r="H27" i="12"/>
  <c r="I27" i="12" s="1"/>
  <c r="J27" i="12" s="1"/>
  <c r="E27" i="12"/>
  <c r="B27" i="12"/>
  <c r="T27" i="12" s="1"/>
  <c r="AT26" i="12"/>
  <c r="AP26" i="12"/>
  <c r="AA26" i="12"/>
  <c r="T26" i="12"/>
  <c r="R26" i="12"/>
  <c r="O26" i="12"/>
  <c r="L26" i="12"/>
  <c r="K26" i="12"/>
  <c r="I26" i="12"/>
  <c r="J26" i="12" s="1"/>
  <c r="H26" i="12"/>
  <c r="B26" i="12"/>
  <c r="AR37" i="12" s="1"/>
  <c r="AW147" i="10"/>
  <c r="AS147" i="10"/>
  <c r="AG147" i="10"/>
  <c r="T147" i="10"/>
  <c r="AW146" i="10"/>
  <c r="AV146" i="10"/>
  <c r="AU146" i="10"/>
  <c r="AS146" i="10"/>
  <c r="AG146" i="10"/>
  <c r="AW145" i="10"/>
  <c r="AS145" i="10"/>
  <c r="AG145" i="10"/>
  <c r="AW144" i="10"/>
  <c r="AS144" i="10"/>
  <c r="AG144" i="10"/>
  <c r="T144" i="10"/>
  <c r="AW143" i="10"/>
  <c r="AU143" i="10"/>
  <c r="AS143" i="10"/>
  <c r="AG143" i="10"/>
  <c r="K143" i="10"/>
  <c r="L143" i="10" s="1"/>
  <c r="AW142" i="10"/>
  <c r="AV142" i="10"/>
  <c r="AS142" i="10"/>
  <c r="AG142" i="10"/>
  <c r="T142" i="10"/>
  <c r="L142" i="10"/>
  <c r="R142" i="10" s="1"/>
  <c r="K142" i="10"/>
  <c r="AW141" i="10"/>
  <c r="AU141" i="10"/>
  <c r="AS141" i="10"/>
  <c r="AG141" i="10"/>
  <c r="T141" i="10"/>
  <c r="AW140" i="10"/>
  <c r="AU140" i="10"/>
  <c r="AS140" i="10"/>
  <c r="AG140" i="10"/>
  <c r="T140" i="10"/>
  <c r="K140" i="10"/>
  <c r="L140" i="10" s="1"/>
  <c r="AW139" i="10"/>
  <c r="AS139" i="10"/>
  <c r="AG139" i="10"/>
  <c r="T139" i="10"/>
  <c r="R139" i="10"/>
  <c r="L139" i="10"/>
  <c r="K139" i="10"/>
  <c r="AW138" i="10"/>
  <c r="AU138" i="10"/>
  <c r="AS138" i="10"/>
  <c r="AG138" i="10"/>
  <c r="T138" i="10"/>
  <c r="B138" i="10"/>
  <c r="AV137" i="10" s="1"/>
  <c r="AW137" i="10"/>
  <c r="AU137" i="10"/>
  <c r="AS137" i="10"/>
  <c r="AG137" i="10"/>
  <c r="T137" i="10"/>
  <c r="K137" i="10"/>
  <c r="L137" i="10" s="1"/>
  <c r="B137" i="10"/>
  <c r="T146" i="10" s="1"/>
  <c r="AW136" i="10"/>
  <c r="AS136" i="10"/>
  <c r="AG136" i="10"/>
  <c r="T136" i="10"/>
  <c r="B136" i="10"/>
  <c r="K145" i="10" s="1"/>
  <c r="L145" i="10" s="1"/>
  <c r="R145" i="10" s="1"/>
  <c r="AZ132" i="10"/>
  <c r="AW132" i="10"/>
  <c r="AS132" i="10"/>
  <c r="AG132" i="10"/>
  <c r="AZ131" i="10"/>
  <c r="AW131" i="10"/>
  <c r="AS131" i="10"/>
  <c r="AG131" i="10"/>
  <c r="AZ130" i="10"/>
  <c r="AW130" i="10"/>
  <c r="AU130" i="10"/>
  <c r="AS130" i="10"/>
  <c r="AG130" i="10"/>
  <c r="K130" i="10"/>
  <c r="AZ129" i="10"/>
  <c r="AW129" i="10"/>
  <c r="AS129" i="10"/>
  <c r="AG129" i="10"/>
  <c r="T129" i="10"/>
  <c r="AZ128" i="10"/>
  <c r="AW128" i="10"/>
  <c r="AS128" i="10"/>
  <c r="AG128" i="10"/>
  <c r="K128" i="10"/>
  <c r="AZ127" i="10"/>
  <c r="AW127" i="10"/>
  <c r="AS127" i="10"/>
  <c r="AG127" i="10"/>
  <c r="K127" i="10"/>
  <c r="AZ126" i="10"/>
  <c r="AW126" i="10"/>
  <c r="AU126" i="10"/>
  <c r="AS126" i="10"/>
  <c r="AG126" i="10"/>
  <c r="AZ125" i="10"/>
  <c r="AW125" i="10"/>
  <c r="AS125" i="10"/>
  <c r="AG125" i="10"/>
  <c r="L125" i="10"/>
  <c r="K125" i="10"/>
  <c r="AZ124" i="10"/>
  <c r="AW124" i="10"/>
  <c r="AS124" i="10"/>
  <c r="AG124" i="10"/>
  <c r="T124" i="10"/>
  <c r="AZ123" i="10"/>
  <c r="AW123" i="10"/>
  <c r="AS123" i="10"/>
  <c r="AG123" i="10"/>
  <c r="B123" i="10"/>
  <c r="AV127" i="10" s="1"/>
  <c r="AZ122" i="10"/>
  <c r="AW122" i="10"/>
  <c r="AU122" i="10"/>
  <c r="AS122" i="10"/>
  <c r="AG122" i="10"/>
  <c r="T122" i="10"/>
  <c r="B122" i="10"/>
  <c r="L127" i="10" s="1"/>
  <c r="AZ121" i="10"/>
  <c r="AW121" i="10"/>
  <c r="AS121" i="10"/>
  <c r="AG121" i="10"/>
  <c r="B121" i="10"/>
  <c r="AU132" i="10" s="1"/>
  <c r="AW116" i="10"/>
  <c r="AU116" i="10"/>
  <c r="AS116" i="10"/>
  <c r="AG116" i="10"/>
  <c r="T116" i="10"/>
  <c r="AW115" i="10"/>
  <c r="AU115" i="10"/>
  <c r="AS115" i="10"/>
  <c r="AG115" i="10"/>
  <c r="T115" i="10"/>
  <c r="K115" i="10"/>
  <c r="L115" i="10" s="1"/>
  <c r="AW114" i="10"/>
  <c r="AV114" i="10"/>
  <c r="AS114" i="10"/>
  <c r="AG114" i="10"/>
  <c r="T114" i="10"/>
  <c r="L114" i="10"/>
  <c r="R114" i="10" s="1"/>
  <c r="AW113" i="10"/>
  <c r="AV113" i="10"/>
  <c r="AU113" i="10"/>
  <c r="AS113" i="10"/>
  <c r="AG113" i="10"/>
  <c r="T113" i="10"/>
  <c r="AW112" i="10"/>
  <c r="AU112" i="10"/>
  <c r="AS112" i="10"/>
  <c r="AG112" i="10"/>
  <c r="T112" i="10"/>
  <c r="AW111" i="10"/>
  <c r="AU111" i="10"/>
  <c r="AS111" i="10"/>
  <c r="AG111" i="10"/>
  <c r="T111" i="10"/>
  <c r="L111" i="10"/>
  <c r="K111" i="10"/>
  <c r="AW110" i="10"/>
  <c r="AU110" i="10"/>
  <c r="AS110" i="10"/>
  <c r="AG110" i="10"/>
  <c r="AW109" i="10"/>
  <c r="AS109" i="10"/>
  <c r="AG109" i="10"/>
  <c r="L109" i="10"/>
  <c r="R109" i="10" s="1"/>
  <c r="K109" i="10"/>
  <c r="AW108" i="10"/>
  <c r="AU108" i="10"/>
  <c r="AS108" i="10"/>
  <c r="AG108" i="10"/>
  <c r="T108" i="10"/>
  <c r="L108" i="10"/>
  <c r="K108" i="10"/>
  <c r="AW107" i="10"/>
  <c r="AU107" i="10"/>
  <c r="AS107" i="10"/>
  <c r="AG107" i="10"/>
  <c r="B107" i="10"/>
  <c r="AV111" i="10" s="1"/>
  <c r="AW106" i="10"/>
  <c r="AU106" i="10"/>
  <c r="AS106" i="10"/>
  <c r="AG106" i="10"/>
  <c r="T106" i="10"/>
  <c r="L106" i="10"/>
  <c r="R106" i="10" s="1"/>
  <c r="K106" i="10"/>
  <c r="B106" i="10"/>
  <c r="T109" i="10" s="1"/>
  <c r="AW105" i="10"/>
  <c r="AV105" i="10"/>
  <c r="AS105" i="10"/>
  <c r="AG105" i="10"/>
  <c r="T105" i="10"/>
  <c r="O105" i="10"/>
  <c r="L105" i="10"/>
  <c r="R105" i="10" s="1"/>
  <c r="K105" i="10"/>
  <c r="B105" i="10"/>
  <c r="K114" i="10" s="1"/>
  <c r="AM100" i="10"/>
  <c r="AL100" i="10"/>
  <c r="T100" i="10"/>
  <c r="AM99" i="10"/>
  <c r="AL99" i="10"/>
  <c r="AK99" i="10"/>
  <c r="AM98" i="10"/>
  <c r="AK98" i="10"/>
  <c r="AM97" i="10"/>
  <c r="T97" i="10"/>
  <c r="AM96" i="10"/>
  <c r="AK96" i="10"/>
  <c r="K96" i="10"/>
  <c r="L96" i="10" s="1"/>
  <c r="AM95" i="10"/>
  <c r="AL95" i="10"/>
  <c r="T95" i="10"/>
  <c r="AM94" i="10"/>
  <c r="AL94" i="10"/>
  <c r="AK94" i="10"/>
  <c r="K94" i="10"/>
  <c r="L94" i="10" s="1"/>
  <c r="AM93" i="10"/>
  <c r="AM92" i="10"/>
  <c r="T92" i="10"/>
  <c r="AM91" i="10"/>
  <c r="AK91" i="10"/>
  <c r="K91" i="10"/>
  <c r="L91" i="10" s="1"/>
  <c r="B91" i="10"/>
  <c r="AL89" i="10" s="1"/>
  <c r="AM90" i="10"/>
  <c r="T90" i="10"/>
  <c r="B90" i="10"/>
  <c r="T99" i="10" s="1"/>
  <c r="AM89" i="10"/>
  <c r="K89" i="10"/>
  <c r="L89" i="10" s="1"/>
  <c r="B89" i="10"/>
  <c r="K97" i="10" s="1"/>
  <c r="L97" i="10" s="1"/>
  <c r="AT84" i="10"/>
  <c r="AP84" i="10"/>
  <c r="AA84" i="10"/>
  <c r="AT83" i="10"/>
  <c r="AS83" i="10"/>
  <c r="AP83" i="10"/>
  <c r="AA83" i="10"/>
  <c r="AT82" i="10"/>
  <c r="AP82" i="10"/>
  <c r="AA82" i="10"/>
  <c r="AT81" i="10"/>
  <c r="AP81" i="10"/>
  <c r="AA81" i="10"/>
  <c r="AT80" i="10"/>
  <c r="AS80" i="10"/>
  <c r="AP80" i="10"/>
  <c r="AA80" i="10"/>
  <c r="AT79" i="10"/>
  <c r="AP79" i="10"/>
  <c r="AA79" i="10"/>
  <c r="AT78" i="10"/>
  <c r="AP78" i="10"/>
  <c r="AA78" i="10"/>
  <c r="T78" i="10"/>
  <c r="AT77" i="10"/>
  <c r="AP77" i="10"/>
  <c r="AA77" i="10"/>
  <c r="AT76" i="10"/>
  <c r="AP76" i="10"/>
  <c r="AA76" i="10"/>
  <c r="AT75" i="10"/>
  <c r="AP75" i="10"/>
  <c r="AA75" i="10"/>
  <c r="T75" i="10"/>
  <c r="B75" i="10"/>
  <c r="AS79" i="10" s="1"/>
  <c r="AT74" i="10"/>
  <c r="AS74" i="10"/>
  <c r="AP74" i="10"/>
  <c r="AA74" i="10"/>
  <c r="B74" i="10"/>
  <c r="AT73" i="10"/>
  <c r="AP73" i="10"/>
  <c r="AA73" i="10"/>
  <c r="B73" i="10"/>
  <c r="AT69" i="10"/>
  <c r="AP69" i="10"/>
  <c r="AA69" i="10"/>
  <c r="T69" i="10"/>
  <c r="AT68" i="10"/>
  <c r="AS68" i="10"/>
  <c r="AR68" i="10"/>
  <c r="AP68" i="10"/>
  <c r="AA68" i="10"/>
  <c r="H68" i="10"/>
  <c r="I68" i="10" s="1"/>
  <c r="J68" i="10" s="1"/>
  <c r="AT67" i="10"/>
  <c r="AP67" i="10"/>
  <c r="AA67" i="10"/>
  <c r="AT66" i="10"/>
  <c r="AP66" i="10"/>
  <c r="AA66" i="10"/>
  <c r="T66" i="10"/>
  <c r="D66" i="10"/>
  <c r="AT65" i="10"/>
  <c r="AR65" i="10"/>
  <c r="AP65" i="10"/>
  <c r="AA65" i="10"/>
  <c r="K65" i="10"/>
  <c r="L65" i="10" s="1"/>
  <c r="AT64" i="10"/>
  <c r="AS64" i="10"/>
  <c r="AP64" i="10"/>
  <c r="AA64" i="10"/>
  <c r="T64" i="10"/>
  <c r="L64" i="10"/>
  <c r="R64" i="10" s="1"/>
  <c r="AT63" i="10"/>
  <c r="AR63" i="10"/>
  <c r="AP63" i="10"/>
  <c r="AA63" i="10"/>
  <c r="T63" i="10"/>
  <c r="AT62" i="10"/>
  <c r="AR62" i="10"/>
  <c r="AP62" i="10"/>
  <c r="AA62" i="10"/>
  <c r="T62" i="10"/>
  <c r="K62" i="10"/>
  <c r="L62" i="10" s="1"/>
  <c r="AT61" i="10"/>
  <c r="AS61" i="10"/>
  <c r="AP61" i="10"/>
  <c r="AA61" i="10"/>
  <c r="T61" i="10"/>
  <c r="AT60" i="10"/>
  <c r="AR60" i="10"/>
  <c r="AP60" i="10"/>
  <c r="AA60" i="10"/>
  <c r="T60" i="10"/>
  <c r="B60" i="10"/>
  <c r="AT59" i="10"/>
  <c r="AS59" i="10"/>
  <c r="AR59" i="10"/>
  <c r="AP59" i="10"/>
  <c r="AA59" i="10"/>
  <c r="K59" i="10"/>
  <c r="L59" i="10" s="1"/>
  <c r="E59" i="10"/>
  <c r="H58" i="10" s="1"/>
  <c r="I58" i="10" s="1"/>
  <c r="J58" i="10" s="1"/>
  <c r="B59" i="10"/>
  <c r="T68" i="10" s="1"/>
  <c r="AT58" i="10"/>
  <c r="AP58" i="10"/>
  <c r="AA58" i="10"/>
  <c r="B58" i="10"/>
  <c r="K64" i="10" s="1"/>
  <c r="D54" i="10"/>
  <c r="D70" i="10" s="1"/>
  <c r="D85" i="10" s="1"/>
  <c r="D101" i="10" s="1"/>
  <c r="D117" i="10" s="1"/>
  <c r="D133" i="10" s="1"/>
  <c r="D148" i="10" s="1"/>
  <c r="AT53" i="10"/>
  <c r="AP53" i="10"/>
  <c r="AG53" i="10"/>
  <c r="AA53" i="10"/>
  <c r="E53" i="10"/>
  <c r="H52" i="10" s="1"/>
  <c r="I52" i="10" s="1"/>
  <c r="J52" i="10" s="1"/>
  <c r="D53" i="10"/>
  <c r="AT52" i="10"/>
  <c r="AR52" i="10"/>
  <c r="AP52" i="10"/>
  <c r="AG52" i="10"/>
  <c r="AA52" i="10"/>
  <c r="D52" i="10"/>
  <c r="D68" i="10" s="1"/>
  <c r="E69" i="10" s="1"/>
  <c r="AT51" i="10"/>
  <c r="AS51" i="10"/>
  <c r="AP51" i="10"/>
  <c r="AG51" i="10"/>
  <c r="AA51" i="10"/>
  <c r="E51" i="10"/>
  <c r="H50" i="10" s="1"/>
  <c r="I50" i="10" s="1"/>
  <c r="J50" i="10" s="1"/>
  <c r="D51" i="10"/>
  <c r="E52" i="10" s="1"/>
  <c r="H51" i="10" s="1"/>
  <c r="I51" i="10" s="1"/>
  <c r="J51" i="10" s="1"/>
  <c r="AT50" i="10"/>
  <c r="AS50" i="10"/>
  <c r="AP50" i="10"/>
  <c r="AG50" i="10"/>
  <c r="AA50" i="10"/>
  <c r="D50" i="10"/>
  <c r="AT49" i="10"/>
  <c r="AP49" i="10"/>
  <c r="AG49" i="10"/>
  <c r="AA49" i="10"/>
  <c r="K49" i="10"/>
  <c r="D49" i="10"/>
  <c r="D65" i="10" s="1"/>
  <c r="AT48" i="10"/>
  <c r="AS48" i="10"/>
  <c r="AP48" i="10"/>
  <c r="AG48" i="10"/>
  <c r="AA48" i="10"/>
  <c r="K48" i="10"/>
  <c r="D48" i="10"/>
  <c r="AT47" i="10"/>
  <c r="AP47" i="10"/>
  <c r="AG47" i="10"/>
  <c r="AA47" i="10"/>
  <c r="K47" i="10"/>
  <c r="E47" i="10"/>
  <c r="H46" i="10" s="1"/>
  <c r="I46" i="10" s="1"/>
  <c r="J46" i="10" s="1"/>
  <c r="D47" i="10"/>
  <c r="D63" i="10" s="1"/>
  <c r="AT46" i="10"/>
  <c r="AP46" i="10"/>
  <c r="AG46" i="10"/>
  <c r="AA46" i="10"/>
  <c r="D46" i="10"/>
  <c r="D62" i="10" s="1"/>
  <c r="AT45" i="10"/>
  <c r="AS45" i="10"/>
  <c r="AR45" i="10"/>
  <c r="AP45" i="10"/>
  <c r="AG45" i="10"/>
  <c r="AA45" i="10"/>
  <c r="D45" i="10"/>
  <c r="D61" i="10" s="1"/>
  <c r="D76" i="10" s="1"/>
  <c r="AT44" i="10"/>
  <c r="AP44" i="10"/>
  <c r="AG44" i="10"/>
  <c r="AA44" i="10"/>
  <c r="J44" i="10"/>
  <c r="D44" i="10"/>
  <c r="E45" i="10" s="1"/>
  <c r="H44" i="10" s="1"/>
  <c r="I44" i="10" s="1"/>
  <c r="B44" i="10"/>
  <c r="AS47" i="10" s="1"/>
  <c r="AT43" i="10"/>
  <c r="AS43" i="10"/>
  <c r="AP43" i="10"/>
  <c r="AG43" i="10"/>
  <c r="AA43" i="10"/>
  <c r="K43" i="10"/>
  <c r="D43" i="10"/>
  <c r="B43" i="10"/>
  <c r="AT42" i="10"/>
  <c r="AR42" i="10"/>
  <c r="AP42" i="10"/>
  <c r="AG42" i="10"/>
  <c r="AA42" i="10"/>
  <c r="D42" i="10"/>
  <c r="D58" i="10" s="1"/>
  <c r="D73" i="10" s="1"/>
  <c r="E74" i="10" s="1"/>
  <c r="H73" i="10" s="1"/>
  <c r="I73" i="10" s="1"/>
  <c r="J73" i="10" s="1"/>
  <c r="B42" i="10"/>
  <c r="AR50" i="10" s="1"/>
  <c r="E38" i="10"/>
  <c r="AT37" i="10"/>
  <c r="AR37" i="10"/>
  <c r="AP37" i="10"/>
  <c r="AA37" i="10"/>
  <c r="I37" i="10"/>
  <c r="J37" i="10" s="1"/>
  <c r="H37" i="10"/>
  <c r="E37" i="10"/>
  <c r="AT36" i="10"/>
  <c r="AP36" i="10"/>
  <c r="AA36" i="10"/>
  <c r="I36" i="10"/>
  <c r="J36" i="10" s="1"/>
  <c r="H36" i="10"/>
  <c r="E36" i="10"/>
  <c r="AT35" i="10"/>
  <c r="AP35" i="10"/>
  <c r="AA35" i="10"/>
  <c r="H35" i="10"/>
  <c r="I35" i="10" s="1"/>
  <c r="J35" i="10" s="1"/>
  <c r="E35" i="10"/>
  <c r="AT34" i="10"/>
  <c r="AP34" i="10"/>
  <c r="AA34" i="10"/>
  <c r="H34" i="10"/>
  <c r="I34" i="10" s="1"/>
  <c r="J34" i="10" s="1"/>
  <c r="E34" i="10"/>
  <c r="AT33" i="10"/>
  <c r="AP33" i="10"/>
  <c r="AA33" i="10"/>
  <c r="H33" i="10"/>
  <c r="I33" i="10" s="1"/>
  <c r="J33" i="10" s="1"/>
  <c r="E33" i="10"/>
  <c r="AT32" i="10"/>
  <c r="AS32" i="10"/>
  <c r="AP32" i="10"/>
  <c r="AA32" i="10"/>
  <c r="I32" i="10"/>
  <c r="J32" i="10" s="1"/>
  <c r="H32" i="10"/>
  <c r="E32" i="10"/>
  <c r="AT31" i="10"/>
  <c r="AP31" i="10"/>
  <c r="AA31" i="10"/>
  <c r="T31" i="10"/>
  <c r="H31" i="10"/>
  <c r="I31" i="10" s="1"/>
  <c r="J31" i="10" s="1"/>
  <c r="E31" i="10"/>
  <c r="AT30" i="10"/>
  <c r="AP30" i="10"/>
  <c r="AA30" i="10"/>
  <c r="H30" i="10"/>
  <c r="I30" i="10" s="1"/>
  <c r="J30" i="10" s="1"/>
  <c r="E30" i="10"/>
  <c r="H29" i="10" s="1"/>
  <c r="I29" i="10" s="1"/>
  <c r="J29" i="10" s="1"/>
  <c r="AT29" i="10"/>
  <c r="AP29" i="10"/>
  <c r="AA29" i="10"/>
  <c r="T29" i="10"/>
  <c r="E29" i="10"/>
  <c r="AT28" i="10"/>
  <c r="AP28" i="10"/>
  <c r="AA28" i="10"/>
  <c r="I28" i="10"/>
  <c r="J28" i="10" s="1"/>
  <c r="H28" i="10"/>
  <c r="E28" i="10"/>
  <c r="B28" i="10"/>
  <c r="AS35" i="10" s="1"/>
  <c r="AT27" i="10"/>
  <c r="AP27" i="10"/>
  <c r="AA27" i="10"/>
  <c r="T27" i="10"/>
  <c r="H27" i="10"/>
  <c r="I27" i="10" s="1"/>
  <c r="J27" i="10" s="1"/>
  <c r="E27" i="10"/>
  <c r="B27" i="10"/>
  <c r="AT26" i="10"/>
  <c r="AS26" i="10"/>
  <c r="AP26" i="10"/>
  <c r="AA26" i="10"/>
  <c r="T26" i="10"/>
  <c r="H26" i="10"/>
  <c r="I26" i="10" s="1"/>
  <c r="J26" i="10" s="1"/>
  <c r="B26" i="10"/>
  <c r="AW147" i="11"/>
  <c r="AS147" i="11"/>
  <c r="AG147" i="11"/>
  <c r="K147" i="11"/>
  <c r="L147" i="11" s="1"/>
  <c r="AW146" i="11"/>
  <c r="AS146" i="11"/>
  <c r="AG146" i="11"/>
  <c r="AW145" i="11"/>
  <c r="AS145" i="11"/>
  <c r="AG145" i="11"/>
  <c r="AW144" i="11"/>
  <c r="AS144" i="11"/>
  <c r="AG144" i="11"/>
  <c r="K144" i="11"/>
  <c r="L144" i="11" s="1"/>
  <c r="AW143" i="11"/>
  <c r="AS143" i="11"/>
  <c r="AG143" i="11"/>
  <c r="AW142" i="11"/>
  <c r="AS142" i="11"/>
  <c r="AG142" i="11"/>
  <c r="AW141" i="11"/>
  <c r="AS141" i="11"/>
  <c r="AG141" i="11"/>
  <c r="AW140" i="11"/>
  <c r="AS140" i="11"/>
  <c r="AG140" i="11"/>
  <c r="T140" i="11"/>
  <c r="AW139" i="11"/>
  <c r="AS139" i="11"/>
  <c r="AG139" i="11"/>
  <c r="AW138" i="11"/>
  <c r="AS138" i="11"/>
  <c r="AG138" i="11"/>
  <c r="B138" i="11"/>
  <c r="AV141" i="11" s="1"/>
  <c r="AW137" i="11"/>
  <c r="AS137" i="11"/>
  <c r="AG137" i="11"/>
  <c r="B137" i="11"/>
  <c r="T142" i="11" s="1"/>
  <c r="AW136" i="11"/>
  <c r="AS136" i="11"/>
  <c r="AG136" i="11"/>
  <c r="B136" i="11"/>
  <c r="AZ132" i="11"/>
  <c r="AW132" i="11"/>
  <c r="AU132" i="11"/>
  <c r="AS132" i="11"/>
  <c r="AG132" i="11"/>
  <c r="AZ131" i="11"/>
  <c r="AW131" i="11"/>
  <c r="AV131" i="11"/>
  <c r="AU131" i="11"/>
  <c r="AS131" i="11"/>
  <c r="AG131" i="11"/>
  <c r="AZ130" i="11"/>
  <c r="AW130" i="11"/>
  <c r="AS130" i="11"/>
  <c r="AG130" i="11"/>
  <c r="K130" i="11"/>
  <c r="L130" i="11" s="1"/>
  <c r="AZ129" i="11"/>
  <c r="AW129" i="11"/>
  <c r="AU129" i="11"/>
  <c r="AS129" i="11"/>
  <c r="AG129" i="11"/>
  <c r="AZ128" i="11"/>
  <c r="AW128" i="11"/>
  <c r="AS128" i="11"/>
  <c r="AG128" i="11"/>
  <c r="AZ127" i="11"/>
  <c r="AW127" i="11"/>
  <c r="AS127" i="11"/>
  <c r="AG127" i="11"/>
  <c r="K127" i="11"/>
  <c r="L127" i="11" s="1"/>
  <c r="AZ126" i="11"/>
  <c r="AW126" i="11"/>
  <c r="AU126" i="11"/>
  <c r="AS126" i="11"/>
  <c r="AG126" i="11"/>
  <c r="K126" i="11"/>
  <c r="L126" i="11" s="1"/>
  <c r="AZ125" i="11"/>
  <c r="AW125" i="11"/>
  <c r="AS125" i="11"/>
  <c r="AG125" i="11"/>
  <c r="T125" i="11"/>
  <c r="AZ124" i="11"/>
  <c r="AW124" i="11"/>
  <c r="AS124" i="11"/>
  <c r="AG124" i="11"/>
  <c r="K124" i="11"/>
  <c r="L124" i="11" s="1"/>
  <c r="AZ123" i="11"/>
  <c r="AW123" i="11"/>
  <c r="AU123" i="11"/>
  <c r="AS123" i="11"/>
  <c r="AG123" i="11"/>
  <c r="T123" i="11"/>
  <c r="B123" i="11"/>
  <c r="AV122" i="11" s="1"/>
  <c r="AZ122" i="11"/>
  <c r="AW122" i="11"/>
  <c r="AS122" i="11"/>
  <c r="AG122" i="11"/>
  <c r="B122" i="11"/>
  <c r="T127" i="11" s="1"/>
  <c r="AZ121" i="11"/>
  <c r="AW121" i="11"/>
  <c r="AU121" i="11"/>
  <c r="AS121" i="11"/>
  <c r="AG121" i="11"/>
  <c r="T121" i="11"/>
  <c r="B121" i="11"/>
  <c r="K128" i="11" s="1"/>
  <c r="L128" i="11" s="1"/>
  <c r="R128" i="11" s="1"/>
  <c r="AW116" i="11"/>
  <c r="AS116" i="11"/>
  <c r="AG116" i="11"/>
  <c r="AW115" i="11"/>
  <c r="AS115" i="11"/>
  <c r="AG115" i="11"/>
  <c r="T115" i="11"/>
  <c r="K115" i="11"/>
  <c r="L115" i="11" s="1"/>
  <c r="AW114" i="11"/>
  <c r="AV114" i="11"/>
  <c r="AS114" i="11"/>
  <c r="AG114" i="11"/>
  <c r="K114" i="11"/>
  <c r="L114" i="11" s="1"/>
  <c r="AW113" i="11"/>
  <c r="AS113" i="11"/>
  <c r="AG113" i="11"/>
  <c r="AW112" i="11"/>
  <c r="AS112" i="11"/>
  <c r="AG112" i="11"/>
  <c r="T112" i="11"/>
  <c r="AW111" i="11"/>
  <c r="AU111" i="11"/>
  <c r="AS111" i="11"/>
  <c r="AG111" i="11"/>
  <c r="AW110" i="11"/>
  <c r="AV110" i="11"/>
  <c r="AS110" i="11"/>
  <c r="AG110" i="11"/>
  <c r="AW109" i="11"/>
  <c r="AS109" i="11"/>
  <c r="AG109" i="11"/>
  <c r="AW108" i="11"/>
  <c r="AU108" i="11"/>
  <c r="AS108" i="11"/>
  <c r="AG108" i="11"/>
  <c r="AW107" i="11"/>
  <c r="AV107" i="11"/>
  <c r="AS107" i="11"/>
  <c r="AG107" i="11"/>
  <c r="B107" i="11"/>
  <c r="AV116" i="11" s="1"/>
  <c r="AW106" i="11"/>
  <c r="AS106" i="11"/>
  <c r="AG106" i="11"/>
  <c r="T106" i="11"/>
  <c r="B106" i="11"/>
  <c r="T111" i="11" s="1"/>
  <c r="AW105" i="11"/>
  <c r="AV105" i="11"/>
  <c r="AS105" i="11"/>
  <c r="AG105" i="11"/>
  <c r="R105" i="11"/>
  <c r="K105" i="11"/>
  <c r="L105" i="11" s="1"/>
  <c r="O105" i="11" s="1"/>
  <c r="B105" i="11"/>
  <c r="AU110" i="11" s="1"/>
  <c r="D101" i="11"/>
  <c r="D117" i="11" s="1"/>
  <c r="D133" i="11" s="1"/>
  <c r="D148" i="11" s="1"/>
  <c r="AM100" i="11"/>
  <c r="AL100" i="11"/>
  <c r="K100" i="11"/>
  <c r="L100" i="11" s="1"/>
  <c r="AM99" i="11"/>
  <c r="AM98" i="11"/>
  <c r="AK98" i="11"/>
  <c r="T98" i="11"/>
  <c r="AM97" i="11"/>
  <c r="AK97" i="11"/>
  <c r="T97" i="11"/>
  <c r="AM96" i="11"/>
  <c r="T96" i="11"/>
  <c r="K96" i="11"/>
  <c r="L96" i="11" s="1"/>
  <c r="AM95" i="11"/>
  <c r="AL95" i="11"/>
  <c r="T95" i="11"/>
  <c r="K95" i="11"/>
  <c r="L95" i="11" s="1"/>
  <c r="AM94" i="11"/>
  <c r="T94" i="11"/>
  <c r="AM93" i="11"/>
  <c r="AL93" i="11"/>
  <c r="T93" i="11"/>
  <c r="AM92" i="11"/>
  <c r="AK92" i="11"/>
  <c r="T92" i="11"/>
  <c r="AM91" i="11"/>
  <c r="T91" i="11"/>
  <c r="K91" i="11"/>
  <c r="L91" i="11" s="1"/>
  <c r="B91" i="11"/>
  <c r="AL96" i="11" s="1"/>
  <c r="AM90" i="11"/>
  <c r="T90" i="11"/>
  <c r="K90" i="11"/>
  <c r="L90" i="11" s="1"/>
  <c r="B90" i="11"/>
  <c r="T100" i="11" s="1"/>
  <c r="AM89" i="11"/>
  <c r="AL89" i="11"/>
  <c r="T89" i="11"/>
  <c r="R89" i="11"/>
  <c r="K89" i="11"/>
  <c r="L89" i="11" s="1"/>
  <c r="O89" i="11" s="1"/>
  <c r="B89" i="11"/>
  <c r="AK96" i="11" s="1"/>
  <c r="AT84" i="11"/>
  <c r="AS84" i="11"/>
  <c r="AR84" i="11"/>
  <c r="AP84" i="11"/>
  <c r="AA84" i="11"/>
  <c r="AT83" i="11"/>
  <c r="AS83" i="11"/>
  <c r="AP83" i="11"/>
  <c r="AA83" i="11"/>
  <c r="T83" i="11"/>
  <c r="AT82" i="11"/>
  <c r="AS82" i="11"/>
  <c r="AP82" i="11"/>
  <c r="AA82" i="11"/>
  <c r="T82" i="11"/>
  <c r="AT81" i="11"/>
  <c r="AS81" i="11"/>
  <c r="AP81" i="11"/>
  <c r="AA81" i="11"/>
  <c r="K81" i="11"/>
  <c r="L81" i="11" s="1"/>
  <c r="AT80" i="11"/>
  <c r="AS80" i="11"/>
  <c r="AP80" i="11"/>
  <c r="AA80" i="11"/>
  <c r="T80" i="11"/>
  <c r="AT79" i="11"/>
  <c r="AS79" i="11"/>
  <c r="AP79" i="11"/>
  <c r="AA79" i="11"/>
  <c r="T79" i="11"/>
  <c r="AT78" i="11"/>
  <c r="AS78" i="11"/>
  <c r="AP78" i="11"/>
  <c r="AA78" i="11"/>
  <c r="T78" i="11"/>
  <c r="D78" i="11"/>
  <c r="AT77" i="11"/>
  <c r="AS77" i="11"/>
  <c r="AR77" i="11"/>
  <c r="AP77" i="11"/>
  <c r="AA77" i="11"/>
  <c r="T77" i="11"/>
  <c r="AT76" i="11"/>
  <c r="AS76" i="11"/>
  <c r="AP76" i="11"/>
  <c r="AA76" i="11"/>
  <c r="T76" i="11"/>
  <c r="AT75" i="11"/>
  <c r="AS75" i="11"/>
  <c r="AP75" i="11"/>
  <c r="AA75" i="11"/>
  <c r="T75" i="11"/>
  <c r="B75" i="11"/>
  <c r="AT74" i="11"/>
  <c r="AS74" i="11"/>
  <c r="AP74" i="11"/>
  <c r="AA74" i="11"/>
  <c r="T74" i="11"/>
  <c r="B74" i="11"/>
  <c r="T84" i="11" s="1"/>
  <c r="AT73" i="11"/>
  <c r="AS73" i="11"/>
  <c r="AP73" i="11"/>
  <c r="AA73" i="11"/>
  <c r="T73" i="11"/>
  <c r="B73" i="11"/>
  <c r="AT69" i="11"/>
  <c r="AP69" i="11"/>
  <c r="AA69" i="11"/>
  <c r="K69" i="11"/>
  <c r="L69" i="11" s="1"/>
  <c r="D69" i="11"/>
  <c r="AT68" i="11"/>
  <c r="AP68" i="11"/>
  <c r="AA68" i="11"/>
  <c r="AT67" i="11"/>
  <c r="AP67" i="11"/>
  <c r="AA67" i="11"/>
  <c r="D67" i="11"/>
  <c r="E68" i="11" s="1"/>
  <c r="H67" i="11" s="1"/>
  <c r="I67" i="11" s="1"/>
  <c r="J67" i="11" s="1"/>
  <c r="AT66" i="11"/>
  <c r="AP66" i="11"/>
  <c r="AA66" i="11"/>
  <c r="K66" i="11"/>
  <c r="L66" i="11" s="1"/>
  <c r="D66" i="11"/>
  <c r="AT65" i="11"/>
  <c r="AP65" i="11"/>
  <c r="AA65" i="11"/>
  <c r="K65" i="11"/>
  <c r="L65" i="11" s="1"/>
  <c r="D65" i="11"/>
  <c r="E66" i="11" s="1"/>
  <c r="H65" i="11" s="1"/>
  <c r="I65" i="11" s="1"/>
  <c r="J65" i="11" s="1"/>
  <c r="AT64" i="11"/>
  <c r="AS64" i="11"/>
  <c r="AP64" i="11"/>
  <c r="AA64" i="11"/>
  <c r="AT63" i="11"/>
  <c r="AP63" i="11"/>
  <c r="AA63" i="11"/>
  <c r="I63" i="11"/>
  <c r="J63" i="11" s="1"/>
  <c r="AT62" i="11"/>
  <c r="AP62" i="11"/>
  <c r="AA62" i="11"/>
  <c r="T62" i="11"/>
  <c r="K62" i="11"/>
  <c r="L62" i="11" s="1"/>
  <c r="AT61" i="11"/>
  <c r="AS61" i="11"/>
  <c r="AP61" i="11"/>
  <c r="AA61" i="11"/>
  <c r="AT60" i="11"/>
  <c r="AP60" i="11"/>
  <c r="AA60" i="11"/>
  <c r="B60" i="11"/>
  <c r="AT59" i="11"/>
  <c r="AP59" i="11"/>
  <c r="AA59" i="11"/>
  <c r="K59" i="11"/>
  <c r="L59" i="11" s="1"/>
  <c r="D59" i="11"/>
  <c r="E60" i="11" s="1"/>
  <c r="H59" i="11" s="1"/>
  <c r="I59" i="11" s="1"/>
  <c r="J59" i="11" s="1"/>
  <c r="B59" i="11"/>
  <c r="T64" i="11" s="1"/>
  <c r="AT58" i="11"/>
  <c r="AP58" i="11"/>
  <c r="AA58" i="11"/>
  <c r="B58" i="11"/>
  <c r="E54" i="11"/>
  <c r="H53" i="11" s="1"/>
  <c r="I53" i="11" s="1"/>
  <c r="J53" i="11" s="1"/>
  <c r="D54" i="11"/>
  <c r="D70" i="11" s="1"/>
  <c r="D85" i="11" s="1"/>
  <c r="AT53" i="11"/>
  <c r="AP53" i="11"/>
  <c r="AG53" i="11"/>
  <c r="AA53" i="11"/>
  <c r="T53" i="11"/>
  <c r="D53" i="11"/>
  <c r="AT52" i="11"/>
  <c r="AR52" i="11"/>
  <c r="AP52" i="11"/>
  <c r="AG52" i="11"/>
  <c r="AA52" i="11"/>
  <c r="R52" i="11"/>
  <c r="L52" i="11"/>
  <c r="K52" i="11"/>
  <c r="D52" i="11"/>
  <c r="AT51" i="11"/>
  <c r="AP51" i="11"/>
  <c r="AG51" i="11"/>
  <c r="AA51" i="11"/>
  <c r="T51" i="11"/>
  <c r="K51" i="11"/>
  <c r="L51" i="11" s="1"/>
  <c r="E51" i="11"/>
  <c r="H50" i="11" s="1"/>
  <c r="I50" i="11" s="1"/>
  <c r="J50" i="11" s="1"/>
  <c r="D51" i="11"/>
  <c r="E52" i="11" s="1"/>
  <c r="H51" i="11" s="1"/>
  <c r="I51" i="11" s="1"/>
  <c r="J51" i="11" s="1"/>
  <c r="AT50" i="11"/>
  <c r="AR50" i="11"/>
  <c r="AP50" i="11"/>
  <c r="AG50" i="11"/>
  <c r="AA50" i="11"/>
  <c r="T50" i="11"/>
  <c r="E50" i="11"/>
  <c r="D50" i="11"/>
  <c r="AT49" i="11"/>
  <c r="AR49" i="11"/>
  <c r="AP49" i="11"/>
  <c r="AG49" i="11"/>
  <c r="AA49" i="11"/>
  <c r="K49" i="11"/>
  <c r="L49" i="11" s="1"/>
  <c r="H49" i="11"/>
  <c r="I49" i="11" s="1"/>
  <c r="J49" i="11" s="1"/>
  <c r="E49" i="11"/>
  <c r="H48" i="11" s="1"/>
  <c r="I48" i="11" s="1"/>
  <c r="J48" i="11" s="1"/>
  <c r="D49" i="11"/>
  <c r="AT48" i="11"/>
  <c r="AS48" i="11"/>
  <c r="AP48" i="11"/>
  <c r="AG48" i="11"/>
  <c r="AA48" i="11"/>
  <c r="D48" i="11"/>
  <c r="D64" i="11" s="1"/>
  <c r="AT47" i="11"/>
  <c r="AS47" i="11"/>
  <c r="AP47" i="11"/>
  <c r="AG47" i="11"/>
  <c r="AA47" i="11"/>
  <c r="D47" i="11"/>
  <c r="D63" i="11" s="1"/>
  <c r="E64" i="11" s="1"/>
  <c r="H63" i="11" s="1"/>
  <c r="AT46" i="11"/>
  <c r="AS46" i="11"/>
  <c r="AP46" i="11"/>
  <c r="AG46" i="11"/>
  <c r="AA46" i="11"/>
  <c r="K46" i="11"/>
  <c r="L46" i="11" s="1"/>
  <c r="R46" i="11" s="1"/>
  <c r="D46" i="11"/>
  <c r="D62" i="11" s="1"/>
  <c r="AT45" i="11"/>
  <c r="AP45" i="11"/>
  <c r="AG45" i="11"/>
  <c r="AA45" i="11"/>
  <c r="D45" i="11"/>
  <c r="E46" i="11" s="1"/>
  <c r="H45" i="11" s="1"/>
  <c r="I45" i="11" s="1"/>
  <c r="J45" i="11" s="1"/>
  <c r="AT44" i="11"/>
  <c r="AP44" i="11"/>
  <c r="AG44" i="11"/>
  <c r="AA44" i="11"/>
  <c r="T44" i="11"/>
  <c r="L44" i="11"/>
  <c r="R44" i="11" s="1"/>
  <c r="K44" i="11"/>
  <c r="E44" i="11"/>
  <c r="H43" i="11" s="1"/>
  <c r="D44" i="11"/>
  <c r="B44" i="11"/>
  <c r="AS51" i="11" s="1"/>
  <c r="AT43" i="11"/>
  <c r="AS43" i="11"/>
  <c r="AP43" i="11"/>
  <c r="AG43" i="11"/>
  <c r="AA43" i="11"/>
  <c r="T43" i="11"/>
  <c r="I43" i="11"/>
  <c r="J43" i="11" s="1"/>
  <c r="D43" i="11"/>
  <c r="B43" i="11"/>
  <c r="T47" i="11" s="1"/>
  <c r="AT42" i="11"/>
  <c r="AS42" i="11"/>
  <c r="AR42" i="11"/>
  <c r="AP42" i="11"/>
  <c r="AG42" i="11"/>
  <c r="AA42" i="11"/>
  <c r="K42" i="11"/>
  <c r="L42" i="11" s="1"/>
  <c r="O42" i="11" s="1"/>
  <c r="P42" i="11" s="1"/>
  <c r="Q42" i="11" s="1"/>
  <c r="H42" i="11"/>
  <c r="I42" i="11" s="1"/>
  <c r="J42" i="11" s="1"/>
  <c r="D42" i="11"/>
  <c r="E43" i="11" s="1"/>
  <c r="B42" i="11"/>
  <c r="AR46" i="11" s="1"/>
  <c r="E38" i="11"/>
  <c r="H37" i="11" s="1"/>
  <c r="I37" i="11" s="1"/>
  <c r="J37" i="11" s="1"/>
  <c r="AT37" i="11"/>
  <c r="AP37" i="11"/>
  <c r="AA37" i="11"/>
  <c r="L37" i="11"/>
  <c r="K37" i="11"/>
  <c r="E37" i="11"/>
  <c r="H36" i="11" s="1"/>
  <c r="I36" i="11" s="1"/>
  <c r="J36" i="11" s="1"/>
  <c r="AT36" i="11"/>
  <c r="AP36" i="11"/>
  <c r="AA36" i="11"/>
  <c r="E36" i="11"/>
  <c r="AT35" i="11"/>
  <c r="AS35" i="11"/>
  <c r="AP35" i="11"/>
  <c r="AA35" i="11"/>
  <c r="H35" i="11"/>
  <c r="I35" i="11" s="1"/>
  <c r="J35" i="11" s="1"/>
  <c r="E35" i="11"/>
  <c r="AT34" i="11"/>
  <c r="AS34" i="11"/>
  <c r="AP34" i="11"/>
  <c r="AA34" i="11"/>
  <c r="H34" i="11"/>
  <c r="I34" i="11" s="1"/>
  <c r="J34" i="11" s="1"/>
  <c r="E34" i="11"/>
  <c r="AT33" i="11"/>
  <c r="AS33" i="11"/>
  <c r="AP33" i="11"/>
  <c r="AA33" i="11"/>
  <c r="H33" i="11"/>
  <c r="I33" i="11" s="1"/>
  <c r="J33" i="11" s="1"/>
  <c r="E33" i="11"/>
  <c r="AT32" i="11"/>
  <c r="AR32" i="11"/>
  <c r="AP32" i="11"/>
  <c r="AA32" i="11"/>
  <c r="H32" i="11"/>
  <c r="I32" i="11" s="1"/>
  <c r="J32" i="11" s="1"/>
  <c r="E32" i="11"/>
  <c r="H31" i="11" s="1"/>
  <c r="I31" i="11" s="1"/>
  <c r="J31" i="11" s="1"/>
  <c r="AT31" i="11"/>
  <c r="AS31" i="11"/>
  <c r="AP31" i="11"/>
  <c r="AA31" i="11"/>
  <c r="K31" i="11"/>
  <c r="E31" i="11"/>
  <c r="AT30" i="11"/>
  <c r="AS30" i="11"/>
  <c r="AP30" i="11"/>
  <c r="AA30" i="11"/>
  <c r="J30" i="11"/>
  <c r="I30" i="11"/>
  <c r="H30" i="11"/>
  <c r="E30" i="11"/>
  <c r="AT29" i="11"/>
  <c r="AP29" i="11"/>
  <c r="AA29" i="11"/>
  <c r="I29" i="11"/>
  <c r="J29" i="11" s="1"/>
  <c r="H29" i="11"/>
  <c r="E29" i="11"/>
  <c r="AT28" i="11"/>
  <c r="AS28" i="11"/>
  <c r="AP28" i="11"/>
  <c r="AA28" i="11"/>
  <c r="H28" i="11"/>
  <c r="I28" i="11" s="1"/>
  <c r="J28" i="11" s="1"/>
  <c r="E28" i="11"/>
  <c r="H27" i="11" s="1"/>
  <c r="I27" i="11" s="1"/>
  <c r="J27" i="11" s="1"/>
  <c r="B28" i="11"/>
  <c r="AS37" i="11" s="1"/>
  <c r="AT27" i="11"/>
  <c r="AP27" i="11"/>
  <c r="AA27" i="11"/>
  <c r="E27" i="11"/>
  <c r="H26" i="11" s="1"/>
  <c r="I26" i="11" s="1"/>
  <c r="J26" i="11" s="1"/>
  <c r="B27" i="11"/>
  <c r="AT26" i="11"/>
  <c r="AS26" i="11"/>
  <c r="AR26" i="11"/>
  <c r="AP26" i="11"/>
  <c r="AA26" i="11"/>
  <c r="B26" i="11"/>
  <c r="AR37" i="11" s="1"/>
  <c r="AW147" i="9"/>
  <c r="AV147" i="9"/>
  <c r="AS147" i="9"/>
  <c r="AG147" i="9"/>
  <c r="K147" i="9"/>
  <c r="L147" i="9" s="1"/>
  <c r="AW146" i="9"/>
  <c r="AS146" i="9"/>
  <c r="AG146" i="9"/>
  <c r="K146" i="9"/>
  <c r="L146" i="9" s="1"/>
  <c r="R146" i="9" s="1"/>
  <c r="AW145" i="9"/>
  <c r="AS145" i="9"/>
  <c r="AG145" i="9"/>
  <c r="AW144" i="9"/>
  <c r="AV144" i="9"/>
  <c r="AS144" i="9"/>
  <c r="AG144" i="9"/>
  <c r="R144" i="9"/>
  <c r="K144" i="9"/>
  <c r="L144" i="9" s="1"/>
  <c r="AW143" i="9"/>
  <c r="AS143" i="9"/>
  <c r="AG143" i="9"/>
  <c r="AW142" i="9"/>
  <c r="AS142" i="9"/>
  <c r="AG142" i="9"/>
  <c r="T142" i="9"/>
  <c r="AW141" i="9"/>
  <c r="AS141" i="9"/>
  <c r="AG141" i="9"/>
  <c r="AW140" i="9"/>
  <c r="AV140" i="9"/>
  <c r="AS140" i="9"/>
  <c r="AG140" i="9"/>
  <c r="AW139" i="9"/>
  <c r="AS139" i="9"/>
  <c r="AG139" i="9"/>
  <c r="AW138" i="9"/>
  <c r="AU138" i="9"/>
  <c r="AS138" i="9"/>
  <c r="AG138" i="9"/>
  <c r="B138" i="9"/>
  <c r="AV146" i="9" s="1"/>
  <c r="AW137" i="9"/>
  <c r="AS137" i="9"/>
  <c r="AG137" i="9"/>
  <c r="B137" i="9"/>
  <c r="AW136" i="9"/>
  <c r="AS136" i="9"/>
  <c r="AG136" i="9"/>
  <c r="B136" i="9"/>
  <c r="AZ132" i="9"/>
  <c r="AW132" i="9"/>
  <c r="AS132" i="9"/>
  <c r="AG132" i="9"/>
  <c r="AZ131" i="9"/>
  <c r="AW131" i="9"/>
  <c r="AS131" i="9"/>
  <c r="AG131" i="9"/>
  <c r="T131" i="9"/>
  <c r="AZ130" i="9"/>
  <c r="AW130" i="9"/>
  <c r="AS130" i="9"/>
  <c r="AG130" i="9"/>
  <c r="AZ129" i="9"/>
  <c r="AW129" i="9"/>
  <c r="AS129" i="9"/>
  <c r="AG129" i="9"/>
  <c r="AZ128" i="9"/>
  <c r="AW128" i="9"/>
  <c r="AV128" i="9"/>
  <c r="AS128" i="9"/>
  <c r="AG128" i="9"/>
  <c r="AZ127" i="9"/>
  <c r="AW127" i="9"/>
  <c r="AS127" i="9"/>
  <c r="AG127" i="9"/>
  <c r="AZ126" i="9"/>
  <c r="AW126" i="9"/>
  <c r="AS126" i="9"/>
  <c r="AG126" i="9"/>
  <c r="AZ125" i="9"/>
  <c r="AW125" i="9"/>
  <c r="AV125" i="9"/>
  <c r="AU125" i="9"/>
  <c r="AS125" i="9"/>
  <c r="AG125" i="9"/>
  <c r="AZ124" i="9"/>
  <c r="AW124" i="9"/>
  <c r="AS124" i="9"/>
  <c r="AG124" i="9"/>
  <c r="AZ123" i="9"/>
  <c r="AW123" i="9"/>
  <c r="AS123" i="9"/>
  <c r="AG123" i="9"/>
  <c r="T123" i="9"/>
  <c r="B123" i="9"/>
  <c r="AV122" i="9" s="1"/>
  <c r="AZ122" i="9"/>
  <c r="AW122" i="9"/>
  <c r="AS122" i="9"/>
  <c r="AG122" i="9"/>
  <c r="T122" i="9"/>
  <c r="B122" i="9"/>
  <c r="T129" i="9" s="1"/>
  <c r="AZ121" i="9"/>
  <c r="AW121" i="9"/>
  <c r="AS121" i="9"/>
  <c r="AG121" i="9"/>
  <c r="T121" i="9"/>
  <c r="B121" i="9"/>
  <c r="K127" i="9" s="1"/>
  <c r="L127" i="9" s="1"/>
  <c r="AW116" i="9"/>
  <c r="AV116" i="9"/>
  <c r="AS116" i="9"/>
  <c r="AG116" i="9"/>
  <c r="T116" i="9"/>
  <c r="AW115" i="9"/>
  <c r="AV115" i="9"/>
  <c r="AU115" i="9"/>
  <c r="AS115" i="9"/>
  <c r="AG115" i="9"/>
  <c r="K115" i="9"/>
  <c r="L115" i="9" s="1"/>
  <c r="AW114" i="9"/>
  <c r="AV114" i="9"/>
  <c r="AU114" i="9"/>
  <c r="AS114" i="9"/>
  <c r="AG114" i="9"/>
  <c r="K114" i="9"/>
  <c r="AW113" i="9"/>
  <c r="AV113" i="9"/>
  <c r="AU113" i="9"/>
  <c r="AS113" i="9"/>
  <c r="AG113" i="9"/>
  <c r="T113" i="9"/>
  <c r="AW112" i="9"/>
  <c r="AV112" i="9"/>
  <c r="AU112" i="9"/>
  <c r="AS112" i="9"/>
  <c r="AG112" i="9"/>
  <c r="AW111" i="9"/>
  <c r="AV111" i="9"/>
  <c r="AU111" i="9"/>
  <c r="AS111" i="9"/>
  <c r="AG111" i="9"/>
  <c r="L111" i="9"/>
  <c r="R111" i="9" s="1"/>
  <c r="K111" i="9"/>
  <c r="AW110" i="9"/>
  <c r="AV110" i="9"/>
  <c r="AU110" i="9"/>
  <c r="AS110" i="9"/>
  <c r="AG110" i="9"/>
  <c r="T110" i="9"/>
  <c r="K110" i="9"/>
  <c r="L110" i="9" s="1"/>
  <c r="R110" i="9" s="1"/>
  <c r="AW109" i="9"/>
  <c r="AV109" i="9"/>
  <c r="AU109" i="9"/>
  <c r="AS109" i="9"/>
  <c r="AG109" i="9"/>
  <c r="T109" i="9"/>
  <c r="AW108" i="9"/>
  <c r="AV108" i="9"/>
  <c r="AU108" i="9"/>
  <c r="AS108" i="9"/>
  <c r="AG108" i="9"/>
  <c r="L108" i="9"/>
  <c r="R108" i="9" s="1"/>
  <c r="K108" i="9"/>
  <c r="AW107" i="9"/>
  <c r="AV107" i="9"/>
  <c r="AU107" i="9"/>
  <c r="AS107" i="9"/>
  <c r="AG107" i="9"/>
  <c r="T107" i="9"/>
  <c r="K107" i="9"/>
  <c r="L107" i="9" s="1"/>
  <c r="R107" i="9" s="1"/>
  <c r="B107" i="9"/>
  <c r="AW106" i="9"/>
  <c r="AV106" i="9"/>
  <c r="AU106" i="9"/>
  <c r="AS106" i="9"/>
  <c r="AG106" i="9"/>
  <c r="T106" i="9"/>
  <c r="B106" i="9"/>
  <c r="T115" i="9" s="1"/>
  <c r="AW105" i="9"/>
  <c r="AV105" i="9"/>
  <c r="AU105" i="9"/>
  <c r="AS105" i="9"/>
  <c r="AG105" i="9"/>
  <c r="T105" i="9"/>
  <c r="R105" i="9"/>
  <c r="O105" i="9"/>
  <c r="L105" i="9"/>
  <c r="K105" i="9"/>
  <c r="B105" i="9"/>
  <c r="K116" i="9" s="1"/>
  <c r="L116" i="9" s="1"/>
  <c r="AM100" i="9"/>
  <c r="AL100" i="9"/>
  <c r="AK100" i="9"/>
  <c r="R100" i="9"/>
  <c r="K100" i="9"/>
  <c r="L100" i="9" s="1"/>
  <c r="AM99" i="9"/>
  <c r="AL99" i="9"/>
  <c r="T99" i="9"/>
  <c r="AM98" i="9"/>
  <c r="AL98" i="9"/>
  <c r="T98" i="9"/>
  <c r="AM97" i="9"/>
  <c r="AK97" i="9"/>
  <c r="AM96" i="9"/>
  <c r="T96" i="9"/>
  <c r="AM95" i="9"/>
  <c r="AL95" i="9"/>
  <c r="AK95" i="9"/>
  <c r="K95" i="9"/>
  <c r="L95" i="9" s="1"/>
  <c r="AM94" i="9"/>
  <c r="AL94" i="9"/>
  <c r="AK94" i="9"/>
  <c r="T94" i="9"/>
  <c r="AM93" i="9"/>
  <c r="AL93" i="9"/>
  <c r="AK93" i="9"/>
  <c r="L93" i="9"/>
  <c r="R93" i="9" s="1"/>
  <c r="K93" i="9"/>
  <c r="AM92" i="9"/>
  <c r="AK92" i="9"/>
  <c r="AM91" i="9"/>
  <c r="AL91" i="9"/>
  <c r="T91" i="9"/>
  <c r="L91" i="9"/>
  <c r="R91" i="9" s="1"/>
  <c r="K91" i="9"/>
  <c r="B91" i="9"/>
  <c r="AL97" i="9" s="1"/>
  <c r="AM90" i="9"/>
  <c r="AL90" i="9"/>
  <c r="AK90" i="9"/>
  <c r="B90" i="9"/>
  <c r="T93" i="9" s="1"/>
  <c r="AM89" i="9"/>
  <c r="AL89" i="9"/>
  <c r="AK89" i="9"/>
  <c r="T89" i="9"/>
  <c r="K89" i="9"/>
  <c r="L89" i="9" s="1"/>
  <c r="B89" i="9"/>
  <c r="AK98" i="9" s="1"/>
  <c r="AT84" i="9"/>
  <c r="AS84" i="9"/>
  <c r="AP84" i="9"/>
  <c r="AA84" i="9"/>
  <c r="L84" i="9"/>
  <c r="R84" i="9" s="1"/>
  <c r="AT83" i="9"/>
  <c r="AS83" i="9"/>
  <c r="AR83" i="9"/>
  <c r="AP83" i="9"/>
  <c r="AA83" i="9"/>
  <c r="T83" i="9"/>
  <c r="AT82" i="9"/>
  <c r="AS82" i="9"/>
  <c r="AR82" i="9"/>
  <c r="AP82" i="9"/>
  <c r="AA82" i="9"/>
  <c r="K82" i="9"/>
  <c r="L82" i="9" s="1"/>
  <c r="AT81" i="9"/>
  <c r="AS81" i="9"/>
  <c r="AP81" i="9"/>
  <c r="AA81" i="9"/>
  <c r="AT80" i="9"/>
  <c r="AS80" i="9"/>
  <c r="AR80" i="9"/>
  <c r="AP80" i="9"/>
  <c r="AA80" i="9"/>
  <c r="T80" i="9"/>
  <c r="AT79" i="9"/>
  <c r="AR79" i="9"/>
  <c r="AP79" i="9"/>
  <c r="AA79" i="9"/>
  <c r="T79" i="9"/>
  <c r="AT78" i="9"/>
  <c r="AR78" i="9"/>
  <c r="AP78" i="9"/>
  <c r="AA78" i="9"/>
  <c r="L78" i="9"/>
  <c r="K78" i="9"/>
  <c r="AT77" i="9"/>
  <c r="AR77" i="9"/>
  <c r="AP77" i="9"/>
  <c r="AA77" i="9"/>
  <c r="AT76" i="9"/>
  <c r="AR76" i="9"/>
  <c r="AP76" i="9"/>
  <c r="AA76" i="9"/>
  <c r="T76" i="9"/>
  <c r="K76" i="9"/>
  <c r="AT75" i="9"/>
  <c r="AR75" i="9"/>
  <c r="AP75" i="9"/>
  <c r="AA75" i="9"/>
  <c r="K75" i="9"/>
  <c r="L75" i="9" s="1"/>
  <c r="B75" i="9"/>
  <c r="AS78" i="9" s="1"/>
  <c r="AT74" i="9"/>
  <c r="AS74" i="9"/>
  <c r="AR74" i="9"/>
  <c r="AP74" i="9"/>
  <c r="AA74" i="9"/>
  <c r="T74" i="9"/>
  <c r="B74" i="9"/>
  <c r="T82" i="9" s="1"/>
  <c r="AT73" i="9"/>
  <c r="AS73" i="9"/>
  <c r="AR73" i="9"/>
  <c r="AP73" i="9"/>
  <c r="AA73" i="9"/>
  <c r="K73" i="9"/>
  <c r="L73" i="9" s="1"/>
  <c r="D73" i="9"/>
  <c r="B73" i="9"/>
  <c r="K84" i="9" s="1"/>
  <c r="AT69" i="9"/>
  <c r="AP69" i="9"/>
  <c r="AA69" i="9"/>
  <c r="D69" i="9"/>
  <c r="E70" i="9" s="1"/>
  <c r="H69" i="9" s="1"/>
  <c r="I69" i="9" s="1"/>
  <c r="J69" i="9" s="1"/>
  <c r="AT68" i="9"/>
  <c r="AS68" i="9"/>
  <c r="AP68" i="9"/>
  <c r="AA68" i="9"/>
  <c r="AT67" i="9"/>
  <c r="AP67" i="9"/>
  <c r="AA67" i="9"/>
  <c r="D67" i="9"/>
  <c r="AT66" i="9"/>
  <c r="AP66" i="9"/>
  <c r="AA66" i="9"/>
  <c r="K66" i="9"/>
  <c r="L66" i="9" s="1"/>
  <c r="AT65" i="9"/>
  <c r="AS65" i="9"/>
  <c r="AP65" i="9"/>
  <c r="AA65" i="9"/>
  <c r="AT64" i="9"/>
  <c r="AP64" i="9"/>
  <c r="AA64" i="9"/>
  <c r="AT63" i="9"/>
  <c r="AP63" i="9"/>
  <c r="AA63" i="9"/>
  <c r="AT62" i="9"/>
  <c r="AP62" i="9"/>
  <c r="AA62" i="9"/>
  <c r="AT61" i="9"/>
  <c r="AP61" i="9"/>
  <c r="AA61" i="9"/>
  <c r="AT60" i="9"/>
  <c r="AP60" i="9"/>
  <c r="AA60" i="9"/>
  <c r="B60" i="9"/>
  <c r="AS64" i="9" s="1"/>
  <c r="AT59" i="9"/>
  <c r="AS59" i="9"/>
  <c r="AP59" i="9"/>
  <c r="AA59" i="9"/>
  <c r="B59" i="9"/>
  <c r="AT58" i="9"/>
  <c r="AP58" i="9"/>
  <c r="AA58" i="9"/>
  <c r="B58" i="9"/>
  <c r="K67" i="9" s="1"/>
  <c r="L67" i="9" s="1"/>
  <c r="D54" i="9"/>
  <c r="D70" i="9" s="1"/>
  <c r="D85" i="9" s="1"/>
  <c r="D101" i="9" s="1"/>
  <c r="D117" i="9" s="1"/>
  <c r="D133" i="9" s="1"/>
  <c r="D148" i="9" s="1"/>
  <c r="AT53" i="9"/>
  <c r="AS53" i="9"/>
  <c r="AP53" i="9"/>
  <c r="AG53" i="9"/>
  <c r="AA53" i="9"/>
  <c r="E53" i="9"/>
  <c r="H52" i="9" s="1"/>
  <c r="I52" i="9" s="1"/>
  <c r="J52" i="9" s="1"/>
  <c r="D53" i="9"/>
  <c r="E54" i="9" s="1"/>
  <c r="H53" i="9" s="1"/>
  <c r="I53" i="9" s="1"/>
  <c r="J53" i="9" s="1"/>
  <c r="AT52" i="9"/>
  <c r="AS52" i="9"/>
  <c r="AP52" i="9"/>
  <c r="AG52" i="9"/>
  <c r="AA52" i="9"/>
  <c r="K52" i="9"/>
  <c r="L52" i="9" s="1"/>
  <c r="R52" i="9" s="1"/>
  <c r="D52" i="9"/>
  <c r="D68" i="9" s="1"/>
  <c r="AT51" i="9"/>
  <c r="AP51" i="9"/>
  <c r="AG51" i="9"/>
  <c r="AA51" i="9"/>
  <c r="D51" i="9"/>
  <c r="E52" i="9" s="1"/>
  <c r="H51" i="9" s="1"/>
  <c r="I51" i="9" s="1"/>
  <c r="J51" i="9" s="1"/>
  <c r="AT50" i="9"/>
  <c r="AP50" i="9"/>
  <c r="AG50" i="9"/>
  <c r="AA50" i="9"/>
  <c r="T50" i="9"/>
  <c r="E50" i="9"/>
  <c r="D50" i="9"/>
  <c r="AT49" i="9"/>
  <c r="AR49" i="9"/>
  <c r="AP49" i="9"/>
  <c r="AG49" i="9"/>
  <c r="AA49" i="9"/>
  <c r="T49" i="9"/>
  <c r="H49" i="9"/>
  <c r="I49" i="9" s="1"/>
  <c r="J49" i="9" s="1"/>
  <c r="D49" i="9"/>
  <c r="D65" i="9" s="1"/>
  <c r="AT48" i="9"/>
  <c r="AS48" i="9"/>
  <c r="AR48" i="9"/>
  <c r="AP48" i="9"/>
  <c r="AG48" i="9"/>
  <c r="AA48" i="9"/>
  <c r="T48" i="9"/>
  <c r="D48" i="9"/>
  <c r="AT47" i="9"/>
  <c r="AS47" i="9"/>
  <c r="AR47" i="9"/>
  <c r="AP47" i="9"/>
  <c r="AG47" i="9"/>
  <c r="AA47" i="9"/>
  <c r="D47" i="9"/>
  <c r="D63" i="9" s="1"/>
  <c r="AT46" i="9"/>
  <c r="AP46" i="9"/>
  <c r="AG46" i="9"/>
  <c r="AA46" i="9"/>
  <c r="T46" i="9"/>
  <c r="K46" i="9"/>
  <c r="L46" i="9" s="1"/>
  <c r="D46" i="9"/>
  <c r="E47" i="9" s="1"/>
  <c r="H46" i="9" s="1"/>
  <c r="I46" i="9" s="1"/>
  <c r="J46" i="9" s="1"/>
  <c r="AT45" i="9"/>
  <c r="AS45" i="9"/>
  <c r="AP45" i="9"/>
  <c r="AG45" i="9"/>
  <c r="AA45" i="9"/>
  <c r="L45" i="9"/>
  <c r="R45" i="9" s="1"/>
  <c r="K45" i="9"/>
  <c r="D45" i="9"/>
  <c r="AT44" i="9"/>
  <c r="AS44" i="9"/>
  <c r="AP44" i="9"/>
  <c r="AG44" i="9"/>
  <c r="AA44" i="9"/>
  <c r="T44" i="9"/>
  <c r="L44" i="9"/>
  <c r="K44" i="9"/>
  <c r="D44" i="9"/>
  <c r="D60" i="9" s="1"/>
  <c r="B44" i="9"/>
  <c r="AS49" i="9" s="1"/>
  <c r="AT43" i="9"/>
  <c r="AS43" i="9"/>
  <c r="AR43" i="9"/>
  <c r="AP43" i="9"/>
  <c r="AG43" i="9"/>
  <c r="AA43" i="9"/>
  <c r="T43" i="9"/>
  <c r="D43" i="9"/>
  <c r="D59" i="9" s="1"/>
  <c r="B43" i="9"/>
  <c r="T53" i="9" s="1"/>
  <c r="AT42" i="9"/>
  <c r="AS42" i="9"/>
  <c r="AP42" i="9"/>
  <c r="AG42" i="9"/>
  <c r="AA42" i="9"/>
  <c r="D42" i="9"/>
  <c r="D58" i="9" s="1"/>
  <c r="E59" i="9" s="1"/>
  <c r="H58" i="9" s="1"/>
  <c r="I58" i="9" s="1"/>
  <c r="J58" i="9" s="1"/>
  <c r="B42" i="9"/>
  <c r="AR52" i="9" s="1"/>
  <c r="E38" i="9"/>
  <c r="H37" i="9" s="1"/>
  <c r="I37" i="9" s="1"/>
  <c r="J37" i="9" s="1"/>
  <c r="AT37" i="9"/>
  <c r="AP37" i="9"/>
  <c r="AA37" i="9"/>
  <c r="E37" i="9"/>
  <c r="H36" i="9" s="1"/>
  <c r="AT36" i="9"/>
  <c r="AP36" i="9"/>
  <c r="AA36" i="9"/>
  <c r="I36" i="9"/>
  <c r="J36" i="9" s="1"/>
  <c r="E36" i="9"/>
  <c r="H35" i="9" s="1"/>
  <c r="AT35" i="9"/>
  <c r="AP35" i="9"/>
  <c r="AA35" i="9"/>
  <c r="I35" i="9"/>
  <c r="J35" i="9" s="1"/>
  <c r="E35" i="9"/>
  <c r="AT34" i="9"/>
  <c r="AP34" i="9"/>
  <c r="AA34" i="9"/>
  <c r="I34" i="9"/>
  <c r="J34" i="9" s="1"/>
  <c r="H34" i="9"/>
  <c r="E34" i="9"/>
  <c r="AT33" i="9"/>
  <c r="AP33" i="9"/>
  <c r="AA33" i="9"/>
  <c r="T33" i="9"/>
  <c r="H33" i="9"/>
  <c r="I33" i="9" s="1"/>
  <c r="J33" i="9" s="1"/>
  <c r="E33" i="9"/>
  <c r="H32" i="9" s="1"/>
  <c r="AT32" i="9"/>
  <c r="AP32" i="9"/>
  <c r="AA32" i="9"/>
  <c r="I32" i="9"/>
  <c r="J32" i="9" s="1"/>
  <c r="E32" i="9"/>
  <c r="AT31" i="9"/>
  <c r="AP31" i="9"/>
  <c r="AA31" i="9"/>
  <c r="I31" i="9"/>
  <c r="J31" i="9" s="1"/>
  <c r="H31" i="9"/>
  <c r="E31" i="9"/>
  <c r="H30" i="9" s="1"/>
  <c r="I30" i="9" s="1"/>
  <c r="AT30" i="9"/>
  <c r="AP30" i="9"/>
  <c r="AA30" i="9"/>
  <c r="J30" i="9"/>
  <c r="E30" i="9"/>
  <c r="AT29" i="9"/>
  <c r="AP29" i="9"/>
  <c r="AA29" i="9"/>
  <c r="T29" i="9"/>
  <c r="I29" i="9"/>
  <c r="J29" i="9" s="1"/>
  <c r="H29" i="9"/>
  <c r="E29" i="9"/>
  <c r="AT28" i="9"/>
  <c r="AR28" i="9"/>
  <c r="AP28" i="9"/>
  <c r="AA28" i="9"/>
  <c r="T28" i="9"/>
  <c r="J28" i="9"/>
  <c r="I28" i="9"/>
  <c r="H28" i="9"/>
  <c r="E28" i="9"/>
  <c r="H27" i="9" s="1"/>
  <c r="I27" i="9" s="1"/>
  <c r="J27" i="9" s="1"/>
  <c r="B28" i="9"/>
  <c r="AS36" i="9" s="1"/>
  <c r="AT27" i="9"/>
  <c r="AR27" i="9"/>
  <c r="AP27" i="9"/>
  <c r="AA27" i="9"/>
  <c r="T27" i="9"/>
  <c r="K27" i="9"/>
  <c r="L27" i="9" s="1"/>
  <c r="E27" i="9"/>
  <c r="H26" i="9" s="1"/>
  <c r="I26" i="9" s="1"/>
  <c r="J26" i="9" s="1"/>
  <c r="B27" i="9"/>
  <c r="T36" i="9" s="1"/>
  <c r="AT26" i="9"/>
  <c r="AP26" i="9"/>
  <c r="AA26" i="9"/>
  <c r="B26" i="9"/>
  <c r="AR35" i="9" s="1"/>
  <c r="AW147" i="8"/>
  <c r="AS147" i="8"/>
  <c r="AG147" i="8"/>
  <c r="AW146" i="8"/>
  <c r="AS146" i="8"/>
  <c r="AG146" i="8"/>
  <c r="T146" i="8"/>
  <c r="K146" i="8"/>
  <c r="L146" i="8" s="1"/>
  <c r="AW145" i="8"/>
  <c r="AV145" i="8"/>
  <c r="AS145" i="8"/>
  <c r="AG145" i="8"/>
  <c r="R145" i="8"/>
  <c r="K145" i="8"/>
  <c r="L145" i="8" s="1"/>
  <c r="AW144" i="8"/>
  <c r="AS144" i="8"/>
  <c r="AG144" i="8"/>
  <c r="AW143" i="8"/>
  <c r="AS143" i="8"/>
  <c r="AG143" i="8"/>
  <c r="T143" i="8"/>
  <c r="AW142" i="8"/>
  <c r="AU142" i="8"/>
  <c r="AS142" i="8"/>
  <c r="AG142" i="8"/>
  <c r="AW141" i="8"/>
  <c r="AV141" i="8"/>
  <c r="AS141" i="8"/>
  <c r="AG141" i="8"/>
  <c r="AW140" i="8"/>
  <c r="AS140" i="8"/>
  <c r="AG140" i="8"/>
  <c r="AW139" i="8"/>
  <c r="AU139" i="8"/>
  <c r="AS139" i="8"/>
  <c r="AG139" i="8"/>
  <c r="AW138" i="8"/>
  <c r="AV138" i="8"/>
  <c r="AS138" i="8"/>
  <c r="AG138" i="8"/>
  <c r="B138" i="8"/>
  <c r="AV147" i="8" s="1"/>
  <c r="AW137" i="8"/>
  <c r="AS137" i="8"/>
  <c r="AG137" i="8"/>
  <c r="T137" i="8"/>
  <c r="B137" i="8"/>
  <c r="T142" i="8" s="1"/>
  <c r="AW136" i="8"/>
  <c r="AV136" i="8"/>
  <c r="AS136" i="8"/>
  <c r="AG136" i="8"/>
  <c r="R136" i="8"/>
  <c r="K136" i="8"/>
  <c r="L136" i="8" s="1"/>
  <c r="O136" i="8" s="1"/>
  <c r="B136" i="8"/>
  <c r="AU141" i="8" s="1"/>
  <c r="AZ132" i="8"/>
  <c r="AW132" i="8"/>
  <c r="AS132" i="8"/>
  <c r="AG132" i="8"/>
  <c r="R132" i="8"/>
  <c r="K132" i="8"/>
  <c r="L132" i="8" s="1"/>
  <c r="AZ131" i="8"/>
  <c r="AW131" i="8"/>
  <c r="AU131" i="8"/>
  <c r="AS131" i="8"/>
  <c r="AG131" i="8"/>
  <c r="T131" i="8"/>
  <c r="K131" i="8"/>
  <c r="L131" i="8" s="1"/>
  <c r="AZ130" i="8"/>
  <c r="AW130" i="8"/>
  <c r="AS130" i="8"/>
  <c r="AG130" i="8"/>
  <c r="T130" i="8"/>
  <c r="AZ129" i="8"/>
  <c r="AW129" i="8"/>
  <c r="AS129" i="8"/>
  <c r="AG129" i="8"/>
  <c r="AZ128" i="8"/>
  <c r="AW128" i="8"/>
  <c r="AV128" i="8"/>
  <c r="AS128" i="8"/>
  <c r="AG128" i="8"/>
  <c r="T128" i="8"/>
  <c r="R128" i="8"/>
  <c r="AZ127" i="8"/>
  <c r="AW127" i="8"/>
  <c r="AU127" i="8"/>
  <c r="AS127" i="8"/>
  <c r="AG127" i="8"/>
  <c r="AZ126" i="8"/>
  <c r="AW126" i="8"/>
  <c r="AS126" i="8"/>
  <c r="AG126" i="8"/>
  <c r="K126" i="8"/>
  <c r="L126" i="8" s="1"/>
  <c r="AZ125" i="8"/>
  <c r="AW125" i="8"/>
  <c r="AV125" i="8"/>
  <c r="AS125" i="8"/>
  <c r="AG125" i="8"/>
  <c r="T125" i="8"/>
  <c r="AZ124" i="8"/>
  <c r="AW124" i="8"/>
  <c r="AS124" i="8"/>
  <c r="AG124" i="8"/>
  <c r="AZ123" i="8"/>
  <c r="AW123" i="8"/>
  <c r="AU123" i="8"/>
  <c r="AS123" i="8"/>
  <c r="AG123" i="8"/>
  <c r="B123" i="8"/>
  <c r="AV124" i="8" s="1"/>
  <c r="AZ122" i="8"/>
  <c r="AW122" i="8"/>
  <c r="AV122" i="8"/>
  <c r="AS122" i="8"/>
  <c r="AG122" i="8"/>
  <c r="B122" i="8"/>
  <c r="T127" i="8" s="1"/>
  <c r="AZ121" i="8"/>
  <c r="AW121" i="8"/>
  <c r="AV121" i="8"/>
  <c r="AU121" i="8"/>
  <c r="AS121" i="8"/>
  <c r="AG121" i="8"/>
  <c r="T121" i="8"/>
  <c r="B121" i="8"/>
  <c r="K128" i="8" s="1"/>
  <c r="L128" i="8" s="1"/>
  <c r="AW116" i="8"/>
  <c r="AV116" i="8"/>
  <c r="AS116" i="8"/>
  <c r="AG116" i="8"/>
  <c r="AW115" i="8"/>
  <c r="AS115" i="8"/>
  <c r="AG115" i="8"/>
  <c r="AW114" i="8"/>
  <c r="AU114" i="8"/>
  <c r="AS114" i="8"/>
  <c r="AG114" i="8"/>
  <c r="AW113" i="8"/>
  <c r="AV113" i="8"/>
  <c r="AS113" i="8"/>
  <c r="AG113" i="8"/>
  <c r="AW112" i="8"/>
  <c r="AS112" i="8"/>
  <c r="AG112" i="8"/>
  <c r="AW111" i="8"/>
  <c r="AV111" i="8"/>
  <c r="AS111" i="8"/>
  <c r="AG111" i="8"/>
  <c r="T111" i="8"/>
  <c r="AW110" i="8"/>
  <c r="AV110" i="8"/>
  <c r="AU110" i="8"/>
  <c r="AS110" i="8"/>
  <c r="AG110" i="8"/>
  <c r="K110" i="8"/>
  <c r="L110" i="8" s="1"/>
  <c r="AW109" i="8"/>
  <c r="AV109" i="8"/>
  <c r="AS109" i="8"/>
  <c r="AG109" i="8"/>
  <c r="T109" i="8"/>
  <c r="AW108" i="8"/>
  <c r="AV108" i="8"/>
  <c r="AS108" i="8"/>
  <c r="AG108" i="8"/>
  <c r="T108" i="8"/>
  <c r="AW107" i="8"/>
  <c r="AV107" i="8"/>
  <c r="AU107" i="8"/>
  <c r="AS107" i="8"/>
  <c r="AG107" i="8"/>
  <c r="K107" i="8"/>
  <c r="L107" i="8" s="1"/>
  <c r="B107" i="8"/>
  <c r="AV115" i="8" s="1"/>
  <c r="AW106" i="8"/>
  <c r="AS106" i="8"/>
  <c r="AG106" i="8"/>
  <c r="B106" i="8"/>
  <c r="T114" i="8" s="1"/>
  <c r="AW105" i="8"/>
  <c r="AU105" i="8"/>
  <c r="AS105" i="8"/>
  <c r="AG105" i="8"/>
  <c r="T105" i="8"/>
  <c r="B105" i="8"/>
  <c r="AU116" i="8" s="1"/>
  <c r="AM100" i="8"/>
  <c r="AK100" i="8"/>
  <c r="AM99" i="8"/>
  <c r="AM98" i="8"/>
  <c r="AM97" i="8"/>
  <c r="AM96" i="8"/>
  <c r="AM95" i="8"/>
  <c r="AK95" i="8"/>
  <c r="AM94" i="8"/>
  <c r="AM93" i="8"/>
  <c r="AK93" i="8"/>
  <c r="AM92" i="8"/>
  <c r="AM91" i="8"/>
  <c r="AK91" i="8"/>
  <c r="K91" i="8"/>
  <c r="L91" i="8" s="1"/>
  <c r="B91" i="8"/>
  <c r="AL96" i="8" s="1"/>
  <c r="AM90" i="8"/>
  <c r="K90" i="8"/>
  <c r="B90" i="8"/>
  <c r="T93" i="8" s="1"/>
  <c r="AM89" i="8"/>
  <c r="AK89" i="8"/>
  <c r="K89" i="8"/>
  <c r="L89" i="8" s="1"/>
  <c r="R89" i="8" s="1"/>
  <c r="B89" i="8"/>
  <c r="AT84" i="8"/>
  <c r="AP84" i="8"/>
  <c r="AA84" i="8"/>
  <c r="D84" i="8"/>
  <c r="AT83" i="8"/>
  <c r="AP83" i="8"/>
  <c r="AA83" i="8"/>
  <c r="L83" i="8"/>
  <c r="K83" i="8"/>
  <c r="AT82" i="8"/>
  <c r="AP82" i="8"/>
  <c r="AA82" i="8"/>
  <c r="AT81" i="8"/>
  <c r="AP81" i="8"/>
  <c r="AA81" i="8"/>
  <c r="D81" i="8"/>
  <c r="AT80" i="8"/>
  <c r="AP80" i="8"/>
  <c r="AA80" i="8"/>
  <c r="K80" i="8"/>
  <c r="L80" i="8" s="1"/>
  <c r="AT79" i="8"/>
  <c r="AP79" i="8"/>
  <c r="AA79" i="8"/>
  <c r="K79" i="8"/>
  <c r="L79" i="8" s="1"/>
  <c r="AT78" i="8"/>
  <c r="AP78" i="8"/>
  <c r="AA78" i="8"/>
  <c r="AT77" i="8"/>
  <c r="AP77" i="8"/>
  <c r="AA77" i="8"/>
  <c r="K77" i="8"/>
  <c r="L77" i="8" s="1"/>
  <c r="AT76" i="8"/>
  <c r="AP76" i="8"/>
  <c r="AA76" i="8"/>
  <c r="K76" i="8"/>
  <c r="L76" i="8" s="1"/>
  <c r="AT75" i="8"/>
  <c r="AP75" i="8"/>
  <c r="AA75" i="8"/>
  <c r="B75" i="8"/>
  <c r="AT74" i="8"/>
  <c r="AP74" i="8"/>
  <c r="AA74" i="8"/>
  <c r="K74" i="8"/>
  <c r="L74" i="8" s="1"/>
  <c r="B74" i="8"/>
  <c r="T78" i="8" s="1"/>
  <c r="AT73" i="8"/>
  <c r="AP73" i="8"/>
  <c r="AA73" i="8"/>
  <c r="T73" i="8"/>
  <c r="B73" i="8"/>
  <c r="AR77" i="8" s="1"/>
  <c r="AT69" i="8"/>
  <c r="AS69" i="8"/>
  <c r="AP69" i="8"/>
  <c r="AA69" i="8"/>
  <c r="AT68" i="8"/>
  <c r="AP68" i="8"/>
  <c r="AA68" i="8"/>
  <c r="AT67" i="8"/>
  <c r="AR67" i="8"/>
  <c r="AP67" i="8"/>
  <c r="AA67" i="8"/>
  <c r="AT66" i="8"/>
  <c r="AS66" i="8"/>
  <c r="AP66" i="8"/>
  <c r="AA66" i="8"/>
  <c r="AT65" i="8"/>
  <c r="AP65" i="8"/>
  <c r="AA65" i="8"/>
  <c r="AT64" i="8"/>
  <c r="AS64" i="8"/>
  <c r="AP64" i="8"/>
  <c r="AA64" i="8"/>
  <c r="T64" i="8"/>
  <c r="D64" i="8"/>
  <c r="E65" i="8" s="1"/>
  <c r="H64" i="8" s="1"/>
  <c r="I64" i="8" s="1"/>
  <c r="J64" i="8" s="1"/>
  <c r="AT63" i="8"/>
  <c r="AS63" i="8"/>
  <c r="AR63" i="8"/>
  <c r="AP63" i="8"/>
  <c r="AA63" i="8"/>
  <c r="K63" i="8"/>
  <c r="L63" i="8" s="1"/>
  <c r="AT62" i="8"/>
  <c r="AS62" i="8"/>
  <c r="AP62" i="8"/>
  <c r="AA62" i="8"/>
  <c r="T62" i="8"/>
  <c r="AT61" i="8"/>
  <c r="AS61" i="8"/>
  <c r="AP61" i="8"/>
  <c r="AA61" i="8"/>
  <c r="T61" i="8"/>
  <c r="D61" i="8"/>
  <c r="E62" i="8" s="1"/>
  <c r="H61" i="8" s="1"/>
  <c r="I61" i="8" s="1"/>
  <c r="J61" i="8" s="1"/>
  <c r="AT60" i="8"/>
  <c r="AS60" i="8"/>
  <c r="AR60" i="8"/>
  <c r="AP60" i="8"/>
  <c r="AA60" i="8"/>
  <c r="K60" i="8"/>
  <c r="L60" i="8" s="1"/>
  <c r="E60" i="8"/>
  <c r="H59" i="8" s="1"/>
  <c r="I59" i="8" s="1"/>
  <c r="J59" i="8" s="1"/>
  <c r="B60" i="8"/>
  <c r="AS68" i="8" s="1"/>
  <c r="AT59" i="8"/>
  <c r="AP59" i="8"/>
  <c r="AA59" i="8"/>
  <c r="T59" i="8"/>
  <c r="B59" i="8"/>
  <c r="T67" i="8" s="1"/>
  <c r="AT58" i="8"/>
  <c r="AS58" i="8"/>
  <c r="AR58" i="8"/>
  <c r="AP58" i="8"/>
  <c r="AA58" i="8"/>
  <c r="D58" i="8"/>
  <c r="E59" i="8" s="1"/>
  <c r="H58" i="8" s="1"/>
  <c r="I58" i="8" s="1"/>
  <c r="J58" i="8" s="1"/>
  <c r="B58" i="8"/>
  <c r="AR69" i="8" s="1"/>
  <c r="E54" i="8"/>
  <c r="D54" i="8"/>
  <c r="D70" i="8" s="1"/>
  <c r="D85" i="8" s="1"/>
  <c r="D101" i="8" s="1"/>
  <c r="D117" i="8" s="1"/>
  <c r="D133" i="8" s="1"/>
  <c r="D148" i="8" s="1"/>
  <c r="AT53" i="8"/>
  <c r="AP53" i="8"/>
  <c r="AG53" i="8"/>
  <c r="AA53" i="8"/>
  <c r="T53" i="8"/>
  <c r="H53" i="8"/>
  <c r="I53" i="8" s="1"/>
  <c r="J53" i="8" s="1"/>
  <c r="D53" i="8"/>
  <c r="D69" i="8" s="1"/>
  <c r="E70" i="8" s="1"/>
  <c r="H69" i="8" s="1"/>
  <c r="I69" i="8" s="1"/>
  <c r="J69" i="8" s="1"/>
  <c r="AT52" i="8"/>
  <c r="AP52" i="8"/>
  <c r="AG52" i="8"/>
  <c r="AA52" i="8"/>
  <c r="T52" i="8"/>
  <c r="E52" i="8"/>
  <c r="H51" i="8" s="1"/>
  <c r="I51" i="8" s="1"/>
  <c r="J51" i="8" s="1"/>
  <c r="D52" i="8"/>
  <c r="E53" i="8" s="1"/>
  <c r="H52" i="8" s="1"/>
  <c r="I52" i="8" s="1"/>
  <c r="J52" i="8" s="1"/>
  <c r="AT51" i="8"/>
  <c r="AP51" i="8"/>
  <c r="AG51" i="8"/>
  <c r="AA51" i="8"/>
  <c r="D51" i="8"/>
  <c r="D67" i="8" s="1"/>
  <c r="AT50" i="8"/>
  <c r="AP50" i="8"/>
  <c r="AG50" i="8"/>
  <c r="AA50" i="8"/>
  <c r="D50" i="8"/>
  <c r="D66" i="8" s="1"/>
  <c r="E67" i="8" s="1"/>
  <c r="H66" i="8" s="1"/>
  <c r="I66" i="8" s="1"/>
  <c r="J66" i="8" s="1"/>
  <c r="AT49" i="8"/>
  <c r="AP49" i="8"/>
  <c r="AG49" i="8"/>
  <c r="AA49" i="8"/>
  <c r="E49" i="8"/>
  <c r="H48" i="8" s="1"/>
  <c r="I48" i="8" s="1"/>
  <c r="J48" i="8" s="1"/>
  <c r="D49" i="8"/>
  <c r="AT48" i="8"/>
  <c r="AP48" i="8"/>
  <c r="AG48" i="8"/>
  <c r="AA48" i="8"/>
  <c r="T48" i="8"/>
  <c r="L48" i="8"/>
  <c r="K48" i="8"/>
  <c r="E48" i="8"/>
  <c r="H47" i="8" s="1"/>
  <c r="I47" i="8" s="1"/>
  <c r="J47" i="8" s="1"/>
  <c r="D48" i="8"/>
  <c r="AT47" i="8"/>
  <c r="AP47" i="8"/>
  <c r="AG47" i="8"/>
  <c r="AA47" i="8"/>
  <c r="T47" i="8"/>
  <c r="E47" i="8"/>
  <c r="D47" i="8"/>
  <c r="D63" i="8" s="1"/>
  <c r="AT46" i="8"/>
  <c r="AR46" i="8"/>
  <c r="AP46" i="8"/>
  <c r="AG46" i="8"/>
  <c r="AA46" i="8"/>
  <c r="H46" i="8"/>
  <c r="I46" i="8" s="1"/>
  <c r="J46" i="8" s="1"/>
  <c r="D46" i="8"/>
  <c r="D62" i="8" s="1"/>
  <c r="AT45" i="8"/>
  <c r="AP45" i="8"/>
  <c r="AG45" i="8"/>
  <c r="AA45" i="8"/>
  <c r="T45" i="8"/>
  <c r="D45" i="8"/>
  <c r="E46" i="8" s="1"/>
  <c r="H45" i="8" s="1"/>
  <c r="I45" i="8" s="1"/>
  <c r="J45" i="8" s="1"/>
  <c r="AT44" i="8"/>
  <c r="AP44" i="8"/>
  <c r="AG44" i="8"/>
  <c r="AA44" i="8"/>
  <c r="D44" i="8"/>
  <c r="D60" i="8" s="1"/>
  <c r="B44" i="8"/>
  <c r="AT43" i="8"/>
  <c r="AP43" i="8"/>
  <c r="AG43" i="8"/>
  <c r="AA43" i="8"/>
  <c r="T43" i="8"/>
  <c r="L43" i="8"/>
  <c r="K43" i="8"/>
  <c r="E43" i="8"/>
  <c r="H42" i="8" s="1"/>
  <c r="I42" i="8" s="1"/>
  <c r="J42" i="8" s="1"/>
  <c r="D43" i="8"/>
  <c r="D59" i="8" s="1"/>
  <c r="D74" i="8" s="1"/>
  <c r="B43" i="8"/>
  <c r="T44" i="8" s="1"/>
  <c r="AT42" i="8"/>
  <c r="AP42" i="8"/>
  <c r="AG42" i="8"/>
  <c r="AA42" i="8"/>
  <c r="T42" i="8"/>
  <c r="D42" i="8"/>
  <c r="B42" i="8"/>
  <c r="K53" i="8" s="1"/>
  <c r="L53" i="8" s="1"/>
  <c r="E38" i="8"/>
  <c r="H37" i="8" s="1"/>
  <c r="AT37" i="8"/>
  <c r="AP37" i="8"/>
  <c r="AA37" i="8"/>
  <c r="J37" i="8"/>
  <c r="I37" i="8"/>
  <c r="E37" i="8"/>
  <c r="AT36" i="8"/>
  <c r="AP36" i="8"/>
  <c r="AA36" i="8"/>
  <c r="J36" i="8"/>
  <c r="I36" i="8"/>
  <c r="H36" i="8"/>
  <c r="E36" i="8"/>
  <c r="AT35" i="8"/>
  <c r="AP35" i="8"/>
  <c r="AA35" i="8"/>
  <c r="T35" i="8"/>
  <c r="H35" i="8"/>
  <c r="I35" i="8" s="1"/>
  <c r="J35" i="8" s="1"/>
  <c r="E35" i="8"/>
  <c r="AT34" i="8"/>
  <c r="AR34" i="8"/>
  <c r="AP34" i="8"/>
  <c r="AA34" i="8"/>
  <c r="T34" i="8"/>
  <c r="H34" i="8"/>
  <c r="I34" i="8" s="1"/>
  <c r="J34" i="8" s="1"/>
  <c r="E34" i="8"/>
  <c r="H33" i="8" s="1"/>
  <c r="I33" i="8" s="1"/>
  <c r="AT33" i="8"/>
  <c r="AP33" i="8"/>
  <c r="AA33" i="8"/>
  <c r="K33" i="8"/>
  <c r="L33" i="8" s="1"/>
  <c r="J33" i="8"/>
  <c r="E33" i="8"/>
  <c r="H32" i="8" s="1"/>
  <c r="I32" i="8" s="1"/>
  <c r="J32" i="8" s="1"/>
  <c r="AT32" i="8"/>
  <c r="AP32" i="8"/>
  <c r="AA32" i="8"/>
  <c r="T32" i="8"/>
  <c r="E32" i="8"/>
  <c r="AT31" i="8"/>
  <c r="AS31" i="8"/>
  <c r="AP31" i="8"/>
  <c r="AA31" i="8"/>
  <c r="T31" i="8"/>
  <c r="H31" i="8"/>
  <c r="I31" i="8" s="1"/>
  <c r="J31" i="8" s="1"/>
  <c r="E31" i="8"/>
  <c r="AT30" i="8"/>
  <c r="AR30" i="8"/>
  <c r="AP30" i="8"/>
  <c r="AA30" i="8"/>
  <c r="T30" i="8"/>
  <c r="K30" i="8"/>
  <c r="L30" i="8" s="1"/>
  <c r="H30" i="8"/>
  <c r="I30" i="8" s="1"/>
  <c r="J30" i="8" s="1"/>
  <c r="E30" i="8"/>
  <c r="H29" i="8" s="1"/>
  <c r="I29" i="8" s="1"/>
  <c r="J29" i="8" s="1"/>
  <c r="AT29" i="8"/>
  <c r="AR29" i="8"/>
  <c r="AP29" i="8"/>
  <c r="AA29" i="8"/>
  <c r="T29" i="8"/>
  <c r="K29" i="8"/>
  <c r="L29" i="8" s="1"/>
  <c r="E29" i="8"/>
  <c r="H28" i="8" s="1"/>
  <c r="I28" i="8" s="1"/>
  <c r="J28" i="8" s="1"/>
  <c r="AT28" i="8"/>
  <c r="AP28" i="8"/>
  <c r="AA28" i="8"/>
  <c r="R28" i="8"/>
  <c r="K28" i="8"/>
  <c r="L28" i="8" s="1"/>
  <c r="E28" i="8"/>
  <c r="B28" i="8"/>
  <c r="AS37" i="8" s="1"/>
  <c r="AT27" i="8"/>
  <c r="AS27" i="8"/>
  <c r="AP27" i="8"/>
  <c r="AA27" i="8"/>
  <c r="K27" i="8"/>
  <c r="L27" i="8" s="1"/>
  <c r="H27" i="8"/>
  <c r="I27" i="8" s="1"/>
  <c r="J27" i="8" s="1"/>
  <c r="E27" i="8"/>
  <c r="H26" i="8" s="1"/>
  <c r="B27" i="8"/>
  <c r="T27" i="8" s="1"/>
  <c r="AT26" i="8"/>
  <c r="AP26" i="8"/>
  <c r="AA26" i="8"/>
  <c r="K26" i="8"/>
  <c r="L26" i="8" s="1"/>
  <c r="I26" i="8"/>
  <c r="J26" i="8" s="1"/>
  <c r="B26" i="8"/>
  <c r="AR37" i="8" s="1"/>
  <c r="AW147" i="7"/>
  <c r="AS147" i="7"/>
  <c r="AG147" i="7"/>
  <c r="T147" i="7"/>
  <c r="AW146" i="7"/>
  <c r="AU146" i="7"/>
  <c r="AS146" i="7"/>
  <c r="AG146" i="7"/>
  <c r="AW145" i="7"/>
  <c r="AS145" i="7"/>
  <c r="AG145" i="7"/>
  <c r="AW144" i="7"/>
  <c r="AS144" i="7"/>
  <c r="AG144" i="7"/>
  <c r="T144" i="7"/>
  <c r="AW143" i="7"/>
  <c r="AU143" i="7"/>
  <c r="AS143" i="7"/>
  <c r="AG143" i="7"/>
  <c r="K143" i="7"/>
  <c r="L143" i="7" s="1"/>
  <c r="AW142" i="7"/>
  <c r="AU142" i="7"/>
  <c r="AS142" i="7"/>
  <c r="AG142" i="7"/>
  <c r="T142" i="7"/>
  <c r="AW141" i="7"/>
  <c r="AU141" i="7"/>
  <c r="AS141" i="7"/>
  <c r="AG141" i="7"/>
  <c r="T141" i="7"/>
  <c r="K141" i="7"/>
  <c r="AW140" i="7"/>
  <c r="AU140" i="7"/>
  <c r="AS140" i="7"/>
  <c r="AG140" i="7"/>
  <c r="T140" i="7"/>
  <c r="K140" i="7"/>
  <c r="L140" i="7" s="1"/>
  <c r="AW139" i="7"/>
  <c r="AV139" i="7"/>
  <c r="AU139" i="7"/>
  <c r="AS139" i="7"/>
  <c r="AG139" i="7"/>
  <c r="T139" i="7"/>
  <c r="AW138" i="7"/>
  <c r="AU138" i="7"/>
  <c r="AS138" i="7"/>
  <c r="AG138" i="7"/>
  <c r="T138" i="7"/>
  <c r="K138" i="7"/>
  <c r="L138" i="7" s="1"/>
  <c r="B138" i="7"/>
  <c r="AW137" i="7"/>
  <c r="AU137" i="7"/>
  <c r="AS137" i="7"/>
  <c r="AG137" i="7"/>
  <c r="K137" i="7"/>
  <c r="L137" i="7" s="1"/>
  <c r="B137" i="7"/>
  <c r="T146" i="7" s="1"/>
  <c r="AW136" i="7"/>
  <c r="AU136" i="7"/>
  <c r="AS136" i="7"/>
  <c r="AG136" i="7"/>
  <c r="K136" i="7"/>
  <c r="L136" i="7" s="1"/>
  <c r="B136" i="7"/>
  <c r="K142" i="7" s="1"/>
  <c r="L142" i="7" s="1"/>
  <c r="AZ132" i="7"/>
  <c r="AW132" i="7"/>
  <c r="AS132" i="7"/>
  <c r="AG132" i="7"/>
  <c r="AZ131" i="7"/>
  <c r="AW131" i="7"/>
  <c r="AS131" i="7"/>
  <c r="AG131" i="7"/>
  <c r="AZ130" i="7"/>
  <c r="AW130" i="7"/>
  <c r="AU130" i="7"/>
  <c r="AS130" i="7"/>
  <c r="AG130" i="7"/>
  <c r="K130" i="7"/>
  <c r="L130" i="7" s="1"/>
  <c r="AZ129" i="7"/>
  <c r="AW129" i="7"/>
  <c r="AS129" i="7"/>
  <c r="AG129" i="7"/>
  <c r="T129" i="7"/>
  <c r="AZ128" i="7"/>
  <c r="AW128" i="7"/>
  <c r="AS128" i="7"/>
  <c r="AG128" i="7"/>
  <c r="K128" i="7"/>
  <c r="AZ127" i="7"/>
  <c r="AW127" i="7"/>
  <c r="AV127" i="7"/>
  <c r="AS127" i="7"/>
  <c r="AG127" i="7"/>
  <c r="AZ126" i="7"/>
  <c r="AW126" i="7"/>
  <c r="AU126" i="7"/>
  <c r="AS126" i="7"/>
  <c r="AG126" i="7"/>
  <c r="AZ125" i="7"/>
  <c r="AW125" i="7"/>
  <c r="AS125" i="7"/>
  <c r="AG125" i="7"/>
  <c r="K125" i="7"/>
  <c r="L125" i="7" s="1"/>
  <c r="AZ124" i="7"/>
  <c r="AW124" i="7"/>
  <c r="AS124" i="7"/>
  <c r="AG124" i="7"/>
  <c r="AZ123" i="7"/>
  <c r="AW123" i="7"/>
  <c r="AS123" i="7"/>
  <c r="AG123" i="7"/>
  <c r="B123" i="7"/>
  <c r="AZ122" i="7"/>
  <c r="AW122" i="7"/>
  <c r="AU122" i="7"/>
  <c r="AS122" i="7"/>
  <c r="AG122" i="7"/>
  <c r="T122" i="7"/>
  <c r="B122" i="7"/>
  <c r="AZ121" i="7"/>
  <c r="AW121" i="7"/>
  <c r="AS121" i="7"/>
  <c r="AG121" i="7"/>
  <c r="B121" i="7"/>
  <c r="AU132" i="7" s="1"/>
  <c r="AW116" i="7"/>
  <c r="AV116" i="7"/>
  <c r="AU116" i="7"/>
  <c r="AS116" i="7"/>
  <c r="AG116" i="7"/>
  <c r="T116" i="7"/>
  <c r="AW115" i="7"/>
  <c r="AU115" i="7"/>
  <c r="AS115" i="7"/>
  <c r="AG115" i="7"/>
  <c r="T115" i="7"/>
  <c r="K115" i="7"/>
  <c r="L115" i="7" s="1"/>
  <c r="AW114" i="7"/>
  <c r="AV114" i="7"/>
  <c r="AS114" i="7"/>
  <c r="AG114" i="7"/>
  <c r="T114" i="7"/>
  <c r="L114" i="7"/>
  <c r="AW113" i="7"/>
  <c r="AV113" i="7"/>
  <c r="AU113" i="7"/>
  <c r="AS113" i="7"/>
  <c r="AG113" i="7"/>
  <c r="T113" i="7"/>
  <c r="AW112" i="7"/>
  <c r="AU112" i="7"/>
  <c r="AS112" i="7"/>
  <c r="AG112" i="7"/>
  <c r="T112" i="7"/>
  <c r="AW111" i="7"/>
  <c r="AU111" i="7"/>
  <c r="AS111" i="7"/>
  <c r="AG111" i="7"/>
  <c r="T111" i="7"/>
  <c r="L111" i="7"/>
  <c r="K111" i="7"/>
  <c r="AW110" i="7"/>
  <c r="AU110" i="7"/>
  <c r="AS110" i="7"/>
  <c r="AG110" i="7"/>
  <c r="AW109" i="7"/>
  <c r="AS109" i="7"/>
  <c r="AG109" i="7"/>
  <c r="AW108" i="7"/>
  <c r="AU108" i="7"/>
  <c r="AS108" i="7"/>
  <c r="AG108" i="7"/>
  <c r="T108" i="7"/>
  <c r="L108" i="7"/>
  <c r="K108" i="7"/>
  <c r="AW107" i="7"/>
  <c r="AU107" i="7"/>
  <c r="AS107" i="7"/>
  <c r="AG107" i="7"/>
  <c r="T107" i="7"/>
  <c r="B107" i="7"/>
  <c r="AV111" i="7" s="1"/>
  <c r="AW106" i="7"/>
  <c r="AV106" i="7"/>
  <c r="AU106" i="7"/>
  <c r="AS106" i="7"/>
  <c r="AG106" i="7"/>
  <c r="T106" i="7"/>
  <c r="B106" i="7"/>
  <c r="T109" i="7" s="1"/>
  <c r="AW105" i="7"/>
  <c r="AV105" i="7"/>
  <c r="AS105" i="7"/>
  <c r="AG105" i="7"/>
  <c r="T105" i="7"/>
  <c r="B105" i="7"/>
  <c r="K114" i="7" s="1"/>
  <c r="AM100" i="7"/>
  <c r="AL100" i="7"/>
  <c r="T100" i="7"/>
  <c r="AM99" i="7"/>
  <c r="AL99" i="7"/>
  <c r="AK99" i="7"/>
  <c r="AM98" i="7"/>
  <c r="AK98" i="7"/>
  <c r="AM97" i="7"/>
  <c r="T97" i="7"/>
  <c r="AM96" i="7"/>
  <c r="AK96" i="7"/>
  <c r="R96" i="7"/>
  <c r="K96" i="7"/>
  <c r="L96" i="7" s="1"/>
  <c r="AM95" i="7"/>
  <c r="AL95" i="7"/>
  <c r="T95" i="7"/>
  <c r="AM94" i="7"/>
  <c r="AL94" i="7"/>
  <c r="AK94" i="7"/>
  <c r="T94" i="7"/>
  <c r="K94" i="7"/>
  <c r="L94" i="7" s="1"/>
  <c r="AM93" i="7"/>
  <c r="AK93" i="7"/>
  <c r="AM92" i="7"/>
  <c r="T92" i="7"/>
  <c r="AM91" i="7"/>
  <c r="AK91" i="7"/>
  <c r="K91" i="7"/>
  <c r="L91" i="7" s="1"/>
  <c r="B91" i="7"/>
  <c r="AL89" i="7" s="1"/>
  <c r="AM90" i="7"/>
  <c r="AK90" i="7"/>
  <c r="K90" i="7"/>
  <c r="L90" i="7" s="1"/>
  <c r="B90" i="7"/>
  <c r="T90" i="7" s="1"/>
  <c r="AM89" i="7"/>
  <c r="AK89" i="7"/>
  <c r="K89" i="7"/>
  <c r="L89" i="7" s="1"/>
  <c r="D89" i="7"/>
  <c r="B89" i="7"/>
  <c r="K97" i="7" s="1"/>
  <c r="L97" i="7" s="1"/>
  <c r="AT84" i="7"/>
  <c r="AP84" i="7"/>
  <c r="AA84" i="7"/>
  <c r="AT83" i="7"/>
  <c r="AS83" i="7"/>
  <c r="AP83" i="7"/>
  <c r="AA83" i="7"/>
  <c r="D83" i="7"/>
  <c r="E84" i="7" s="1"/>
  <c r="H83" i="7" s="1"/>
  <c r="I83" i="7" s="1"/>
  <c r="J83" i="7" s="1"/>
  <c r="AT82" i="7"/>
  <c r="AP82" i="7"/>
  <c r="AA82" i="7"/>
  <c r="AT81" i="7"/>
  <c r="AP81" i="7"/>
  <c r="AA81" i="7"/>
  <c r="K81" i="7"/>
  <c r="L81" i="7" s="1"/>
  <c r="AT80" i="7"/>
  <c r="AS80" i="7"/>
  <c r="AP80" i="7"/>
  <c r="AA80" i="7"/>
  <c r="AT79" i="7"/>
  <c r="AP79" i="7"/>
  <c r="AA79" i="7"/>
  <c r="AT78" i="7"/>
  <c r="AP78" i="7"/>
  <c r="AA78" i="7"/>
  <c r="AT77" i="7"/>
  <c r="AP77" i="7"/>
  <c r="AA77" i="7"/>
  <c r="AT76" i="7"/>
  <c r="AP76" i="7"/>
  <c r="AA76" i="7"/>
  <c r="AT75" i="7"/>
  <c r="AP75" i="7"/>
  <c r="AA75" i="7"/>
  <c r="T75" i="7"/>
  <c r="B75" i="7"/>
  <c r="AS79" i="7" s="1"/>
  <c r="AT74" i="7"/>
  <c r="AS74" i="7"/>
  <c r="AP74" i="7"/>
  <c r="AA74" i="7"/>
  <c r="B74" i="7"/>
  <c r="AT73" i="7"/>
  <c r="AP73" i="7"/>
  <c r="AA73" i="7"/>
  <c r="J73" i="7"/>
  <c r="B73" i="7"/>
  <c r="AT69" i="7"/>
  <c r="AP69" i="7"/>
  <c r="AA69" i="7"/>
  <c r="T69" i="7"/>
  <c r="AT68" i="7"/>
  <c r="AR68" i="7"/>
  <c r="AP68" i="7"/>
  <c r="AA68" i="7"/>
  <c r="I68" i="7"/>
  <c r="J68" i="7" s="1"/>
  <c r="H68" i="7"/>
  <c r="AT67" i="7"/>
  <c r="AP67" i="7"/>
  <c r="AA67" i="7"/>
  <c r="AT66" i="7"/>
  <c r="AP66" i="7"/>
  <c r="AA66" i="7"/>
  <c r="T66" i="7"/>
  <c r="D66" i="7"/>
  <c r="AT65" i="7"/>
  <c r="AR65" i="7"/>
  <c r="AP65" i="7"/>
  <c r="AA65" i="7"/>
  <c r="K65" i="7"/>
  <c r="L65" i="7" s="1"/>
  <c r="AT64" i="7"/>
  <c r="AP64" i="7"/>
  <c r="AA64" i="7"/>
  <c r="T64" i="7"/>
  <c r="L64" i="7"/>
  <c r="AT63" i="7"/>
  <c r="AR63" i="7"/>
  <c r="AP63" i="7"/>
  <c r="AA63" i="7"/>
  <c r="T63" i="7"/>
  <c r="AT62" i="7"/>
  <c r="AR62" i="7"/>
  <c r="AP62" i="7"/>
  <c r="AA62" i="7"/>
  <c r="T62" i="7"/>
  <c r="K62" i="7"/>
  <c r="L62" i="7" s="1"/>
  <c r="AT61" i="7"/>
  <c r="AP61" i="7"/>
  <c r="AA61" i="7"/>
  <c r="T61" i="7"/>
  <c r="AT60" i="7"/>
  <c r="AR60" i="7"/>
  <c r="AP60" i="7"/>
  <c r="AA60" i="7"/>
  <c r="T60" i="7"/>
  <c r="B60" i="7"/>
  <c r="AS61" i="7" s="1"/>
  <c r="AT59" i="7"/>
  <c r="AR59" i="7"/>
  <c r="AP59" i="7"/>
  <c r="AA59" i="7"/>
  <c r="K59" i="7"/>
  <c r="L59" i="7" s="1"/>
  <c r="B59" i="7"/>
  <c r="T68" i="7" s="1"/>
  <c r="AT58" i="7"/>
  <c r="AP58" i="7"/>
  <c r="AA58" i="7"/>
  <c r="T58" i="7"/>
  <c r="B58" i="7"/>
  <c r="K64" i="7" s="1"/>
  <c r="D54" i="7"/>
  <c r="D70" i="7" s="1"/>
  <c r="D85" i="7" s="1"/>
  <c r="D101" i="7" s="1"/>
  <c r="D117" i="7" s="1"/>
  <c r="D133" i="7" s="1"/>
  <c r="D148" i="7" s="1"/>
  <c r="AT53" i="7"/>
  <c r="AP53" i="7"/>
  <c r="AG53" i="7"/>
  <c r="AA53" i="7"/>
  <c r="T53" i="7"/>
  <c r="E53" i="7"/>
  <c r="H52" i="7" s="1"/>
  <c r="I52" i="7" s="1"/>
  <c r="J52" i="7" s="1"/>
  <c r="D53" i="7"/>
  <c r="E54" i="7" s="1"/>
  <c r="H53" i="7" s="1"/>
  <c r="I53" i="7" s="1"/>
  <c r="J53" i="7" s="1"/>
  <c r="AT52" i="7"/>
  <c r="AR52" i="7"/>
  <c r="AP52" i="7"/>
  <c r="AG52" i="7"/>
  <c r="AA52" i="7"/>
  <c r="D52" i="7"/>
  <c r="D68" i="7" s="1"/>
  <c r="E69" i="7" s="1"/>
  <c r="AT51" i="7"/>
  <c r="AP51" i="7"/>
  <c r="AG51" i="7"/>
  <c r="AA51" i="7"/>
  <c r="E51" i="7"/>
  <c r="H50" i="7" s="1"/>
  <c r="I50" i="7" s="1"/>
  <c r="J50" i="7" s="1"/>
  <c r="D51" i="7"/>
  <c r="E52" i="7" s="1"/>
  <c r="H51" i="7" s="1"/>
  <c r="I51" i="7" s="1"/>
  <c r="J51" i="7" s="1"/>
  <c r="AT50" i="7"/>
  <c r="AP50" i="7"/>
  <c r="AG50" i="7"/>
  <c r="AA50" i="7"/>
  <c r="D50" i="7"/>
  <c r="AT49" i="7"/>
  <c r="AP49" i="7"/>
  <c r="AG49" i="7"/>
  <c r="AA49" i="7"/>
  <c r="K49" i="7"/>
  <c r="D49" i="7"/>
  <c r="AT48" i="7"/>
  <c r="AP48" i="7"/>
  <c r="AG48" i="7"/>
  <c r="AA48" i="7"/>
  <c r="D48" i="7"/>
  <c r="AT47" i="7"/>
  <c r="AP47" i="7"/>
  <c r="AG47" i="7"/>
  <c r="AA47" i="7"/>
  <c r="T47" i="7"/>
  <c r="K47" i="7"/>
  <c r="L47" i="7" s="1"/>
  <c r="D47" i="7"/>
  <c r="D63" i="7" s="1"/>
  <c r="AT46" i="7"/>
  <c r="AR46" i="7"/>
  <c r="AP46" i="7"/>
  <c r="AG46" i="7"/>
  <c r="AA46" i="7"/>
  <c r="T46" i="7"/>
  <c r="E46" i="7"/>
  <c r="D46" i="7"/>
  <c r="D62" i="7" s="1"/>
  <c r="AT45" i="7"/>
  <c r="AR45" i="7"/>
  <c r="AP45" i="7"/>
  <c r="AG45" i="7"/>
  <c r="AA45" i="7"/>
  <c r="I45" i="7"/>
  <c r="J45" i="7" s="1"/>
  <c r="H45" i="7"/>
  <c r="D45" i="7"/>
  <c r="D61" i="7" s="1"/>
  <c r="AT44" i="7"/>
  <c r="AP44" i="7"/>
  <c r="AG44" i="7"/>
  <c r="AA44" i="7"/>
  <c r="T44" i="7"/>
  <c r="J44" i="7"/>
  <c r="D44" i="7"/>
  <c r="E45" i="7" s="1"/>
  <c r="H44" i="7" s="1"/>
  <c r="I44" i="7" s="1"/>
  <c r="B44" i="7"/>
  <c r="AT43" i="7"/>
  <c r="AS43" i="7"/>
  <c r="AP43" i="7"/>
  <c r="AG43" i="7"/>
  <c r="AA43" i="7"/>
  <c r="K43" i="7"/>
  <c r="L43" i="7" s="1"/>
  <c r="D43" i="7"/>
  <c r="B43" i="7"/>
  <c r="AT42" i="7"/>
  <c r="AR42" i="7"/>
  <c r="AP42" i="7"/>
  <c r="AG42" i="7"/>
  <c r="AA42" i="7"/>
  <c r="T42" i="7"/>
  <c r="D42" i="7"/>
  <c r="D58" i="7" s="1"/>
  <c r="D73" i="7" s="1"/>
  <c r="E74" i="7" s="1"/>
  <c r="H73" i="7" s="1"/>
  <c r="I73" i="7" s="1"/>
  <c r="B42" i="7"/>
  <c r="AR50" i="7" s="1"/>
  <c r="E38" i="7"/>
  <c r="AT37" i="7"/>
  <c r="AP37" i="7"/>
  <c r="AA37" i="7"/>
  <c r="J37" i="7"/>
  <c r="I37" i="7"/>
  <c r="H37" i="7"/>
  <c r="E37" i="7"/>
  <c r="AT36" i="7"/>
  <c r="AS36" i="7"/>
  <c r="AP36" i="7"/>
  <c r="AA36" i="7"/>
  <c r="H36" i="7"/>
  <c r="I36" i="7" s="1"/>
  <c r="J36" i="7" s="1"/>
  <c r="E36" i="7"/>
  <c r="AT35" i="7"/>
  <c r="AP35" i="7"/>
  <c r="AA35" i="7"/>
  <c r="I35" i="7"/>
  <c r="J35" i="7" s="1"/>
  <c r="H35" i="7"/>
  <c r="E35" i="7"/>
  <c r="AT34" i="7"/>
  <c r="AS34" i="7"/>
  <c r="AP34" i="7"/>
  <c r="AA34" i="7"/>
  <c r="I34" i="7"/>
  <c r="J34" i="7" s="1"/>
  <c r="H34" i="7"/>
  <c r="E34" i="7"/>
  <c r="AT33" i="7"/>
  <c r="AS33" i="7"/>
  <c r="AP33" i="7"/>
  <c r="AA33" i="7"/>
  <c r="H33" i="7"/>
  <c r="I33" i="7" s="1"/>
  <c r="J33" i="7" s="1"/>
  <c r="E33" i="7"/>
  <c r="AT32" i="7"/>
  <c r="AS32" i="7"/>
  <c r="AP32" i="7"/>
  <c r="AA32" i="7"/>
  <c r="H32" i="7"/>
  <c r="I32" i="7" s="1"/>
  <c r="J32" i="7" s="1"/>
  <c r="E32" i="7"/>
  <c r="AT31" i="7"/>
  <c r="AP31" i="7"/>
  <c r="AA31" i="7"/>
  <c r="I31" i="7"/>
  <c r="J31" i="7" s="1"/>
  <c r="H31" i="7"/>
  <c r="E31" i="7"/>
  <c r="AT30" i="7"/>
  <c r="AS30" i="7"/>
  <c r="AP30" i="7"/>
  <c r="AA30" i="7"/>
  <c r="J30" i="7"/>
  <c r="I30" i="7"/>
  <c r="H30" i="7"/>
  <c r="E30" i="7"/>
  <c r="H29" i="7" s="1"/>
  <c r="AT29" i="7"/>
  <c r="AP29" i="7"/>
  <c r="AA29" i="7"/>
  <c r="J29" i="7"/>
  <c r="I29" i="7"/>
  <c r="E29" i="7"/>
  <c r="H28" i="7" s="1"/>
  <c r="I28" i="7" s="1"/>
  <c r="J28" i="7" s="1"/>
  <c r="AT28" i="7"/>
  <c r="AP28" i="7"/>
  <c r="AA28" i="7"/>
  <c r="T28" i="7"/>
  <c r="E28" i="7"/>
  <c r="B28" i="7"/>
  <c r="AS29" i="7" s="1"/>
  <c r="AT27" i="7"/>
  <c r="AS27" i="7"/>
  <c r="AP27" i="7"/>
  <c r="AA27" i="7"/>
  <c r="T27" i="7"/>
  <c r="H27" i="7"/>
  <c r="I27" i="7" s="1"/>
  <c r="J27" i="7" s="1"/>
  <c r="E27" i="7"/>
  <c r="H26" i="7" s="1"/>
  <c r="I26" i="7" s="1"/>
  <c r="J26" i="7" s="1"/>
  <c r="B27" i="7"/>
  <c r="T37" i="7" s="1"/>
  <c r="AT26" i="7"/>
  <c r="AS26" i="7"/>
  <c r="AR26" i="7"/>
  <c r="AP26" i="7"/>
  <c r="AA26" i="7"/>
  <c r="B26" i="7"/>
  <c r="AR27" i="7" s="1"/>
  <c r="AW147" i="6"/>
  <c r="AU147" i="6"/>
  <c r="AS147" i="6"/>
  <c r="AG147" i="6"/>
  <c r="AW146" i="6"/>
  <c r="AV146" i="6"/>
  <c r="AS146" i="6"/>
  <c r="AG146" i="6"/>
  <c r="K146" i="6"/>
  <c r="L146" i="6" s="1"/>
  <c r="AW145" i="6"/>
  <c r="AU145" i="6"/>
  <c r="AS145" i="6"/>
  <c r="AG145" i="6"/>
  <c r="R145" i="6"/>
  <c r="L145" i="6"/>
  <c r="K145" i="6"/>
  <c r="AW144" i="6"/>
  <c r="AU144" i="6"/>
  <c r="AS144" i="6"/>
  <c r="AG144" i="6"/>
  <c r="AW143" i="6"/>
  <c r="AV143" i="6"/>
  <c r="AS143" i="6"/>
  <c r="AG143" i="6"/>
  <c r="K143" i="6"/>
  <c r="AW142" i="6"/>
  <c r="AS142" i="6"/>
  <c r="AG142" i="6"/>
  <c r="K142" i="6"/>
  <c r="L142" i="6" s="1"/>
  <c r="AW141" i="6"/>
  <c r="AS141" i="6"/>
  <c r="AG141" i="6"/>
  <c r="K141" i="6"/>
  <c r="L141" i="6" s="1"/>
  <c r="AW140" i="6"/>
  <c r="AV140" i="6"/>
  <c r="AU140" i="6"/>
  <c r="AS140" i="6"/>
  <c r="AG140" i="6"/>
  <c r="K140" i="6"/>
  <c r="L140" i="6" s="1"/>
  <c r="AW139" i="6"/>
  <c r="AS139" i="6"/>
  <c r="AG139" i="6"/>
  <c r="K139" i="6"/>
  <c r="L139" i="6" s="1"/>
  <c r="AW138" i="6"/>
  <c r="AS138" i="6"/>
  <c r="AG138" i="6"/>
  <c r="K138" i="6"/>
  <c r="L138" i="6" s="1"/>
  <c r="B138" i="6"/>
  <c r="AV142" i="6" s="1"/>
  <c r="AW137" i="6"/>
  <c r="AV137" i="6"/>
  <c r="AU137" i="6"/>
  <c r="AS137" i="6"/>
  <c r="AG137" i="6"/>
  <c r="K137" i="6"/>
  <c r="L137" i="6" s="1"/>
  <c r="B137" i="6"/>
  <c r="AW136" i="6"/>
  <c r="AU136" i="6"/>
  <c r="AS136" i="6"/>
  <c r="AG136" i="6"/>
  <c r="K136" i="6"/>
  <c r="L136" i="6" s="1"/>
  <c r="B136" i="6"/>
  <c r="AU142" i="6" s="1"/>
  <c r="AZ132" i="6"/>
  <c r="AW132" i="6"/>
  <c r="AU132" i="6"/>
  <c r="AS132" i="6"/>
  <c r="AG132" i="6"/>
  <c r="T132" i="6"/>
  <c r="K132" i="6"/>
  <c r="L132" i="6" s="1"/>
  <c r="AZ131" i="6"/>
  <c r="AW131" i="6"/>
  <c r="AS131" i="6"/>
  <c r="AG131" i="6"/>
  <c r="T131" i="6"/>
  <c r="AZ130" i="6"/>
  <c r="AW130" i="6"/>
  <c r="AV130" i="6"/>
  <c r="AU130" i="6"/>
  <c r="AS130" i="6"/>
  <c r="AG130" i="6"/>
  <c r="K130" i="6"/>
  <c r="L130" i="6" s="1"/>
  <c r="AZ129" i="6"/>
  <c r="AW129" i="6"/>
  <c r="AV129" i="6"/>
  <c r="AU129" i="6"/>
  <c r="AS129" i="6"/>
  <c r="AG129" i="6"/>
  <c r="AZ128" i="6"/>
  <c r="AW128" i="6"/>
  <c r="AV128" i="6"/>
  <c r="AU128" i="6"/>
  <c r="AS128" i="6"/>
  <c r="AG128" i="6"/>
  <c r="K128" i="6"/>
  <c r="AZ127" i="6"/>
  <c r="AW127" i="6"/>
  <c r="AU127" i="6"/>
  <c r="AS127" i="6"/>
  <c r="AG127" i="6"/>
  <c r="K127" i="6"/>
  <c r="L127" i="6" s="1"/>
  <c r="AZ126" i="6"/>
  <c r="AW126" i="6"/>
  <c r="AV126" i="6"/>
  <c r="AU126" i="6"/>
  <c r="AS126" i="6"/>
  <c r="AG126" i="6"/>
  <c r="T126" i="6"/>
  <c r="AZ125" i="6"/>
  <c r="AW125" i="6"/>
  <c r="AV125" i="6"/>
  <c r="AS125" i="6"/>
  <c r="AG125" i="6"/>
  <c r="L125" i="6"/>
  <c r="R125" i="6" s="1"/>
  <c r="K125" i="6"/>
  <c r="AZ124" i="6"/>
  <c r="AW124" i="6"/>
  <c r="AU124" i="6"/>
  <c r="AS124" i="6"/>
  <c r="AG124" i="6"/>
  <c r="R124" i="6"/>
  <c r="L124" i="6"/>
  <c r="K124" i="6"/>
  <c r="AZ123" i="6"/>
  <c r="AW123" i="6"/>
  <c r="AV123" i="6"/>
  <c r="AU123" i="6"/>
  <c r="AS123" i="6"/>
  <c r="AG123" i="6"/>
  <c r="L123" i="6"/>
  <c r="K123" i="6"/>
  <c r="B123" i="6"/>
  <c r="AV127" i="6" s="1"/>
  <c r="AZ122" i="6"/>
  <c r="AW122" i="6"/>
  <c r="AV122" i="6"/>
  <c r="AU122" i="6"/>
  <c r="AS122" i="6"/>
  <c r="AG122" i="6"/>
  <c r="T122" i="6"/>
  <c r="K122" i="6"/>
  <c r="L122" i="6" s="1"/>
  <c r="B122" i="6"/>
  <c r="T128" i="6" s="1"/>
  <c r="AZ121" i="6"/>
  <c r="AW121" i="6"/>
  <c r="AV121" i="6"/>
  <c r="AU121" i="6"/>
  <c r="AS121" i="6"/>
  <c r="AG121" i="6"/>
  <c r="L121" i="6"/>
  <c r="K121" i="6"/>
  <c r="B121" i="6"/>
  <c r="K129" i="6" s="1"/>
  <c r="L129" i="6" s="1"/>
  <c r="AW116" i="6"/>
  <c r="AS116" i="6"/>
  <c r="AG116" i="6"/>
  <c r="AW115" i="6"/>
  <c r="AV115" i="6"/>
  <c r="AS115" i="6"/>
  <c r="AG115" i="6"/>
  <c r="AW114" i="6"/>
  <c r="AS114" i="6"/>
  <c r="AG114" i="6"/>
  <c r="K114" i="6"/>
  <c r="AW113" i="6"/>
  <c r="AS113" i="6"/>
  <c r="AG113" i="6"/>
  <c r="AW112" i="6"/>
  <c r="AV112" i="6"/>
  <c r="AS112" i="6"/>
  <c r="AG112" i="6"/>
  <c r="AW111" i="6"/>
  <c r="AS111" i="6"/>
  <c r="AG111" i="6"/>
  <c r="AW110" i="6"/>
  <c r="AS110" i="6"/>
  <c r="AG110" i="6"/>
  <c r="AW109" i="6"/>
  <c r="AV109" i="6"/>
  <c r="AS109" i="6"/>
  <c r="AG109" i="6"/>
  <c r="AW108" i="6"/>
  <c r="AS108" i="6"/>
  <c r="AG108" i="6"/>
  <c r="AW107" i="6"/>
  <c r="AS107" i="6"/>
  <c r="AG107" i="6"/>
  <c r="B107" i="6"/>
  <c r="AV111" i="6" s="1"/>
  <c r="AW106" i="6"/>
  <c r="AV106" i="6"/>
  <c r="AS106" i="6"/>
  <c r="AG106" i="6"/>
  <c r="B106" i="6"/>
  <c r="AW105" i="6"/>
  <c r="AS105" i="6"/>
  <c r="AG105" i="6"/>
  <c r="K105" i="6"/>
  <c r="B105" i="6"/>
  <c r="AU111" i="6" s="1"/>
  <c r="AM100" i="6"/>
  <c r="AL100" i="6"/>
  <c r="AK100" i="6"/>
  <c r="AM99" i="6"/>
  <c r="AL99" i="6"/>
  <c r="AM98" i="6"/>
  <c r="AM97" i="6"/>
  <c r="AL97" i="6"/>
  <c r="AM96" i="6"/>
  <c r="T96" i="6"/>
  <c r="AM95" i="6"/>
  <c r="AL95" i="6"/>
  <c r="AK95" i="6"/>
  <c r="AM94" i="6"/>
  <c r="AL94" i="6"/>
  <c r="AM93" i="6"/>
  <c r="AL93" i="6"/>
  <c r="AM92" i="6"/>
  <c r="AL92" i="6"/>
  <c r="AM91" i="6"/>
  <c r="T91" i="6"/>
  <c r="B91" i="6"/>
  <c r="AL98" i="6" s="1"/>
  <c r="AM90" i="6"/>
  <c r="AL90" i="6"/>
  <c r="T90" i="6"/>
  <c r="B90" i="6"/>
  <c r="T99" i="6" s="1"/>
  <c r="AM89" i="6"/>
  <c r="AL89" i="6"/>
  <c r="AK89" i="6"/>
  <c r="B89" i="6"/>
  <c r="K97" i="6" s="1"/>
  <c r="L97" i="6" s="1"/>
  <c r="AT84" i="6"/>
  <c r="AP84" i="6"/>
  <c r="AA84" i="6"/>
  <c r="T84" i="6"/>
  <c r="AT83" i="6"/>
  <c r="AS83" i="6"/>
  <c r="AR83" i="6"/>
  <c r="AP83" i="6"/>
  <c r="AA83" i="6"/>
  <c r="T83" i="6"/>
  <c r="AT82" i="6"/>
  <c r="AS82" i="6"/>
  <c r="AP82" i="6"/>
  <c r="AA82" i="6"/>
  <c r="L82" i="6"/>
  <c r="R82" i="6" s="1"/>
  <c r="K82" i="6"/>
  <c r="AT81" i="6"/>
  <c r="AP81" i="6"/>
  <c r="AA81" i="6"/>
  <c r="T81" i="6"/>
  <c r="AT80" i="6"/>
  <c r="AS80" i="6"/>
  <c r="AR80" i="6"/>
  <c r="AP80" i="6"/>
  <c r="AA80" i="6"/>
  <c r="T80" i="6"/>
  <c r="AT79" i="6"/>
  <c r="AS79" i="6"/>
  <c r="AR79" i="6"/>
  <c r="AP79" i="6"/>
  <c r="AA79" i="6"/>
  <c r="L79" i="6"/>
  <c r="K79" i="6"/>
  <c r="AT78" i="6"/>
  <c r="AS78" i="6"/>
  <c r="AP78" i="6"/>
  <c r="AA78" i="6"/>
  <c r="AT77" i="6"/>
  <c r="AS77" i="6"/>
  <c r="AR77" i="6"/>
  <c r="AP77" i="6"/>
  <c r="AA77" i="6"/>
  <c r="T77" i="6"/>
  <c r="AT76" i="6"/>
  <c r="AS76" i="6"/>
  <c r="AR76" i="6"/>
  <c r="AP76" i="6"/>
  <c r="AA76" i="6"/>
  <c r="L76" i="6"/>
  <c r="K76" i="6"/>
  <c r="AT75" i="6"/>
  <c r="AS75" i="6"/>
  <c r="AP75" i="6"/>
  <c r="AA75" i="6"/>
  <c r="B75" i="6"/>
  <c r="AS84" i="6" s="1"/>
  <c r="AT74" i="6"/>
  <c r="AS74" i="6"/>
  <c r="AR74" i="6"/>
  <c r="AP74" i="6"/>
  <c r="AA74" i="6"/>
  <c r="T74" i="6"/>
  <c r="K74" i="6"/>
  <c r="L74" i="6" s="1"/>
  <c r="B74" i="6"/>
  <c r="T79" i="6" s="1"/>
  <c r="AT73" i="6"/>
  <c r="AS73" i="6"/>
  <c r="AP73" i="6"/>
  <c r="AA73" i="6"/>
  <c r="O73" i="6"/>
  <c r="L73" i="6"/>
  <c r="R73" i="6" s="1"/>
  <c r="K73" i="6"/>
  <c r="B73" i="6"/>
  <c r="AR82" i="6" s="1"/>
  <c r="D70" i="6"/>
  <c r="D85" i="6" s="1"/>
  <c r="D101" i="6" s="1"/>
  <c r="D117" i="6" s="1"/>
  <c r="D133" i="6" s="1"/>
  <c r="D148" i="6" s="1"/>
  <c r="AT69" i="6"/>
  <c r="AR69" i="6"/>
  <c r="AP69" i="6"/>
  <c r="AA69" i="6"/>
  <c r="D69" i="6"/>
  <c r="E70" i="6" s="1"/>
  <c r="H69" i="6" s="1"/>
  <c r="I69" i="6" s="1"/>
  <c r="J69" i="6" s="1"/>
  <c r="AT68" i="6"/>
  <c r="AS68" i="6"/>
  <c r="AP68" i="6"/>
  <c r="AA68" i="6"/>
  <c r="K68" i="6"/>
  <c r="E68" i="6"/>
  <c r="H67" i="6" s="1"/>
  <c r="I67" i="6" s="1"/>
  <c r="J67" i="6" s="1"/>
  <c r="D68" i="6"/>
  <c r="AT67" i="6"/>
  <c r="AR67" i="6"/>
  <c r="AP67" i="6"/>
  <c r="AA67" i="6"/>
  <c r="R67" i="6"/>
  <c r="L67" i="6"/>
  <c r="K67" i="6"/>
  <c r="E67" i="6"/>
  <c r="H66" i="6" s="1"/>
  <c r="I66" i="6" s="1"/>
  <c r="J66" i="6" s="1"/>
  <c r="D67" i="6"/>
  <c r="D82" i="6" s="1"/>
  <c r="AT66" i="6"/>
  <c r="AR66" i="6"/>
  <c r="AP66" i="6"/>
  <c r="AA66" i="6"/>
  <c r="D66" i="6"/>
  <c r="D81" i="6" s="1"/>
  <c r="AT65" i="6"/>
  <c r="AS65" i="6"/>
  <c r="AP65" i="6"/>
  <c r="AA65" i="6"/>
  <c r="K65" i="6"/>
  <c r="L65" i="6" s="1"/>
  <c r="D65" i="6"/>
  <c r="AT64" i="6"/>
  <c r="AP64" i="6"/>
  <c r="AA64" i="6"/>
  <c r="K64" i="6"/>
  <c r="D64" i="6"/>
  <c r="D79" i="6" s="1"/>
  <c r="D95" i="6" s="1"/>
  <c r="AT63" i="6"/>
  <c r="AP63" i="6"/>
  <c r="AA63" i="6"/>
  <c r="R63" i="6"/>
  <c r="K63" i="6"/>
  <c r="L63" i="6" s="1"/>
  <c r="D63" i="6"/>
  <c r="E64" i="6" s="1"/>
  <c r="H63" i="6" s="1"/>
  <c r="I63" i="6" s="1"/>
  <c r="J63" i="6" s="1"/>
  <c r="AT62" i="6"/>
  <c r="AS62" i="6"/>
  <c r="AR62" i="6"/>
  <c r="AP62" i="6"/>
  <c r="AA62" i="6"/>
  <c r="K62" i="6"/>
  <c r="D62" i="6"/>
  <c r="AT61" i="6"/>
  <c r="AP61" i="6"/>
  <c r="AA61" i="6"/>
  <c r="K61" i="6"/>
  <c r="L61" i="6" s="1"/>
  <c r="D61" i="6"/>
  <c r="D76" i="6" s="1"/>
  <c r="AT60" i="6"/>
  <c r="AP60" i="6"/>
  <c r="AA60" i="6"/>
  <c r="K60" i="6"/>
  <c r="L60" i="6" s="1"/>
  <c r="D60" i="6"/>
  <c r="E61" i="6" s="1"/>
  <c r="H60" i="6" s="1"/>
  <c r="I60" i="6" s="1"/>
  <c r="J60" i="6" s="1"/>
  <c r="B60" i="6"/>
  <c r="AS64" i="6" s="1"/>
  <c r="AT59" i="6"/>
  <c r="AS59" i="6"/>
  <c r="AP59" i="6"/>
  <c r="AA59" i="6"/>
  <c r="K59" i="6"/>
  <c r="L59" i="6" s="1"/>
  <c r="D59" i="6"/>
  <c r="B59" i="6"/>
  <c r="AT58" i="6"/>
  <c r="AR58" i="6"/>
  <c r="AP58" i="6"/>
  <c r="AA58" i="6"/>
  <c r="L58" i="6"/>
  <c r="O58" i="6" s="1"/>
  <c r="K58" i="6"/>
  <c r="D58" i="6"/>
  <c r="D73" i="6" s="1"/>
  <c r="D89" i="6" s="1"/>
  <c r="B58" i="6"/>
  <c r="AR64" i="6" s="1"/>
  <c r="D54" i="6"/>
  <c r="AT53" i="6"/>
  <c r="AS53" i="6"/>
  <c r="AP53" i="6"/>
  <c r="AG53" i="6"/>
  <c r="AA53" i="6"/>
  <c r="I53" i="6"/>
  <c r="J53" i="6" s="1"/>
  <c r="E53" i="6"/>
  <c r="H52" i="6" s="1"/>
  <c r="I52" i="6" s="1"/>
  <c r="J52" i="6" s="1"/>
  <c r="D53" i="6"/>
  <c r="E54" i="6" s="1"/>
  <c r="H53" i="6" s="1"/>
  <c r="AT52" i="6"/>
  <c r="AP52" i="6"/>
  <c r="AG52" i="6"/>
  <c r="AA52" i="6"/>
  <c r="L52" i="6"/>
  <c r="K52" i="6"/>
  <c r="D52" i="6"/>
  <c r="AT51" i="6"/>
  <c r="AP51" i="6"/>
  <c r="AG51" i="6"/>
  <c r="AA51" i="6"/>
  <c r="T51" i="6"/>
  <c r="E51" i="6"/>
  <c r="D51" i="6"/>
  <c r="E52" i="6" s="1"/>
  <c r="H51" i="6" s="1"/>
  <c r="I51" i="6" s="1"/>
  <c r="J51" i="6" s="1"/>
  <c r="AT50" i="6"/>
  <c r="AR50" i="6"/>
  <c r="AP50" i="6"/>
  <c r="AG50" i="6"/>
  <c r="AA50" i="6"/>
  <c r="H50" i="6"/>
  <c r="I50" i="6" s="1"/>
  <c r="J50" i="6" s="1"/>
  <c r="E50" i="6"/>
  <c r="H49" i="6" s="1"/>
  <c r="I49" i="6" s="1"/>
  <c r="J49" i="6" s="1"/>
  <c r="D50" i="6"/>
  <c r="AT49" i="6"/>
  <c r="AS49" i="6"/>
  <c r="AP49" i="6"/>
  <c r="AG49" i="6"/>
  <c r="AA49" i="6"/>
  <c r="T49" i="6"/>
  <c r="D49" i="6"/>
  <c r="AT48" i="6"/>
  <c r="AS48" i="6"/>
  <c r="AR48" i="6"/>
  <c r="AP48" i="6"/>
  <c r="AG48" i="6"/>
  <c r="AA48" i="6"/>
  <c r="H48" i="6"/>
  <c r="I48" i="6" s="1"/>
  <c r="J48" i="6" s="1"/>
  <c r="E48" i="6"/>
  <c r="H47" i="6" s="1"/>
  <c r="I47" i="6" s="1"/>
  <c r="J47" i="6" s="1"/>
  <c r="D48" i="6"/>
  <c r="E49" i="6" s="1"/>
  <c r="AT47" i="6"/>
  <c r="AS47" i="6"/>
  <c r="AP47" i="6"/>
  <c r="AG47" i="6"/>
  <c r="AA47" i="6"/>
  <c r="D47" i="6"/>
  <c r="AT46" i="6"/>
  <c r="AP46" i="6"/>
  <c r="AG46" i="6"/>
  <c r="AA46" i="6"/>
  <c r="T46" i="6"/>
  <c r="D46" i="6"/>
  <c r="E47" i="6" s="1"/>
  <c r="H46" i="6" s="1"/>
  <c r="I46" i="6" s="1"/>
  <c r="J46" i="6" s="1"/>
  <c r="AT45" i="6"/>
  <c r="AS45" i="6"/>
  <c r="AP45" i="6"/>
  <c r="AG45" i="6"/>
  <c r="AA45" i="6"/>
  <c r="T45" i="6"/>
  <c r="K45" i="6"/>
  <c r="L45" i="6" s="1"/>
  <c r="E45" i="6"/>
  <c r="H44" i="6" s="1"/>
  <c r="I44" i="6" s="1"/>
  <c r="J44" i="6" s="1"/>
  <c r="D45" i="6"/>
  <c r="E46" i="6" s="1"/>
  <c r="H45" i="6" s="1"/>
  <c r="I45" i="6" s="1"/>
  <c r="J45" i="6" s="1"/>
  <c r="AT44" i="6"/>
  <c r="AP44" i="6"/>
  <c r="AG44" i="6"/>
  <c r="AA44" i="6"/>
  <c r="T44" i="6"/>
  <c r="D44" i="6"/>
  <c r="B44" i="6"/>
  <c r="AS52" i="6" s="1"/>
  <c r="AT43" i="6"/>
  <c r="AS43" i="6"/>
  <c r="AR43" i="6"/>
  <c r="AP43" i="6"/>
  <c r="AG43" i="6"/>
  <c r="AA43" i="6"/>
  <c r="H43" i="6"/>
  <c r="I43" i="6" s="1"/>
  <c r="J43" i="6" s="1"/>
  <c r="E43" i="6"/>
  <c r="H42" i="6" s="1"/>
  <c r="I42" i="6" s="1"/>
  <c r="J42" i="6" s="1"/>
  <c r="D43" i="6"/>
  <c r="E44" i="6" s="1"/>
  <c r="B43" i="6"/>
  <c r="T48" i="6" s="1"/>
  <c r="AT42" i="6"/>
  <c r="AS42" i="6"/>
  <c r="AP42" i="6"/>
  <c r="AG42" i="6"/>
  <c r="AA42" i="6"/>
  <c r="K42" i="6"/>
  <c r="L42" i="6" s="1"/>
  <c r="D42" i="6"/>
  <c r="B42" i="6"/>
  <c r="AR47" i="6" s="1"/>
  <c r="E38" i="6"/>
  <c r="AT37" i="6"/>
  <c r="AS37" i="6"/>
  <c r="AP37" i="6"/>
  <c r="AA37" i="6"/>
  <c r="T37" i="6"/>
  <c r="H37" i="6"/>
  <c r="I37" i="6" s="1"/>
  <c r="J37" i="6" s="1"/>
  <c r="E37" i="6"/>
  <c r="H36" i="6" s="1"/>
  <c r="I36" i="6" s="1"/>
  <c r="J36" i="6" s="1"/>
  <c r="AT36" i="6"/>
  <c r="AS36" i="6"/>
  <c r="AP36" i="6"/>
  <c r="AA36" i="6"/>
  <c r="K36" i="6"/>
  <c r="L36" i="6" s="1"/>
  <c r="E36" i="6"/>
  <c r="H35" i="6" s="1"/>
  <c r="I35" i="6" s="1"/>
  <c r="J35" i="6" s="1"/>
  <c r="AT35" i="6"/>
  <c r="AP35" i="6"/>
  <c r="AA35" i="6"/>
  <c r="K35" i="6"/>
  <c r="L35" i="6" s="1"/>
  <c r="E35" i="6"/>
  <c r="AT34" i="6"/>
  <c r="AP34" i="6"/>
  <c r="AA34" i="6"/>
  <c r="T34" i="6"/>
  <c r="H34" i="6"/>
  <c r="I34" i="6" s="1"/>
  <c r="J34" i="6" s="1"/>
  <c r="E34" i="6"/>
  <c r="AT33" i="6"/>
  <c r="AS33" i="6"/>
  <c r="AR33" i="6"/>
  <c r="AP33" i="6"/>
  <c r="AA33" i="6"/>
  <c r="T33" i="6"/>
  <c r="H33" i="6"/>
  <c r="I33" i="6" s="1"/>
  <c r="J33" i="6" s="1"/>
  <c r="E33" i="6"/>
  <c r="H32" i="6" s="1"/>
  <c r="I32" i="6" s="1"/>
  <c r="J32" i="6" s="1"/>
  <c r="AT32" i="6"/>
  <c r="AR32" i="6"/>
  <c r="AP32" i="6"/>
  <c r="AA32" i="6"/>
  <c r="T32" i="6"/>
  <c r="K32" i="6"/>
  <c r="L32" i="6" s="1"/>
  <c r="E32" i="6"/>
  <c r="H31" i="6" s="1"/>
  <c r="I31" i="6" s="1"/>
  <c r="J31" i="6" s="1"/>
  <c r="AT31" i="6"/>
  <c r="AP31" i="6"/>
  <c r="AA31" i="6"/>
  <c r="K31" i="6"/>
  <c r="L31" i="6" s="1"/>
  <c r="E31" i="6"/>
  <c r="AT30" i="6"/>
  <c r="AP30" i="6"/>
  <c r="AA30" i="6"/>
  <c r="T30" i="6"/>
  <c r="K30" i="6"/>
  <c r="L30" i="6" s="1"/>
  <c r="I30" i="6"/>
  <c r="J30" i="6" s="1"/>
  <c r="H30" i="6"/>
  <c r="E30" i="6"/>
  <c r="AT29" i="6"/>
  <c r="AS29" i="6"/>
  <c r="AR29" i="6"/>
  <c r="AP29" i="6"/>
  <c r="AA29" i="6"/>
  <c r="H29" i="6"/>
  <c r="I29" i="6" s="1"/>
  <c r="J29" i="6" s="1"/>
  <c r="E29" i="6"/>
  <c r="AT28" i="6"/>
  <c r="AS28" i="6"/>
  <c r="AR28" i="6"/>
  <c r="AP28" i="6"/>
  <c r="AA28" i="6"/>
  <c r="L28" i="6"/>
  <c r="K28" i="6"/>
  <c r="H28" i="6"/>
  <c r="I28" i="6" s="1"/>
  <c r="J28" i="6" s="1"/>
  <c r="E28" i="6"/>
  <c r="H27" i="6" s="1"/>
  <c r="I27" i="6" s="1"/>
  <c r="J27" i="6" s="1"/>
  <c r="B28" i="6"/>
  <c r="AS35" i="6" s="1"/>
  <c r="AT27" i="6"/>
  <c r="AS27" i="6"/>
  <c r="AP27" i="6"/>
  <c r="AA27" i="6"/>
  <c r="T27" i="6"/>
  <c r="E27" i="6"/>
  <c r="B27" i="6"/>
  <c r="T29" i="6" s="1"/>
  <c r="AT26" i="6"/>
  <c r="AS26" i="6"/>
  <c r="AP26" i="6"/>
  <c r="AA26" i="6"/>
  <c r="T26" i="6"/>
  <c r="H26" i="6"/>
  <c r="I26" i="6" s="1"/>
  <c r="J26" i="6" s="1"/>
  <c r="B26" i="6"/>
  <c r="K27" i="6" s="1"/>
  <c r="L27" i="6" s="1"/>
  <c r="AW147" i="5"/>
  <c r="AS147" i="5"/>
  <c r="AG147" i="5"/>
  <c r="AW146" i="5"/>
  <c r="AS146" i="5"/>
  <c r="AG146" i="5"/>
  <c r="AW145" i="5"/>
  <c r="AS145" i="5"/>
  <c r="AG145" i="5"/>
  <c r="AW144" i="5"/>
  <c r="AS144" i="5"/>
  <c r="AG144" i="5"/>
  <c r="K144" i="5"/>
  <c r="L144" i="5" s="1"/>
  <c r="AW143" i="5"/>
  <c r="AS143" i="5"/>
  <c r="AG143" i="5"/>
  <c r="AW142" i="5"/>
  <c r="AS142" i="5"/>
  <c r="AG142" i="5"/>
  <c r="AW141" i="5"/>
  <c r="AS141" i="5"/>
  <c r="AG141" i="5"/>
  <c r="AW140" i="5"/>
  <c r="AS140" i="5"/>
  <c r="AG140" i="5"/>
  <c r="AW139" i="5"/>
  <c r="AS139" i="5"/>
  <c r="AG139" i="5"/>
  <c r="AW138" i="5"/>
  <c r="AS138" i="5"/>
  <c r="AG138" i="5"/>
  <c r="B138" i="5"/>
  <c r="AV141" i="5" s="1"/>
  <c r="AW137" i="5"/>
  <c r="AS137" i="5"/>
  <c r="AG137" i="5"/>
  <c r="B137" i="5"/>
  <c r="AW136" i="5"/>
  <c r="AS136" i="5"/>
  <c r="AG136" i="5"/>
  <c r="B136" i="5"/>
  <c r="AZ132" i="5"/>
  <c r="AW132" i="5"/>
  <c r="AS132" i="5"/>
  <c r="AG132" i="5"/>
  <c r="AZ131" i="5"/>
  <c r="AW131" i="5"/>
  <c r="AV131" i="5"/>
  <c r="AS131" i="5"/>
  <c r="AG131" i="5"/>
  <c r="AZ130" i="5"/>
  <c r="AW130" i="5"/>
  <c r="AS130" i="5"/>
  <c r="AG130" i="5"/>
  <c r="AZ129" i="5"/>
  <c r="AW129" i="5"/>
  <c r="AS129" i="5"/>
  <c r="AG129" i="5"/>
  <c r="AZ128" i="5"/>
  <c r="AW128" i="5"/>
  <c r="AS128" i="5"/>
  <c r="AG128" i="5"/>
  <c r="T128" i="5"/>
  <c r="AZ127" i="5"/>
  <c r="AW127" i="5"/>
  <c r="AS127" i="5"/>
  <c r="AG127" i="5"/>
  <c r="AZ126" i="5"/>
  <c r="AW126" i="5"/>
  <c r="AS126" i="5"/>
  <c r="AG126" i="5"/>
  <c r="AZ125" i="5"/>
  <c r="AW125" i="5"/>
  <c r="AV125" i="5"/>
  <c r="AS125" i="5"/>
  <c r="AG125" i="5"/>
  <c r="T125" i="5"/>
  <c r="AZ124" i="5"/>
  <c r="AW124" i="5"/>
  <c r="AS124" i="5"/>
  <c r="AG124" i="5"/>
  <c r="AZ123" i="5"/>
  <c r="AW123" i="5"/>
  <c r="AS123" i="5"/>
  <c r="AG123" i="5"/>
  <c r="T123" i="5"/>
  <c r="D123" i="5"/>
  <c r="B123" i="5"/>
  <c r="AV122" i="5" s="1"/>
  <c r="AZ122" i="5"/>
  <c r="AW122" i="5"/>
  <c r="AS122" i="5"/>
  <c r="AG122" i="5"/>
  <c r="B122" i="5"/>
  <c r="T127" i="5" s="1"/>
  <c r="AZ121" i="5"/>
  <c r="AW121" i="5"/>
  <c r="AS121" i="5"/>
  <c r="AG121" i="5"/>
  <c r="T121" i="5"/>
  <c r="B121" i="5"/>
  <c r="AU125" i="5" s="1"/>
  <c r="AW116" i="5"/>
  <c r="AS116" i="5"/>
  <c r="AG116" i="5"/>
  <c r="I116" i="5"/>
  <c r="J116" i="5" s="1"/>
  <c r="AW115" i="5"/>
  <c r="AS115" i="5"/>
  <c r="AG115" i="5"/>
  <c r="T115" i="5"/>
  <c r="K115" i="5"/>
  <c r="L115" i="5" s="1"/>
  <c r="AW114" i="5"/>
  <c r="AV114" i="5"/>
  <c r="AU114" i="5"/>
  <c r="AS114" i="5"/>
  <c r="AG114" i="5"/>
  <c r="K114" i="5"/>
  <c r="L114" i="5" s="1"/>
  <c r="AW113" i="5"/>
  <c r="AS113" i="5"/>
  <c r="AG113" i="5"/>
  <c r="AW112" i="5"/>
  <c r="AS112" i="5"/>
  <c r="AG112" i="5"/>
  <c r="T112" i="5"/>
  <c r="AW111" i="5"/>
  <c r="AV111" i="5"/>
  <c r="AU111" i="5"/>
  <c r="AS111" i="5"/>
  <c r="AG111" i="5"/>
  <c r="AW110" i="5"/>
  <c r="AV110" i="5"/>
  <c r="AS110" i="5"/>
  <c r="AG110" i="5"/>
  <c r="L110" i="5"/>
  <c r="R110" i="5" s="1"/>
  <c r="K110" i="5"/>
  <c r="AW109" i="5"/>
  <c r="AS109" i="5"/>
  <c r="AG109" i="5"/>
  <c r="T109" i="5"/>
  <c r="AW108" i="5"/>
  <c r="AV108" i="5"/>
  <c r="AU108" i="5"/>
  <c r="AS108" i="5"/>
  <c r="AG108" i="5"/>
  <c r="AW107" i="5"/>
  <c r="AV107" i="5"/>
  <c r="AS107" i="5"/>
  <c r="AG107" i="5"/>
  <c r="L107" i="5"/>
  <c r="R107" i="5" s="1"/>
  <c r="K107" i="5"/>
  <c r="B107" i="5"/>
  <c r="AV116" i="5" s="1"/>
  <c r="AW106" i="5"/>
  <c r="AS106" i="5"/>
  <c r="AG106" i="5"/>
  <c r="T106" i="5"/>
  <c r="B106" i="5"/>
  <c r="T111" i="5" s="1"/>
  <c r="AW105" i="5"/>
  <c r="AV105" i="5"/>
  <c r="AU105" i="5"/>
  <c r="AS105" i="5"/>
  <c r="AG105" i="5"/>
  <c r="R105" i="5"/>
  <c r="K105" i="5"/>
  <c r="L105" i="5" s="1"/>
  <c r="O105" i="5" s="1"/>
  <c r="B105" i="5"/>
  <c r="AU110" i="5" s="1"/>
  <c r="E101" i="5"/>
  <c r="H100" i="5" s="1"/>
  <c r="I100" i="5" s="1"/>
  <c r="J100" i="5" s="1"/>
  <c r="AM100" i="5"/>
  <c r="AL100" i="5"/>
  <c r="K100" i="5"/>
  <c r="L100" i="5" s="1"/>
  <c r="D100" i="5"/>
  <c r="D116" i="5" s="1"/>
  <c r="E117" i="5" s="1"/>
  <c r="H116" i="5" s="1"/>
  <c r="AM99" i="5"/>
  <c r="T99" i="5"/>
  <c r="AM98" i="5"/>
  <c r="AL98" i="5"/>
  <c r="AK98" i="5"/>
  <c r="T98" i="5"/>
  <c r="AM97" i="5"/>
  <c r="AK97" i="5"/>
  <c r="AM96" i="5"/>
  <c r="L96" i="5"/>
  <c r="R96" i="5" s="1"/>
  <c r="K96" i="5"/>
  <c r="AM95" i="5"/>
  <c r="AL95" i="5"/>
  <c r="K95" i="5"/>
  <c r="L95" i="5" s="1"/>
  <c r="R95" i="5" s="1"/>
  <c r="D95" i="5"/>
  <c r="D111" i="5" s="1"/>
  <c r="AM94" i="5"/>
  <c r="T94" i="5"/>
  <c r="AM93" i="5"/>
  <c r="AL93" i="5"/>
  <c r="AK93" i="5"/>
  <c r="AM92" i="5"/>
  <c r="AK92" i="5"/>
  <c r="AM91" i="5"/>
  <c r="K91" i="5"/>
  <c r="L91" i="5" s="1"/>
  <c r="B91" i="5"/>
  <c r="AL96" i="5" s="1"/>
  <c r="AM90" i="5"/>
  <c r="T90" i="5"/>
  <c r="L90" i="5"/>
  <c r="K90" i="5"/>
  <c r="B90" i="5"/>
  <c r="T97" i="5" s="1"/>
  <c r="AM89" i="5"/>
  <c r="AL89" i="5"/>
  <c r="AK89" i="5"/>
  <c r="T89" i="5"/>
  <c r="R89" i="5"/>
  <c r="K89" i="5"/>
  <c r="L89" i="5" s="1"/>
  <c r="O89" i="5" s="1"/>
  <c r="B89" i="5"/>
  <c r="AK96" i="5" s="1"/>
  <c r="D85" i="5"/>
  <c r="D101" i="5" s="1"/>
  <c r="D117" i="5" s="1"/>
  <c r="D133" i="5" s="1"/>
  <c r="D148" i="5" s="1"/>
  <c r="AT84" i="5"/>
  <c r="AS84" i="5"/>
  <c r="AP84" i="5"/>
  <c r="AA84" i="5"/>
  <c r="AT83" i="5"/>
  <c r="AS83" i="5"/>
  <c r="AP83" i="5"/>
  <c r="AA83" i="5"/>
  <c r="T83" i="5"/>
  <c r="AT82" i="5"/>
  <c r="AS82" i="5"/>
  <c r="AP82" i="5"/>
  <c r="AA82" i="5"/>
  <c r="T82" i="5"/>
  <c r="D82" i="5"/>
  <c r="AT81" i="5"/>
  <c r="AS81" i="5"/>
  <c r="AP81" i="5"/>
  <c r="AA81" i="5"/>
  <c r="AT80" i="5"/>
  <c r="AS80" i="5"/>
  <c r="AP80" i="5"/>
  <c r="AA80" i="5"/>
  <c r="T80" i="5"/>
  <c r="AT79" i="5"/>
  <c r="AS79" i="5"/>
  <c r="AP79" i="5"/>
  <c r="AA79" i="5"/>
  <c r="T79" i="5"/>
  <c r="D79" i="5"/>
  <c r="E80" i="5" s="1"/>
  <c r="H79" i="5" s="1"/>
  <c r="I79" i="5" s="1"/>
  <c r="J79" i="5" s="1"/>
  <c r="AT78" i="5"/>
  <c r="AP78" i="5"/>
  <c r="AA78" i="5"/>
  <c r="T78" i="5"/>
  <c r="K78" i="5"/>
  <c r="L78" i="5" s="1"/>
  <c r="AT77" i="5"/>
  <c r="AP77" i="5"/>
  <c r="AA77" i="5"/>
  <c r="T77" i="5"/>
  <c r="AT76" i="5"/>
  <c r="AS76" i="5"/>
  <c r="AP76" i="5"/>
  <c r="AA76" i="5"/>
  <c r="T76" i="5"/>
  <c r="AT75" i="5"/>
  <c r="AP75" i="5"/>
  <c r="AA75" i="5"/>
  <c r="T75" i="5"/>
  <c r="D75" i="5"/>
  <c r="D91" i="5" s="1"/>
  <c r="D107" i="5" s="1"/>
  <c r="E108" i="5" s="1"/>
  <c r="H107" i="5" s="1"/>
  <c r="I107" i="5" s="1"/>
  <c r="J107" i="5" s="1"/>
  <c r="B75" i="5"/>
  <c r="AS77" i="5" s="1"/>
  <c r="AT74" i="5"/>
  <c r="AS74" i="5"/>
  <c r="AP74" i="5"/>
  <c r="AA74" i="5"/>
  <c r="T74" i="5"/>
  <c r="B74" i="5"/>
  <c r="T84" i="5" s="1"/>
  <c r="AT73" i="5"/>
  <c r="AS73" i="5"/>
  <c r="AP73" i="5"/>
  <c r="AA73" i="5"/>
  <c r="T73" i="5"/>
  <c r="B73" i="5"/>
  <c r="AR82" i="5" s="1"/>
  <c r="E70" i="5"/>
  <c r="H69" i="5" s="1"/>
  <c r="I69" i="5" s="1"/>
  <c r="AT69" i="5"/>
  <c r="AP69" i="5"/>
  <c r="AA69" i="5"/>
  <c r="J69" i="5"/>
  <c r="D69" i="5"/>
  <c r="D84" i="5" s="1"/>
  <c r="E85" i="5" s="1"/>
  <c r="H84" i="5" s="1"/>
  <c r="I84" i="5" s="1"/>
  <c r="J84" i="5" s="1"/>
  <c r="AT68" i="5"/>
  <c r="AP68" i="5"/>
  <c r="AA68" i="5"/>
  <c r="T68" i="5"/>
  <c r="AT67" i="5"/>
  <c r="AP67" i="5"/>
  <c r="AA67" i="5"/>
  <c r="D67" i="5"/>
  <c r="E68" i="5" s="1"/>
  <c r="H67" i="5" s="1"/>
  <c r="I67" i="5" s="1"/>
  <c r="J67" i="5" s="1"/>
  <c r="AT66" i="5"/>
  <c r="AP66" i="5"/>
  <c r="AA66" i="5"/>
  <c r="AT65" i="5"/>
  <c r="AP65" i="5"/>
  <c r="AA65" i="5"/>
  <c r="D65" i="5"/>
  <c r="AT64" i="5"/>
  <c r="AP64" i="5"/>
  <c r="AA64" i="5"/>
  <c r="I64" i="5"/>
  <c r="J64" i="5" s="1"/>
  <c r="H64" i="5"/>
  <c r="AT63" i="5"/>
  <c r="AP63" i="5"/>
  <c r="AA63" i="5"/>
  <c r="AT62" i="5"/>
  <c r="AP62" i="5"/>
  <c r="AA62" i="5"/>
  <c r="T62" i="5"/>
  <c r="D62" i="5"/>
  <c r="AT61" i="5"/>
  <c r="AP61" i="5"/>
  <c r="AA61" i="5"/>
  <c r="E61" i="5"/>
  <c r="H60" i="5" s="1"/>
  <c r="I60" i="5" s="1"/>
  <c r="J60" i="5" s="1"/>
  <c r="AT60" i="5"/>
  <c r="AP60" i="5"/>
  <c r="AA60" i="5"/>
  <c r="B60" i="5"/>
  <c r="AT59" i="5"/>
  <c r="AP59" i="5"/>
  <c r="AA59" i="5"/>
  <c r="D59" i="5"/>
  <c r="B59" i="5"/>
  <c r="T65" i="5" s="1"/>
  <c r="AT58" i="5"/>
  <c r="AP58" i="5"/>
  <c r="AA58" i="5"/>
  <c r="L58" i="5"/>
  <c r="K58" i="5"/>
  <c r="B58" i="5"/>
  <c r="K59" i="5" s="1"/>
  <c r="L59" i="5" s="1"/>
  <c r="E54" i="5"/>
  <c r="H53" i="5" s="1"/>
  <c r="I53" i="5" s="1"/>
  <c r="D54" i="5"/>
  <c r="D70" i="5" s="1"/>
  <c r="AT53" i="5"/>
  <c r="AP53" i="5"/>
  <c r="AG53" i="5"/>
  <c r="AA53" i="5"/>
  <c r="T53" i="5"/>
  <c r="J53" i="5"/>
  <c r="D53" i="5"/>
  <c r="AT52" i="5"/>
  <c r="AS52" i="5"/>
  <c r="AR52" i="5"/>
  <c r="AP52" i="5"/>
  <c r="AG52" i="5"/>
  <c r="AA52" i="5"/>
  <c r="K52" i="5"/>
  <c r="L52" i="5" s="1"/>
  <c r="D52" i="5"/>
  <c r="AT51" i="5"/>
  <c r="AP51" i="5"/>
  <c r="AG51" i="5"/>
  <c r="AA51" i="5"/>
  <c r="T51" i="5"/>
  <c r="L51" i="5"/>
  <c r="K51" i="5"/>
  <c r="D51" i="5"/>
  <c r="E52" i="5" s="1"/>
  <c r="H51" i="5" s="1"/>
  <c r="I51" i="5" s="1"/>
  <c r="J51" i="5" s="1"/>
  <c r="AT50" i="5"/>
  <c r="AR50" i="5"/>
  <c r="AP50" i="5"/>
  <c r="AG50" i="5"/>
  <c r="AA50" i="5"/>
  <c r="T50" i="5"/>
  <c r="E50" i="5"/>
  <c r="D50" i="5"/>
  <c r="D66" i="5" s="1"/>
  <c r="AT49" i="5"/>
  <c r="AR49" i="5"/>
  <c r="AP49" i="5"/>
  <c r="AG49" i="5"/>
  <c r="AA49" i="5"/>
  <c r="K49" i="5"/>
  <c r="L49" i="5" s="1"/>
  <c r="H49" i="5"/>
  <c r="I49" i="5" s="1"/>
  <c r="J49" i="5" s="1"/>
  <c r="E49" i="5"/>
  <c r="H48" i="5" s="1"/>
  <c r="I48" i="5" s="1"/>
  <c r="J48" i="5" s="1"/>
  <c r="D49" i="5"/>
  <c r="AT48" i="5"/>
  <c r="AS48" i="5"/>
  <c r="AP48" i="5"/>
  <c r="AG48" i="5"/>
  <c r="AA48" i="5"/>
  <c r="T48" i="5"/>
  <c r="D48" i="5"/>
  <c r="D64" i="5" s="1"/>
  <c r="E65" i="5" s="1"/>
  <c r="AT47" i="5"/>
  <c r="AS47" i="5"/>
  <c r="AR47" i="5"/>
  <c r="AP47" i="5"/>
  <c r="AG47" i="5"/>
  <c r="AA47" i="5"/>
  <c r="E47" i="5"/>
  <c r="H46" i="5" s="1"/>
  <c r="I46" i="5" s="1"/>
  <c r="J46" i="5" s="1"/>
  <c r="D47" i="5"/>
  <c r="AT46" i="5"/>
  <c r="AS46" i="5"/>
  <c r="AP46" i="5"/>
  <c r="AG46" i="5"/>
  <c r="AA46" i="5"/>
  <c r="R46" i="5"/>
  <c r="K46" i="5"/>
  <c r="L46" i="5" s="1"/>
  <c r="D46" i="5"/>
  <c r="AT45" i="5"/>
  <c r="AP45" i="5"/>
  <c r="AG45" i="5"/>
  <c r="AA45" i="5"/>
  <c r="D45" i="5"/>
  <c r="AT44" i="5"/>
  <c r="AS44" i="5"/>
  <c r="AP44" i="5"/>
  <c r="AG44" i="5"/>
  <c r="AA44" i="5"/>
  <c r="T44" i="5"/>
  <c r="K44" i="5"/>
  <c r="L44" i="5" s="1"/>
  <c r="E44" i="5"/>
  <c r="H43" i="5" s="1"/>
  <c r="I43" i="5" s="1"/>
  <c r="J43" i="5" s="1"/>
  <c r="D44" i="5"/>
  <c r="D60" i="5" s="1"/>
  <c r="B44" i="5"/>
  <c r="AS51" i="5" s="1"/>
  <c r="AT43" i="5"/>
  <c r="AS43" i="5"/>
  <c r="AP43" i="5"/>
  <c r="AG43" i="5"/>
  <c r="AA43" i="5"/>
  <c r="T43" i="5"/>
  <c r="D43" i="5"/>
  <c r="B43" i="5"/>
  <c r="T47" i="5" s="1"/>
  <c r="AT42" i="5"/>
  <c r="AS42" i="5"/>
  <c r="AR42" i="5"/>
  <c r="AP42" i="5"/>
  <c r="AG42" i="5"/>
  <c r="AA42" i="5"/>
  <c r="T42" i="5"/>
  <c r="K42" i="5"/>
  <c r="L42" i="5" s="1"/>
  <c r="O42" i="5" s="1"/>
  <c r="D42" i="5"/>
  <c r="B42" i="5"/>
  <c r="AR46" i="5" s="1"/>
  <c r="E38" i="5"/>
  <c r="H37" i="5" s="1"/>
  <c r="I37" i="5" s="1"/>
  <c r="J37" i="5" s="1"/>
  <c r="AT37" i="5"/>
  <c r="AR37" i="5"/>
  <c r="AP37" i="5"/>
  <c r="AA37" i="5"/>
  <c r="E37" i="5"/>
  <c r="H36" i="5" s="1"/>
  <c r="I36" i="5" s="1"/>
  <c r="J36" i="5" s="1"/>
  <c r="AT36" i="5"/>
  <c r="AP36" i="5"/>
  <c r="AA36" i="5"/>
  <c r="T36" i="5"/>
  <c r="E36" i="5"/>
  <c r="H35" i="5" s="1"/>
  <c r="I35" i="5" s="1"/>
  <c r="J35" i="5" s="1"/>
  <c r="AT35" i="5"/>
  <c r="AP35" i="5"/>
  <c r="AA35" i="5"/>
  <c r="E35" i="5"/>
  <c r="AT34" i="5"/>
  <c r="AP34" i="5"/>
  <c r="AA34" i="5"/>
  <c r="I34" i="5"/>
  <c r="J34" i="5" s="1"/>
  <c r="H34" i="5"/>
  <c r="E34" i="5"/>
  <c r="AT33" i="5"/>
  <c r="AP33" i="5"/>
  <c r="AA33" i="5"/>
  <c r="T33" i="5"/>
  <c r="H33" i="5"/>
  <c r="I33" i="5" s="1"/>
  <c r="J33" i="5" s="1"/>
  <c r="E33" i="5"/>
  <c r="H32" i="5" s="1"/>
  <c r="I32" i="5" s="1"/>
  <c r="J32" i="5" s="1"/>
  <c r="AT32" i="5"/>
  <c r="AP32" i="5"/>
  <c r="AA32" i="5"/>
  <c r="E32" i="5"/>
  <c r="H31" i="5" s="1"/>
  <c r="AT31" i="5"/>
  <c r="AP31" i="5"/>
  <c r="AA31" i="5"/>
  <c r="J31" i="5"/>
  <c r="I31" i="5"/>
  <c r="E31" i="5"/>
  <c r="AT30" i="5"/>
  <c r="AP30" i="5"/>
  <c r="AA30" i="5"/>
  <c r="T30" i="5"/>
  <c r="H30" i="5"/>
  <c r="I30" i="5" s="1"/>
  <c r="J30" i="5" s="1"/>
  <c r="E30" i="5"/>
  <c r="AT29" i="5"/>
  <c r="AP29" i="5"/>
  <c r="AA29" i="5"/>
  <c r="T29" i="5"/>
  <c r="I29" i="5"/>
  <c r="J29" i="5" s="1"/>
  <c r="H29" i="5"/>
  <c r="E29" i="5"/>
  <c r="H28" i="5" s="1"/>
  <c r="I28" i="5" s="1"/>
  <c r="J28" i="5" s="1"/>
  <c r="AT28" i="5"/>
  <c r="AR28" i="5"/>
  <c r="AP28" i="5"/>
  <c r="AA28" i="5"/>
  <c r="T28" i="5"/>
  <c r="E28" i="5"/>
  <c r="H27" i="5" s="1"/>
  <c r="I27" i="5" s="1"/>
  <c r="J27" i="5" s="1"/>
  <c r="B28" i="5"/>
  <c r="AT27" i="5"/>
  <c r="AR27" i="5"/>
  <c r="AP27" i="5"/>
  <c r="AA27" i="5"/>
  <c r="T27" i="5"/>
  <c r="L27" i="5"/>
  <c r="K27" i="5"/>
  <c r="E27" i="5"/>
  <c r="H26" i="5" s="1"/>
  <c r="I26" i="5" s="1"/>
  <c r="J26" i="5" s="1"/>
  <c r="B27" i="5"/>
  <c r="T35" i="5" s="1"/>
  <c r="AT26" i="5"/>
  <c r="AP26" i="5"/>
  <c r="AA26" i="5"/>
  <c r="T26" i="5"/>
  <c r="B26" i="5"/>
  <c r="AR33" i="5" s="1"/>
  <c r="AW147" i="4"/>
  <c r="AV147" i="4"/>
  <c r="AS147" i="4"/>
  <c r="AG147" i="4"/>
  <c r="AW146" i="4"/>
  <c r="AV146" i="4"/>
  <c r="AS146" i="4"/>
  <c r="AG146" i="4"/>
  <c r="T146" i="4"/>
  <c r="K146" i="4"/>
  <c r="L146" i="4" s="1"/>
  <c r="AW145" i="4"/>
  <c r="AV145" i="4"/>
  <c r="AS145" i="4"/>
  <c r="AG145" i="4"/>
  <c r="K145" i="4"/>
  <c r="L145" i="4" s="1"/>
  <c r="AW144" i="4"/>
  <c r="AV144" i="4"/>
  <c r="AS144" i="4"/>
  <c r="AG144" i="4"/>
  <c r="AW143" i="4"/>
  <c r="AV143" i="4"/>
  <c r="AS143" i="4"/>
  <c r="AG143" i="4"/>
  <c r="T143" i="4"/>
  <c r="AW142" i="4"/>
  <c r="AV142" i="4"/>
  <c r="AU142" i="4"/>
  <c r="AS142" i="4"/>
  <c r="AG142" i="4"/>
  <c r="AW141" i="4"/>
  <c r="AV141" i="4"/>
  <c r="AS141" i="4"/>
  <c r="AG141" i="4"/>
  <c r="AW140" i="4"/>
  <c r="AV140" i="4"/>
  <c r="AS140" i="4"/>
  <c r="AG140" i="4"/>
  <c r="AW139" i="4"/>
  <c r="AV139" i="4"/>
  <c r="AU139" i="4"/>
  <c r="AS139" i="4"/>
  <c r="AG139" i="4"/>
  <c r="AW138" i="4"/>
  <c r="AV138" i="4"/>
  <c r="AS138" i="4"/>
  <c r="AG138" i="4"/>
  <c r="B138" i="4"/>
  <c r="AW137" i="4"/>
  <c r="AV137" i="4"/>
  <c r="AS137" i="4"/>
  <c r="AG137" i="4"/>
  <c r="T137" i="4"/>
  <c r="B137" i="4"/>
  <c r="T142" i="4" s="1"/>
  <c r="AW136" i="4"/>
  <c r="AV136" i="4"/>
  <c r="AU136" i="4"/>
  <c r="AS136" i="4"/>
  <c r="AG136" i="4"/>
  <c r="K136" i="4"/>
  <c r="L136" i="4" s="1"/>
  <c r="B136" i="4"/>
  <c r="AU141" i="4" s="1"/>
  <c r="AZ132" i="4"/>
  <c r="AW132" i="4"/>
  <c r="AS132" i="4"/>
  <c r="AG132" i="4"/>
  <c r="K132" i="4"/>
  <c r="L132" i="4" s="1"/>
  <c r="AZ131" i="4"/>
  <c r="AW131" i="4"/>
  <c r="AU131" i="4"/>
  <c r="AS131" i="4"/>
  <c r="AG131" i="4"/>
  <c r="T131" i="4"/>
  <c r="K131" i="4"/>
  <c r="L131" i="4" s="1"/>
  <c r="AZ130" i="4"/>
  <c r="AW130" i="4"/>
  <c r="AS130" i="4"/>
  <c r="AG130" i="4"/>
  <c r="T130" i="4"/>
  <c r="AZ129" i="4"/>
  <c r="AW129" i="4"/>
  <c r="AS129" i="4"/>
  <c r="AG129" i="4"/>
  <c r="AZ128" i="4"/>
  <c r="AW128" i="4"/>
  <c r="AV128" i="4"/>
  <c r="AS128" i="4"/>
  <c r="AG128" i="4"/>
  <c r="T128" i="4"/>
  <c r="L128" i="4"/>
  <c r="AZ127" i="4"/>
  <c r="AW127" i="4"/>
  <c r="AU127" i="4"/>
  <c r="AS127" i="4"/>
  <c r="AG127" i="4"/>
  <c r="T127" i="4"/>
  <c r="AZ126" i="4"/>
  <c r="AW126" i="4"/>
  <c r="AS126" i="4"/>
  <c r="AG126" i="4"/>
  <c r="K126" i="4"/>
  <c r="L126" i="4" s="1"/>
  <c r="AZ125" i="4"/>
  <c r="AW125" i="4"/>
  <c r="AV125" i="4"/>
  <c r="AS125" i="4"/>
  <c r="AG125" i="4"/>
  <c r="T125" i="4"/>
  <c r="AZ124" i="4"/>
  <c r="AW124" i="4"/>
  <c r="AS124" i="4"/>
  <c r="AG124" i="4"/>
  <c r="T124" i="4"/>
  <c r="AZ123" i="4"/>
  <c r="AW123" i="4"/>
  <c r="AU123" i="4"/>
  <c r="AS123" i="4"/>
  <c r="AG123" i="4"/>
  <c r="T123" i="4"/>
  <c r="B123" i="4"/>
  <c r="AV124" i="4" s="1"/>
  <c r="AZ122" i="4"/>
  <c r="AW122" i="4"/>
  <c r="AV122" i="4"/>
  <c r="AS122" i="4"/>
  <c r="AG122" i="4"/>
  <c r="T122" i="4"/>
  <c r="B122" i="4"/>
  <c r="T129" i="4" s="1"/>
  <c r="AZ121" i="4"/>
  <c r="AW121" i="4"/>
  <c r="AU121" i="4"/>
  <c r="AS121" i="4"/>
  <c r="AG121" i="4"/>
  <c r="T121" i="4"/>
  <c r="B121" i="4"/>
  <c r="K128" i="4" s="1"/>
  <c r="AW116" i="4"/>
  <c r="AV116" i="4"/>
  <c r="AS116" i="4"/>
  <c r="AG116" i="4"/>
  <c r="AW115" i="4"/>
  <c r="AS115" i="4"/>
  <c r="AG115" i="4"/>
  <c r="AW114" i="4"/>
  <c r="AU114" i="4"/>
  <c r="AS114" i="4"/>
  <c r="AG114" i="4"/>
  <c r="AW113" i="4"/>
  <c r="AV113" i="4"/>
  <c r="AS113" i="4"/>
  <c r="AG113" i="4"/>
  <c r="AW112" i="4"/>
  <c r="AS112" i="4"/>
  <c r="AG112" i="4"/>
  <c r="AW111" i="4"/>
  <c r="AV111" i="4"/>
  <c r="AS111" i="4"/>
  <c r="AG111" i="4"/>
  <c r="T111" i="4"/>
  <c r="AW110" i="4"/>
  <c r="AV110" i="4"/>
  <c r="AU110" i="4"/>
  <c r="AS110" i="4"/>
  <c r="AG110" i="4"/>
  <c r="K110" i="4"/>
  <c r="L110" i="4" s="1"/>
  <c r="AW109" i="4"/>
  <c r="AV109" i="4"/>
  <c r="AS109" i="4"/>
  <c r="AG109" i="4"/>
  <c r="T109" i="4"/>
  <c r="AW108" i="4"/>
  <c r="AV108" i="4"/>
  <c r="AS108" i="4"/>
  <c r="AG108" i="4"/>
  <c r="T108" i="4"/>
  <c r="AW107" i="4"/>
  <c r="AV107" i="4"/>
  <c r="AU107" i="4"/>
  <c r="AS107" i="4"/>
  <c r="AG107" i="4"/>
  <c r="K107" i="4"/>
  <c r="L107" i="4" s="1"/>
  <c r="B107" i="4"/>
  <c r="AV115" i="4" s="1"/>
  <c r="AW106" i="4"/>
  <c r="AS106" i="4"/>
  <c r="AG106" i="4"/>
  <c r="T106" i="4"/>
  <c r="B106" i="4"/>
  <c r="T114" i="4" s="1"/>
  <c r="AW105" i="4"/>
  <c r="AV105" i="4"/>
  <c r="AU105" i="4"/>
  <c r="AS105" i="4"/>
  <c r="AG105" i="4"/>
  <c r="T105" i="4"/>
  <c r="B105" i="4"/>
  <c r="AU116" i="4" s="1"/>
  <c r="AM100" i="4"/>
  <c r="AK100" i="4"/>
  <c r="AM99" i="4"/>
  <c r="T99" i="4"/>
  <c r="AM98" i="4"/>
  <c r="AL98" i="4"/>
  <c r="AM97" i="4"/>
  <c r="AM96" i="4"/>
  <c r="AL96" i="4"/>
  <c r="T96" i="4"/>
  <c r="AM95" i="4"/>
  <c r="AK95" i="4"/>
  <c r="AM94" i="4"/>
  <c r="T94" i="4"/>
  <c r="AM93" i="4"/>
  <c r="AL93" i="4"/>
  <c r="AK93" i="4"/>
  <c r="AM92" i="4"/>
  <c r="AM91" i="4"/>
  <c r="AL91" i="4"/>
  <c r="T91" i="4"/>
  <c r="B91" i="4"/>
  <c r="AL100" i="4" s="1"/>
  <c r="AM90" i="4"/>
  <c r="AL90" i="4"/>
  <c r="T90" i="4"/>
  <c r="K90" i="4"/>
  <c r="L90" i="4" s="1"/>
  <c r="B90" i="4"/>
  <c r="T97" i="4" s="1"/>
  <c r="AM89" i="4"/>
  <c r="AL89" i="4"/>
  <c r="AK89" i="4"/>
  <c r="T89" i="4"/>
  <c r="K89" i="4"/>
  <c r="L89" i="4" s="1"/>
  <c r="B89" i="4"/>
  <c r="AK96" i="4" s="1"/>
  <c r="AT84" i="4"/>
  <c r="AR84" i="4"/>
  <c r="AP84" i="4"/>
  <c r="AA84" i="4"/>
  <c r="T84" i="4"/>
  <c r="AT83" i="4"/>
  <c r="AR83" i="4"/>
  <c r="AP83" i="4"/>
  <c r="AA83" i="4"/>
  <c r="T83" i="4"/>
  <c r="AT82" i="4"/>
  <c r="AR82" i="4"/>
  <c r="AP82" i="4"/>
  <c r="AA82" i="4"/>
  <c r="T82" i="4"/>
  <c r="AT81" i="4"/>
  <c r="AR81" i="4"/>
  <c r="AP81" i="4"/>
  <c r="AA81" i="4"/>
  <c r="T81" i="4"/>
  <c r="AT80" i="4"/>
  <c r="AR80" i="4"/>
  <c r="AP80" i="4"/>
  <c r="AA80" i="4"/>
  <c r="T80" i="4"/>
  <c r="K80" i="4"/>
  <c r="L80" i="4" s="1"/>
  <c r="AT79" i="4"/>
  <c r="AR79" i="4"/>
  <c r="AP79" i="4"/>
  <c r="AA79" i="4"/>
  <c r="AT78" i="4"/>
  <c r="AP78" i="4"/>
  <c r="AA78" i="4"/>
  <c r="L78" i="4"/>
  <c r="R78" i="4" s="1"/>
  <c r="K78" i="4"/>
  <c r="D78" i="4"/>
  <c r="AT77" i="4"/>
  <c r="AP77" i="4"/>
  <c r="AA77" i="4"/>
  <c r="L77" i="4"/>
  <c r="K77" i="4"/>
  <c r="AT76" i="4"/>
  <c r="AR76" i="4"/>
  <c r="AP76" i="4"/>
  <c r="AA76" i="4"/>
  <c r="T76" i="4"/>
  <c r="AT75" i="4"/>
  <c r="AR75" i="4"/>
  <c r="AP75" i="4"/>
  <c r="AA75" i="4"/>
  <c r="L75" i="4"/>
  <c r="K75" i="4"/>
  <c r="B75" i="4"/>
  <c r="AT74" i="4"/>
  <c r="AR74" i="4"/>
  <c r="AP74" i="4"/>
  <c r="AA74" i="4"/>
  <c r="T74" i="4"/>
  <c r="L74" i="4"/>
  <c r="K74" i="4"/>
  <c r="B74" i="4"/>
  <c r="T78" i="4" s="1"/>
  <c r="AT73" i="4"/>
  <c r="AR73" i="4"/>
  <c r="AP73" i="4"/>
  <c r="AA73" i="4"/>
  <c r="T73" i="4"/>
  <c r="B73" i="4"/>
  <c r="K83" i="4" s="1"/>
  <c r="L83" i="4" s="1"/>
  <c r="AT69" i="4"/>
  <c r="AP69" i="4"/>
  <c r="AA69" i="4"/>
  <c r="AT68" i="4"/>
  <c r="AP68" i="4"/>
  <c r="AA68" i="4"/>
  <c r="T68" i="4"/>
  <c r="K68" i="4"/>
  <c r="L68" i="4" s="1"/>
  <c r="D68" i="4"/>
  <c r="E69" i="4" s="1"/>
  <c r="H68" i="4" s="1"/>
  <c r="I68" i="4" s="1"/>
  <c r="J68" i="4" s="1"/>
  <c r="AT67" i="4"/>
  <c r="AS67" i="4"/>
  <c r="AP67" i="4"/>
  <c r="AA67" i="4"/>
  <c r="K67" i="4"/>
  <c r="L67" i="4" s="1"/>
  <c r="AT66" i="4"/>
  <c r="AP66" i="4"/>
  <c r="AA66" i="4"/>
  <c r="AT65" i="4"/>
  <c r="AP65" i="4"/>
  <c r="AA65" i="4"/>
  <c r="T65" i="4"/>
  <c r="AT64" i="4"/>
  <c r="AR64" i="4"/>
  <c r="AP64" i="4"/>
  <c r="AA64" i="4"/>
  <c r="AT63" i="4"/>
  <c r="AS63" i="4"/>
  <c r="AP63" i="4"/>
  <c r="AA63" i="4"/>
  <c r="H63" i="4"/>
  <c r="I63" i="4" s="1"/>
  <c r="J63" i="4" s="1"/>
  <c r="AT62" i="4"/>
  <c r="AP62" i="4"/>
  <c r="AA62" i="4"/>
  <c r="AT61" i="4"/>
  <c r="AR61" i="4"/>
  <c r="AP61" i="4"/>
  <c r="AA61" i="4"/>
  <c r="AT60" i="4"/>
  <c r="AS60" i="4"/>
  <c r="AP60" i="4"/>
  <c r="AA60" i="4"/>
  <c r="B60" i="4"/>
  <c r="AS69" i="4" s="1"/>
  <c r="AT59" i="4"/>
  <c r="AP59" i="4"/>
  <c r="AA59" i="4"/>
  <c r="T59" i="4"/>
  <c r="B59" i="4"/>
  <c r="T64" i="4" s="1"/>
  <c r="AT58" i="4"/>
  <c r="AS58" i="4"/>
  <c r="AP58" i="4"/>
  <c r="AA58" i="4"/>
  <c r="K58" i="4"/>
  <c r="L58" i="4" s="1"/>
  <c r="B58" i="4"/>
  <c r="AR63" i="4" s="1"/>
  <c r="E54" i="4"/>
  <c r="H53" i="4" s="1"/>
  <c r="I53" i="4" s="1"/>
  <c r="J53" i="4" s="1"/>
  <c r="D54" i="4"/>
  <c r="D70" i="4" s="1"/>
  <c r="D85" i="4" s="1"/>
  <c r="D101" i="4" s="1"/>
  <c r="D117" i="4" s="1"/>
  <c r="D133" i="4" s="1"/>
  <c r="D148" i="4" s="1"/>
  <c r="AT53" i="4"/>
  <c r="AP53" i="4"/>
  <c r="AG53" i="4"/>
  <c r="AA53" i="4"/>
  <c r="D53" i="4"/>
  <c r="D69" i="4" s="1"/>
  <c r="E70" i="4" s="1"/>
  <c r="H69" i="4" s="1"/>
  <c r="I69" i="4" s="1"/>
  <c r="J69" i="4" s="1"/>
  <c r="AT52" i="4"/>
  <c r="AP52" i="4"/>
  <c r="AG52" i="4"/>
  <c r="AA52" i="4"/>
  <c r="K52" i="4"/>
  <c r="L52" i="4" s="1"/>
  <c r="D52" i="4"/>
  <c r="E53" i="4" s="1"/>
  <c r="H52" i="4" s="1"/>
  <c r="I52" i="4" s="1"/>
  <c r="J52" i="4" s="1"/>
  <c r="AT51" i="4"/>
  <c r="AP51" i="4"/>
  <c r="AG51" i="4"/>
  <c r="AA51" i="4"/>
  <c r="K51" i="4"/>
  <c r="L51" i="4" s="1"/>
  <c r="J51" i="4"/>
  <c r="D51" i="4"/>
  <c r="E52" i="4" s="1"/>
  <c r="H51" i="4" s="1"/>
  <c r="I51" i="4" s="1"/>
  <c r="AT50" i="4"/>
  <c r="AP50" i="4"/>
  <c r="AG50" i="4"/>
  <c r="AA50" i="4"/>
  <c r="D50" i="4"/>
  <c r="D66" i="4" s="1"/>
  <c r="E67" i="4" s="1"/>
  <c r="H66" i="4" s="1"/>
  <c r="I66" i="4" s="1"/>
  <c r="J66" i="4" s="1"/>
  <c r="AT49" i="4"/>
  <c r="AP49" i="4"/>
  <c r="AG49" i="4"/>
  <c r="AA49" i="4"/>
  <c r="T49" i="4"/>
  <c r="E49" i="4"/>
  <c r="H48" i="4" s="1"/>
  <c r="I48" i="4" s="1"/>
  <c r="J48" i="4" s="1"/>
  <c r="D49" i="4"/>
  <c r="AT48" i="4"/>
  <c r="AR48" i="4"/>
  <c r="AP48" i="4"/>
  <c r="AG48" i="4"/>
  <c r="AA48" i="4"/>
  <c r="T48" i="4"/>
  <c r="D48" i="4"/>
  <c r="D64" i="4" s="1"/>
  <c r="AT47" i="4"/>
  <c r="AR47" i="4"/>
  <c r="AP47" i="4"/>
  <c r="AG47" i="4"/>
  <c r="AA47" i="4"/>
  <c r="T47" i="4"/>
  <c r="D47" i="4"/>
  <c r="D63" i="4" s="1"/>
  <c r="E64" i="4" s="1"/>
  <c r="AT46" i="4"/>
  <c r="AR46" i="4"/>
  <c r="AP46" i="4"/>
  <c r="AG46" i="4"/>
  <c r="AA46" i="4"/>
  <c r="D46" i="4"/>
  <c r="D62" i="4" s="1"/>
  <c r="AT45" i="4"/>
  <c r="AP45" i="4"/>
  <c r="AG45" i="4"/>
  <c r="AA45" i="4"/>
  <c r="R45" i="4"/>
  <c r="K45" i="4"/>
  <c r="L45" i="4" s="1"/>
  <c r="D45" i="4"/>
  <c r="E46" i="4" s="1"/>
  <c r="H45" i="4" s="1"/>
  <c r="I45" i="4" s="1"/>
  <c r="J45" i="4" s="1"/>
  <c r="AT44" i="4"/>
  <c r="AP44" i="4"/>
  <c r="AG44" i="4"/>
  <c r="AA44" i="4"/>
  <c r="L44" i="4"/>
  <c r="K44" i="4"/>
  <c r="D44" i="4"/>
  <c r="B44" i="4"/>
  <c r="AT43" i="4"/>
  <c r="AR43" i="4"/>
  <c r="AP43" i="4"/>
  <c r="AG43" i="4"/>
  <c r="AA43" i="4"/>
  <c r="T43" i="4"/>
  <c r="D43" i="4"/>
  <c r="D59" i="4" s="1"/>
  <c r="B43" i="4"/>
  <c r="T52" i="4" s="1"/>
  <c r="AT42" i="4"/>
  <c r="AP42" i="4"/>
  <c r="AG42" i="4"/>
  <c r="AA42" i="4"/>
  <c r="T42" i="4"/>
  <c r="D42" i="4"/>
  <c r="E43" i="4" s="1"/>
  <c r="H42" i="4" s="1"/>
  <c r="I42" i="4" s="1"/>
  <c r="J42" i="4" s="1"/>
  <c r="B42" i="4"/>
  <c r="K48" i="4" s="1"/>
  <c r="L48" i="4" s="1"/>
  <c r="E38" i="4"/>
  <c r="AT37" i="4"/>
  <c r="AP37" i="4"/>
  <c r="AA37" i="4"/>
  <c r="K37" i="4"/>
  <c r="H37" i="4"/>
  <c r="I37" i="4" s="1"/>
  <c r="J37" i="4" s="1"/>
  <c r="E37" i="4"/>
  <c r="H36" i="4" s="1"/>
  <c r="I36" i="4" s="1"/>
  <c r="J36" i="4" s="1"/>
  <c r="AT36" i="4"/>
  <c r="AP36" i="4"/>
  <c r="AA36" i="4"/>
  <c r="K36" i="4"/>
  <c r="L36" i="4" s="1"/>
  <c r="E36" i="4"/>
  <c r="AT35" i="4"/>
  <c r="AR35" i="4"/>
  <c r="AP35" i="4"/>
  <c r="AA35" i="4"/>
  <c r="J35" i="4"/>
  <c r="I35" i="4"/>
  <c r="H35" i="4"/>
  <c r="E35" i="4"/>
  <c r="AT34" i="4"/>
  <c r="AS34" i="4"/>
  <c r="AR34" i="4"/>
  <c r="AP34" i="4"/>
  <c r="AA34" i="4"/>
  <c r="K34" i="4"/>
  <c r="L34" i="4" s="1"/>
  <c r="H34" i="4"/>
  <c r="I34" i="4" s="1"/>
  <c r="J34" i="4" s="1"/>
  <c r="E34" i="4"/>
  <c r="H33" i="4" s="1"/>
  <c r="I33" i="4" s="1"/>
  <c r="J33" i="4" s="1"/>
  <c r="AT33" i="4"/>
  <c r="AR33" i="4"/>
  <c r="AP33" i="4"/>
  <c r="AA33" i="4"/>
  <c r="K33" i="4"/>
  <c r="E33" i="4"/>
  <c r="H32" i="4" s="1"/>
  <c r="I32" i="4" s="1"/>
  <c r="J32" i="4" s="1"/>
  <c r="AT32" i="4"/>
  <c r="AP32" i="4"/>
  <c r="AA32" i="4"/>
  <c r="K32" i="4"/>
  <c r="L32" i="4" s="1"/>
  <c r="E32" i="4"/>
  <c r="H31" i="4" s="1"/>
  <c r="I31" i="4" s="1"/>
  <c r="J31" i="4" s="1"/>
  <c r="AT31" i="4"/>
  <c r="AR31" i="4"/>
  <c r="AP31" i="4"/>
  <c r="AA31" i="4"/>
  <c r="E31" i="4"/>
  <c r="AT30" i="4"/>
  <c r="AS30" i="4"/>
  <c r="AR30" i="4"/>
  <c r="AP30" i="4"/>
  <c r="AA30" i="4"/>
  <c r="I30" i="4"/>
  <c r="J30" i="4" s="1"/>
  <c r="H30" i="4"/>
  <c r="E30" i="4"/>
  <c r="AT29" i="4"/>
  <c r="AS29" i="4"/>
  <c r="AP29" i="4"/>
  <c r="AA29" i="4"/>
  <c r="L29" i="4"/>
  <c r="R29" i="4" s="1"/>
  <c r="H29" i="4"/>
  <c r="I29" i="4" s="1"/>
  <c r="J29" i="4" s="1"/>
  <c r="E29" i="4"/>
  <c r="AT28" i="4"/>
  <c r="AR28" i="4"/>
  <c r="AP28" i="4"/>
  <c r="AA28" i="4"/>
  <c r="H28" i="4"/>
  <c r="I28" i="4" s="1"/>
  <c r="J28" i="4" s="1"/>
  <c r="E28" i="4"/>
  <c r="H27" i="4" s="1"/>
  <c r="I27" i="4" s="1"/>
  <c r="J27" i="4" s="1"/>
  <c r="B28" i="4"/>
  <c r="AS37" i="4" s="1"/>
  <c r="AT27" i="4"/>
  <c r="AP27" i="4"/>
  <c r="AA27" i="4"/>
  <c r="K27" i="4"/>
  <c r="E27" i="4"/>
  <c r="H26" i="4" s="1"/>
  <c r="I26" i="4" s="1"/>
  <c r="B27" i="4"/>
  <c r="L33" i="4" s="1"/>
  <c r="AT26" i="4"/>
  <c r="AP26" i="4"/>
  <c r="AA26" i="4"/>
  <c r="K26" i="4"/>
  <c r="J26" i="4"/>
  <c r="B26" i="4"/>
  <c r="K29" i="4" s="1"/>
  <c r="AW147" i="3"/>
  <c r="AU147" i="3"/>
  <c r="AS147" i="3"/>
  <c r="AG147" i="3"/>
  <c r="AW146" i="3"/>
  <c r="AV146" i="3"/>
  <c r="AS146" i="3"/>
  <c r="AG146" i="3"/>
  <c r="AW145" i="3"/>
  <c r="AS145" i="3"/>
  <c r="AG145" i="3"/>
  <c r="T145" i="3"/>
  <c r="AW144" i="3"/>
  <c r="AU144" i="3"/>
  <c r="AS144" i="3"/>
  <c r="AG144" i="3"/>
  <c r="AW143" i="3"/>
  <c r="AV143" i="3"/>
  <c r="AS143" i="3"/>
  <c r="AG143" i="3"/>
  <c r="AW142" i="3"/>
  <c r="AS142" i="3"/>
  <c r="AG142" i="3"/>
  <c r="AW141" i="3"/>
  <c r="AV141" i="3"/>
  <c r="AS141" i="3"/>
  <c r="AG141" i="3"/>
  <c r="T141" i="3"/>
  <c r="AW140" i="3"/>
  <c r="AV140" i="3"/>
  <c r="AU140" i="3"/>
  <c r="AS140" i="3"/>
  <c r="AG140" i="3"/>
  <c r="AW139" i="3"/>
  <c r="AS139" i="3"/>
  <c r="AG139" i="3"/>
  <c r="AW138" i="3"/>
  <c r="AV138" i="3"/>
  <c r="AS138" i="3"/>
  <c r="AG138" i="3"/>
  <c r="T138" i="3"/>
  <c r="B138" i="3"/>
  <c r="AV142" i="3" s="1"/>
  <c r="AW137" i="3"/>
  <c r="AV137" i="3"/>
  <c r="AS137" i="3"/>
  <c r="AG137" i="3"/>
  <c r="B137" i="3"/>
  <c r="T147" i="3" s="1"/>
  <c r="AW136" i="3"/>
  <c r="AV136" i="3"/>
  <c r="AS136" i="3"/>
  <c r="AG136" i="3"/>
  <c r="T136" i="3"/>
  <c r="K136" i="3"/>
  <c r="L136" i="3" s="1"/>
  <c r="B136" i="3"/>
  <c r="AU146" i="3" s="1"/>
  <c r="AZ132" i="3"/>
  <c r="AW132" i="3"/>
  <c r="AS132" i="3"/>
  <c r="AG132" i="3"/>
  <c r="AZ131" i="3"/>
  <c r="AW131" i="3"/>
  <c r="AS131" i="3"/>
  <c r="AG131" i="3"/>
  <c r="AZ130" i="3"/>
  <c r="AW130" i="3"/>
  <c r="AV130" i="3"/>
  <c r="AS130" i="3"/>
  <c r="AG130" i="3"/>
  <c r="AZ129" i="3"/>
  <c r="AW129" i="3"/>
  <c r="AS129" i="3"/>
  <c r="AG129" i="3"/>
  <c r="AZ128" i="3"/>
  <c r="AW128" i="3"/>
  <c r="AU128" i="3"/>
  <c r="AS128" i="3"/>
  <c r="AG128" i="3"/>
  <c r="T128" i="3"/>
  <c r="AZ127" i="3"/>
  <c r="AW127" i="3"/>
  <c r="AS127" i="3"/>
  <c r="AG127" i="3"/>
  <c r="AZ126" i="3"/>
  <c r="AW126" i="3"/>
  <c r="AV126" i="3"/>
  <c r="AS126" i="3"/>
  <c r="AG126" i="3"/>
  <c r="AZ125" i="3"/>
  <c r="AW125" i="3"/>
  <c r="AS125" i="3"/>
  <c r="AG125" i="3"/>
  <c r="T125" i="3"/>
  <c r="AZ124" i="3"/>
  <c r="AW124" i="3"/>
  <c r="AS124" i="3"/>
  <c r="AG124" i="3"/>
  <c r="AZ123" i="3"/>
  <c r="AW123" i="3"/>
  <c r="AS123" i="3"/>
  <c r="AG123" i="3"/>
  <c r="K123" i="3"/>
  <c r="L123" i="3" s="1"/>
  <c r="B123" i="3"/>
  <c r="AV132" i="3" s="1"/>
  <c r="AZ122" i="3"/>
  <c r="AW122" i="3"/>
  <c r="AV122" i="3"/>
  <c r="AS122" i="3"/>
  <c r="AG122" i="3"/>
  <c r="T122" i="3"/>
  <c r="B122" i="3"/>
  <c r="T124" i="3" s="1"/>
  <c r="AZ121" i="3"/>
  <c r="AW121" i="3"/>
  <c r="AV121" i="3"/>
  <c r="AS121" i="3"/>
  <c r="AG121" i="3"/>
  <c r="K121" i="3"/>
  <c r="L121" i="3" s="1"/>
  <c r="B121" i="3"/>
  <c r="AU130" i="3" s="1"/>
  <c r="AW116" i="3"/>
  <c r="AS116" i="3"/>
  <c r="AG116" i="3"/>
  <c r="T116" i="3"/>
  <c r="AW115" i="3"/>
  <c r="AV115" i="3"/>
  <c r="AU115" i="3"/>
  <c r="AS115" i="3"/>
  <c r="AG115" i="3"/>
  <c r="AW114" i="3"/>
  <c r="AS114" i="3"/>
  <c r="AG114" i="3"/>
  <c r="AW113" i="3"/>
  <c r="AS113" i="3"/>
  <c r="AG113" i="3"/>
  <c r="T113" i="3"/>
  <c r="AW112" i="3"/>
  <c r="AV112" i="3"/>
  <c r="AU112" i="3"/>
  <c r="AS112" i="3"/>
  <c r="AG112" i="3"/>
  <c r="K112" i="3"/>
  <c r="L112" i="3" s="1"/>
  <c r="AW111" i="3"/>
  <c r="AS111" i="3"/>
  <c r="AG111" i="3"/>
  <c r="L111" i="3"/>
  <c r="R111" i="3" s="1"/>
  <c r="AW110" i="3"/>
  <c r="AS110" i="3"/>
  <c r="AG110" i="3"/>
  <c r="T110" i="3"/>
  <c r="AW109" i="3"/>
  <c r="AU109" i="3"/>
  <c r="AS109" i="3"/>
  <c r="AG109" i="3"/>
  <c r="T109" i="3"/>
  <c r="K109" i="3"/>
  <c r="L109" i="3" s="1"/>
  <c r="AW108" i="3"/>
  <c r="AV108" i="3"/>
  <c r="AS108" i="3"/>
  <c r="AG108" i="3"/>
  <c r="AW107" i="3"/>
  <c r="AS107" i="3"/>
  <c r="AG107" i="3"/>
  <c r="T107" i="3"/>
  <c r="B107" i="3"/>
  <c r="AV111" i="3" s="1"/>
  <c r="AW106" i="3"/>
  <c r="AV106" i="3"/>
  <c r="AU106" i="3"/>
  <c r="AS106" i="3"/>
  <c r="AG106" i="3"/>
  <c r="K106" i="3"/>
  <c r="L106" i="3" s="1"/>
  <c r="B106" i="3"/>
  <c r="T115" i="3" s="1"/>
  <c r="AW105" i="3"/>
  <c r="AS105" i="3"/>
  <c r="AG105" i="3"/>
  <c r="O105" i="3"/>
  <c r="K105" i="3"/>
  <c r="L105" i="3" s="1"/>
  <c r="R105" i="3" s="1"/>
  <c r="B105" i="3"/>
  <c r="K111" i="3" s="1"/>
  <c r="AM100" i="3"/>
  <c r="AM99" i="3"/>
  <c r="AL99" i="3"/>
  <c r="K99" i="3"/>
  <c r="AM98" i="3"/>
  <c r="AL98" i="3"/>
  <c r="K98" i="3"/>
  <c r="AM97" i="3"/>
  <c r="AM96" i="3"/>
  <c r="AM95" i="3"/>
  <c r="AM94" i="3"/>
  <c r="AL94" i="3"/>
  <c r="AM93" i="3"/>
  <c r="AK93" i="3"/>
  <c r="K93" i="3"/>
  <c r="L93" i="3" s="1"/>
  <c r="AM92" i="3"/>
  <c r="AM91" i="3"/>
  <c r="AL91" i="3"/>
  <c r="B91" i="3"/>
  <c r="AL93" i="3" s="1"/>
  <c r="AM90" i="3"/>
  <c r="AL90" i="3"/>
  <c r="AK90" i="3"/>
  <c r="K90" i="3"/>
  <c r="B90" i="3"/>
  <c r="AM89" i="3"/>
  <c r="AL89" i="3"/>
  <c r="B89" i="3"/>
  <c r="AK99" i="3" s="1"/>
  <c r="AT84" i="3"/>
  <c r="AR84" i="3"/>
  <c r="AP84" i="3"/>
  <c r="AA84" i="3"/>
  <c r="AT83" i="3"/>
  <c r="AP83" i="3"/>
  <c r="AA83" i="3"/>
  <c r="AT82" i="3"/>
  <c r="AR82" i="3"/>
  <c r="AP82" i="3"/>
  <c r="AA82" i="3"/>
  <c r="K82" i="3"/>
  <c r="AT81" i="3"/>
  <c r="AR81" i="3"/>
  <c r="AP81" i="3"/>
  <c r="AA81" i="3"/>
  <c r="AT80" i="3"/>
  <c r="AP80" i="3"/>
  <c r="AA80" i="3"/>
  <c r="AT79" i="3"/>
  <c r="AP79" i="3"/>
  <c r="AA79" i="3"/>
  <c r="K79" i="3"/>
  <c r="AT78" i="3"/>
  <c r="AP78" i="3"/>
  <c r="AA78" i="3"/>
  <c r="K78" i="3"/>
  <c r="AT77" i="3"/>
  <c r="AS77" i="3"/>
  <c r="AP77" i="3"/>
  <c r="AA77" i="3"/>
  <c r="AT76" i="3"/>
  <c r="AP76" i="3"/>
  <c r="AA76" i="3"/>
  <c r="K76" i="3"/>
  <c r="L76" i="3" s="1"/>
  <c r="AT75" i="3"/>
  <c r="AP75" i="3"/>
  <c r="AA75" i="3"/>
  <c r="K75" i="3"/>
  <c r="B75" i="3"/>
  <c r="AS79" i="3" s="1"/>
  <c r="AT74" i="3"/>
  <c r="AP74" i="3"/>
  <c r="AA74" i="3"/>
  <c r="B74" i="3"/>
  <c r="AT73" i="3"/>
  <c r="AR73" i="3"/>
  <c r="AP73" i="3"/>
  <c r="AA73" i="3"/>
  <c r="L73" i="3"/>
  <c r="K73" i="3"/>
  <c r="B73" i="3"/>
  <c r="AR79" i="3" s="1"/>
  <c r="AT69" i="3"/>
  <c r="AR69" i="3"/>
  <c r="AP69" i="3"/>
  <c r="AA69" i="3"/>
  <c r="AT68" i="3"/>
  <c r="AS68" i="3"/>
  <c r="AP68" i="3"/>
  <c r="AA68" i="3"/>
  <c r="AT67" i="3"/>
  <c r="AP67" i="3"/>
  <c r="AA67" i="3"/>
  <c r="T67" i="3"/>
  <c r="AT66" i="3"/>
  <c r="AR66" i="3"/>
  <c r="AP66" i="3"/>
  <c r="AA66" i="3"/>
  <c r="AT65" i="3"/>
  <c r="AS65" i="3"/>
  <c r="AP65" i="3"/>
  <c r="AA65" i="3"/>
  <c r="AT64" i="3"/>
  <c r="AP64" i="3"/>
  <c r="AA64" i="3"/>
  <c r="AT63" i="3"/>
  <c r="AP63" i="3"/>
  <c r="AA63" i="3"/>
  <c r="T63" i="3"/>
  <c r="D63" i="3"/>
  <c r="E64" i="3" s="1"/>
  <c r="H63" i="3" s="1"/>
  <c r="I63" i="3" s="1"/>
  <c r="J63" i="3" s="1"/>
  <c r="AT62" i="3"/>
  <c r="AS62" i="3"/>
  <c r="AR62" i="3"/>
  <c r="AP62" i="3"/>
  <c r="AA62" i="3"/>
  <c r="H62" i="3"/>
  <c r="I62" i="3" s="1"/>
  <c r="J62" i="3" s="1"/>
  <c r="AT61" i="3"/>
  <c r="AP61" i="3"/>
  <c r="AA61" i="3"/>
  <c r="AT60" i="3"/>
  <c r="AP60" i="3"/>
  <c r="AA60" i="3"/>
  <c r="T60" i="3"/>
  <c r="D60" i="3"/>
  <c r="E61" i="3" s="1"/>
  <c r="H60" i="3" s="1"/>
  <c r="I60" i="3" s="1"/>
  <c r="J60" i="3" s="1"/>
  <c r="B60" i="3"/>
  <c r="AS64" i="3" s="1"/>
  <c r="AT59" i="3"/>
  <c r="AS59" i="3"/>
  <c r="AP59" i="3"/>
  <c r="AA59" i="3"/>
  <c r="B59" i="3"/>
  <c r="T69" i="3" s="1"/>
  <c r="AT58" i="3"/>
  <c r="AS58" i="3"/>
  <c r="AP58" i="3"/>
  <c r="AA58" i="3"/>
  <c r="T58" i="3"/>
  <c r="K58" i="3"/>
  <c r="L58" i="3" s="1"/>
  <c r="B58" i="3"/>
  <c r="AR68" i="3" s="1"/>
  <c r="E54" i="3"/>
  <c r="D54" i="3"/>
  <c r="D70" i="3" s="1"/>
  <c r="D85" i="3" s="1"/>
  <c r="D101" i="3" s="1"/>
  <c r="D117" i="3" s="1"/>
  <c r="D133" i="3" s="1"/>
  <c r="D148" i="3" s="1"/>
  <c r="AT53" i="3"/>
  <c r="AR53" i="3"/>
  <c r="AP53" i="3"/>
  <c r="AG53" i="3"/>
  <c r="AA53" i="3"/>
  <c r="K53" i="3"/>
  <c r="L53" i="3" s="1"/>
  <c r="H53" i="3"/>
  <c r="I53" i="3" s="1"/>
  <c r="J53" i="3" s="1"/>
  <c r="E53" i="3"/>
  <c r="H52" i="3" s="1"/>
  <c r="I52" i="3" s="1"/>
  <c r="J52" i="3" s="1"/>
  <c r="D53" i="3"/>
  <c r="D69" i="3" s="1"/>
  <c r="AT52" i="3"/>
  <c r="AS52" i="3"/>
  <c r="AP52" i="3"/>
  <c r="AG52" i="3"/>
  <c r="AA52" i="3"/>
  <c r="D52" i="3"/>
  <c r="D68" i="3" s="1"/>
  <c r="AT51" i="3"/>
  <c r="AR51" i="3"/>
  <c r="AP51" i="3"/>
  <c r="AG51" i="3"/>
  <c r="AA51" i="3"/>
  <c r="K51" i="3"/>
  <c r="L51" i="3" s="1"/>
  <c r="D51" i="3"/>
  <c r="E52" i="3" s="1"/>
  <c r="H51" i="3" s="1"/>
  <c r="I51" i="3" s="1"/>
  <c r="J51" i="3" s="1"/>
  <c r="AT50" i="3"/>
  <c r="AP50" i="3"/>
  <c r="AG50" i="3"/>
  <c r="AA50" i="3"/>
  <c r="K50" i="3"/>
  <c r="L50" i="3" s="1"/>
  <c r="D50" i="3"/>
  <c r="D66" i="3" s="1"/>
  <c r="AT49" i="3"/>
  <c r="AP49" i="3"/>
  <c r="AG49" i="3"/>
  <c r="AA49" i="3"/>
  <c r="D49" i="3"/>
  <c r="D65" i="3" s="1"/>
  <c r="E66" i="3" s="1"/>
  <c r="H65" i="3" s="1"/>
  <c r="I65" i="3" s="1"/>
  <c r="J65" i="3" s="1"/>
  <c r="AT48" i="3"/>
  <c r="AP48" i="3"/>
  <c r="AG48" i="3"/>
  <c r="AA48" i="3"/>
  <c r="T48" i="3"/>
  <c r="E48" i="3"/>
  <c r="H47" i="3" s="1"/>
  <c r="I47" i="3" s="1"/>
  <c r="J47" i="3" s="1"/>
  <c r="D48" i="3"/>
  <c r="AT47" i="3"/>
  <c r="AR47" i="3"/>
  <c r="AP47" i="3"/>
  <c r="AG47" i="3"/>
  <c r="AA47" i="3"/>
  <c r="L47" i="3"/>
  <c r="R47" i="3" s="1"/>
  <c r="D47" i="3"/>
  <c r="AT46" i="3"/>
  <c r="AS46" i="3"/>
  <c r="AP46" i="3"/>
  <c r="AG46" i="3"/>
  <c r="AA46" i="3"/>
  <c r="T46" i="3"/>
  <c r="E46" i="3"/>
  <c r="H45" i="3" s="1"/>
  <c r="D46" i="3"/>
  <c r="D62" i="3" s="1"/>
  <c r="E63" i="3" s="1"/>
  <c r="AT45" i="3"/>
  <c r="AS45" i="3"/>
  <c r="AP45" i="3"/>
  <c r="AG45" i="3"/>
  <c r="AA45" i="3"/>
  <c r="J45" i="3"/>
  <c r="I45" i="3"/>
  <c r="D45" i="3"/>
  <c r="D61" i="3" s="1"/>
  <c r="AT44" i="3"/>
  <c r="AP44" i="3"/>
  <c r="AG44" i="3"/>
  <c r="AA44" i="3"/>
  <c r="K44" i="3"/>
  <c r="L44" i="3" s="1"/>
  <c r="D44" i="3"/>
  <c r="E45" i="3" s="1"/>
  <c r="H44" i="3" s="1"/>
  <c r="I44" i="3" s="1"/>
  <c r="J44" i="3" s="1"/>
  <c r="B44" i="3"/>
  <c r="AS50" i="3" s="1"/>
  <c r="AT43" i="3"/>
  <c r="AP43" i="3"/>
  <c r="AG43" i="3"/>
  <c r="AA43" i="3"/>
  <c r="T43" i="3"/>
  <c r="E43" i="3"/>
  <c r="H42" i="3" s="1"/>
  <c r="I42" i="3" s="1"/>
  <c r="J42" i="3" s="1"/>
  <c r="D43" i="3"/>
  <c r="B43" i="3"/>
  <c r="T51" i="3" s="1"/>
  <c r="AT42" i="3"/>
  <c r="AS42" i="3"/>
  <c r="AP42" i="3"/>
  <c r="AG42" i="3"/>
  <c r="AA42" i="3"/>
  <c r="O42" i="3"/>
  <c r="P42" i="3" s="1"/>
  <c r="Q42" i="3" s="1"/>
  <c r="S42" i="3" s="1"/>
  <c r="L42" i="3"/>
  <c r="R42" i="3" s="1"/>
  <c r="K42" i="3"/>
  <c r="D42" i="3"/>
  <c r="D58" i="3" s="1"/>
  <c r="B42" i="3"/>
  <c r="K47" i="3" s="1"/>
  <c r="E38" i="3"/>
  <c r="AT37" i="3"/>
  <c r="AP37" i="3"/>
  <c r="AA37" i="3"/>
  <c r="K37" i="3"/>
  <c r="L37" i="3" s="1"/>
  <c r="H37" i="3"/>
  <c r="I37" i="3" s="1"/>
  <c r="J37" i="3" s="1"/>
  <c r="E37" i="3"/>
  <c r="AT36" i="3"/>
  <c r="AS36" i="3"/>
  <c r="AP36" i="3"/>
  <c r="AA36" i="3"/>
  <c r="J36" i="3"/>
  <c r="I36" i="3"/>
  <c r="H36" i="3"/>
  <c r="E36" i="3"/>
  <c r="H35" i="3" s="1"/>
  <c r="I35" i="3" s="1"/>
  <c r="J35" i="3" s="1"/>
  <c r="AT35" i="3"/>
  <c r="AP35" i="3"/>
  <c r="AA35" i="3"/>
  <c r="E35" i="3"/>
  <c r="AT34" i="3"/>
  <c r="AP34" i="3"/>
  <c r="AA34" i="3"/>
  <c r="T34" i="3"/>
  <c r="H34" i="3"/>
  <c r="I34" i="3" s="1"/>
  <c r="J34" i="3" s="1"/>
  <c r="E34" i="3"/>
  <c r="H33" i="3" s="1"/>
  <c r="I33" i="3" s="1"/>
  <c r="J33" i="3" s="1"/>
  <c r="AT33" i="3"/>
  <c r="AP33" i="3"/>
  <c r="AA33" i="3"/>
  <c r="E33" i="3"/>
  <c r="H32" i="3" s="1"/>
  <c r="I32" i="3" s="1"/>
  <c r="J32" i="3" s="1"/>
  <c r="AT32" i="3"/>
  <c r="AP32" i="3"/>
  <c r="AA32" i="3"/>
  <c r="E32" i="3"/>
  <c r="AT31" i="3"/>
  <c r="AP31" i="3"/>
  <c r="AA31" i="3"/>
  <c r="I31" i="3"/>
  <c r="J31" i="3" s="1"/>
  <c r="H31" i="3"/>
  <c r="E31" i="3"/>
  <c r="AT30" i="3"/>
  <c r="AP30" i="3"/>
  <c r="AA30" i="3"/>
  <c r="T30" i="3"/>
  <c r="I30" i="3"/>
  <c r="J30" i="3" s="1"/>
  <c r="H30" i="3"/>
  <c r="E30" i="3"/>
  <c r="AT29" i="3"/>
  <c r="AR29" i="3"/>
  <c r="AP29" i="3"/>
  <c r="AA29" i="3"/>
  <c r="T29" i="3"/>
  <c r="H29" i="3"/>
  <c r="I29" i="3" s="1"/>
  <c r="J29" i="3" s="1"/>
  <c r="E29" i="3"/>
  <c r="H28" i="3" s="1"/>
  <c r="I28" i="3" s="1"/>
  <c r="AT28" i="3"/>
  <c r="AP28" i="3"/>
  <c r="AA28" i="3"/>
  <c r="K28" i="3"/>
  <c r="L28" i="3" s="1"/>
  <c r="J28" i="3"/>
  <c r="E28" i="3"/>
  <c r="H27" i="3" s="1"/>
  <c r="I27" i="3" s="1"/>
  <c r="J27" i="3" s="1"/>
  <c r="B28" i="3"/>
  <c r="AS32" i="3" s="1"/>
  <c r="AT27" i="3"/>
  <c r="AP27" i="3"/>
  <c r="AA27" i="3"/>
  <c r="R27" i="3"/>
  <c r="K27" i="3"/>
  <c r="L27" i="3" s="1"/>
  <c r="E27" i="3"/>
  <c r="B27" i="3"/>
  <c r="T37" i="3" s="1"/>
  <c r="AT26" i="3"/>
  <c r="AS26" i="3"/>
  <c r="AP26" i="3"/>
  <c r="AA26" i="3"/>
  <c r="K26" i="3"/>
  <c r="L26" i="3" s="1"/>
  <c r="H26" i="3"/>
  <c r="I26" i="3" s="1"/>
  <c r="J26" i="3" s="1"/>
  <c r="B26" i="3"/>
  <c r="AR36" i="3" s="1"/>
  <c r="AW147" i="2"/>
  <c r="AS147" i="2"/>
  <c r="AG147" i="2"/>
  <c r="AW146" i="2"/>
  <c r="AS146" i="2"/>
  <c r="AG146" i="2"/>
  <c r="T146" i="2"/>
  <c r="AW145" i="2"/>
  <c r="AV145" i="2"/>
  <c r="AS145" i="2"/>
  <c r="AG145" i="2"/>
  <c r="AW144" i="2"/>
  <c r="AS144" i="2"/>
  <c r="AG144" i="2"/>
  <c r="AW143" i="2"/>
  <c r="AS143" i="2"/>
  <c r="AG143" i="2"/>
  <c r="T143" i="2"/>
  <c r="AW142" i="2"/>
  <c r="AV142" i="2"/>
  <c r="AU142" i="2"/>
  <c r="AS142" i="2"/>
  <c r="AG142" i="2"/>
  <c r="K142" i="2"/>
  <c r="L142" i="2" s="1"/>
  <c r="AW141" i="2"/>
  <c r="AV141" i="2"/>
  <c r="AS141" i="2"/>
  <c r="AG141" i="2"/>
  <c r="AW140" i="2"/>
  <c r="AV140" i="2"/>
  <c r="AS140" i="2"/>
  <c r="AG140" i="2"/>
  <c r="T140" i="2"/>
  <c r="AW139" i="2"/>
  <c r="AV139" i="2"/>
  <c r="AU139" i="2"/>
  <c r="AS139" i="2"/>
  <c r="AG139" i="2"/>
  <c r="K139" i="2"/>
  <c r="L139" i="2" s="1"/>
  <c r="AW138" i="2"/>
  <c r="AV138" i="2"/>
  <c r="AS138" i="2"/>
  <c r="AG138" i="2"/>
  <c r="B138" i="2"/>
  <c r="AV147" i="2" s="1"/>
  <c r="AW137" i="2"/>
  <c r="AV137" i="2"/>
  <c r="AS137" i="2"/>
  <c r="AG137" i="2"/>
  <c r="T137" i="2"/>
  <c r="B137" i="2"/>
  <c r="T142" i="2" s="1"/>
  <c r="AW136" i="2"/>
  <c r="AV136" i="2"/>
  <c r="AS136" i="2"/>
  <c r="AG136" i="2"/>
  <c r="T136" i="2"/>
  <c r="B136" i="2"/>
  <c r="AU145" i="2" s="1"/>
  <c r="AZ132" i="2"/>
  <c r="AW132" i="2"/>
  <c r="AU132" i="2"/>
  <c r="AS132" i="2"/>
  <c r="AG132" i="2"/>
  <c r="AZ131" i="2"/>
  <c r="AW131" i="2"/>
  <c r="AS131" i="2"/>
  <c r="AG131" i="2"/>
  <c r="K131" i="2"/>
  <c r="L131" i="2" s="1"/>
  <c r="AZ130" i="2"/>
  <c r="AW130" i="2"/>
  <c r="AS130" i="2"/>
  <c r="AG130" i="2"/>
  <c r="T130" i="2"/>
  <c r="AZ129" i="2"/>
  <c r="AW129" i="2"/>
  <c r="AS129" i="2"/>
  <c r="AG129" i="2"/>
  <c r="AZ128" i="2"/>
  <c r="AW128" i="2"/>
  <c r="AS128" i="2"/>
  <c r="AG128" i="2"/>
  <c r="AZ127" i="2"/>
  <c r="AW127" i="2"/>
  <c r="AU127" i="2"/>
  <c r="AS127" i="2"/>
  <c r="AG127" i="2"/>
  <c r="K127" i="2"/>
  <c r="L127" i="2" s="1"/>
  <c r="AZ126" i="2"/>
  <c r="AW126" i="2"/>
  <c r="AS126" i="2"/>
  <c r="AG126" i="2"/>
  <c r="T126" i="2"/>
  <c r="AZ125" i="2"/>
  <c r="AW125" i="2"/>
  <c r="AS125" i="2"/>
  <c r="AG125" i="2"/>
  <c r="AZ124" i="2"/>
  <c r="AW124" i="2"/>
  <c r="AS124" i="2"/>
  <c r="AG124" i="2"/>
  <c r="AZ123" i="2"/>
  <c r="AW123" i="2"/>
  <c r="AV123" i="2"/>
  <c r="AS123" i="2"/>
  <c r="AG123" i="2"/>
  <c r="L123" i="2"/>
  <c r="K123" i="2"/>
  <c r="B123" i="2"/>
  <c r="AV122" i="2" s="1"/>
  <c r="AZ122" i="2"/>
  <c r="AW122" i="2"/>
  <c r="AS122" i="2"/>
  <c r="AG122" i="2"/>
  <c r="T122" i="2"/>
  <c r="R122" i="2"/>
  <c r="L122" i="2"/>
  <c r="K122" i="2"/>
  <c r="B122" i="2"/>
  <c r="T132" i="2" s="1"/>
  <c r="AZ121" i="2"/>
  <c r="AW121" i="2"/>
  <c r="AV121" i="2"/>
  <c r="AS121" i="2"/>
  <c r="AG121" i="2"/>
  <c r="T121" i="2"/>
  <c r="L121" i="2"/>
  <c r="O121" i="2" s="1"/>
  <c r="K121" i="2"/>
  <c r="B121" i="2"/>
  <c r="AU129" i="2" s="1"/>
  <c r="AW116" i="2"/>
  <c r="AS116" i="2"/>
  <c r="AG116" i="2"/>
  <c r="AW115" i="2"/>
  <c r="AS115" i="2"/>
  <c r="AG115" i="2"/>
  <c r="AW114" i="2"/>
  <c r="AS114" i="2"/>
  <c r="AG114" i="2"/>
  <c r="AW113" i="2"/>
  <c r="AS113" i="2"/>
  <c r="AG113" i="2"/>
  <c r="AW112" i="2"/>
  <c r="AV112" i="2"/>
  <c r="AS112" i="2"/>
  <c r="AG112" i="2"/>
  <c r="AW111" i="2"/>
  <c r="AS111" i="2"/>
  <c r="AG111" i="2"/>
  <c r="AW110" i="2"/>
  <c r="AS110" i="2"/>
  <c r="AG110" i="2"/>
  <c r="T110" i="2"/>
  <c r="AW109" i="2"/>
  <c r="AS109" i="2"/>
  <c r="AG109" i="2"/>
  <c r="AW108" i="2"/>
  <c r="AU108" i="2"/>
  <c r="AS108" i="2"/>
  <c r="AG108" i="2"/>
  <c r="AW107" i="2"/>
  <c r="AV107" i="2"/>
  <c r="AU107" i="2"/>
  <c r="AS107" i="2"/>
  <c r="AG107" i="2"/>
  <c r="B107" i="2"/>
  <c r="AV110" i="2" s="1"/>
  <c r="AW106" i="2"/>
  <c r="AV106" i="2"/>
  <c r="AS106" i="2"/>
  <c r="AG106" i="2"/>
  <c r="T106" i="2"/>
  <c r="B106" i="2"/>
  <c r="T111" i="2" s="1"/>
  <c r="AW105" i="2"/>
  <c r="AV105" i="2"/>
  <c r="AS105" i="2"/>
  <c r="AG105" i="2"/>
  <c r="T105" i="2"/>
  <c r="B105" i="2"/>
  <c r="K110" i="2" s="1"/>
  <c r="L110" i="2" s="1"/>
  <c r="AM100" i="2"/>
  <c r="AM99" i="2"/>
  <c r="AM98" i="2"/>
  <c r="AK98" i="2"/>
  <c r="K98" i="2"/>
  <c r="L98" i="2" s="1"/>
  <c r="AM97" i="2"/>
  <c r="T97" i="2"/>
  <c r="AM96" i="2"/>
  <c r="AL96" i="2"/>
  <c r="AK96" i="2"/>
  <c r="K96" i="2"/>
  <c r="D96" i="2"/>
  <c r="AM95" i="2"/>
  <c r="AM94" i="2"/>
  <c r="K94" i="2"/>
  <c r="L94" i="2" s="1"/>
  <c r="AM93" i="2"/>
  <c r="AK93" i="2"/>
  <c r="K93" i="2"/>
  <c r="L93" i="2" s="1"/>
  <c r="AM92" i="2"/>
  <c r="T92" i="2"/>
  <c r="AM91" i="2"/>
  <c r="AK91" i="2"/>
  <c r="K91" i="2"/>
  <c r="B91" i="2"/>
  <c r="R98" i="2" s="1"/>
  <c r="AM90" i="2"/>
  <c r="AK90" i="2"/>
  <c r="K90" i="2"/>
  <c r="L90" i="2" s="1"/>
  <c r="B90" i="2"/>
  <c r="T96" i="2" s="1"/>
  <c r="AM89" i="2"/>
  <c r="B89" i="2"/>
  <c r="K99" i="2" s="1"/>
  <c r="L99" i="2" s="1"/>
  <c r="AT84" i="2"/>
  <c r="AP84" i="2"/>
  <c r="AA84" i="2"/>
  <c r="D84" i="2"/>
  <c r="AT83" i="2"/>
  <c r="AP83" i="2"/>
  <c r="AA83" i="2"/>
  <c r="K83" i="2"/>
  <c r="L83" i="2" s="1"/>
  <c r="E83" i="2"/>
  <c r="H82" i="2" s="1"/>
  <c r="I82" i="2" s="1"/>
  <c r="J82" i="2" s="1"/>
  <c r="AT82" i="2"/>
  <c r="AP82" i="2"/>
  <c r="AA82" i="2"/>
  <c r="D82" i="2"/>
  <c r="D98" i="2" s="1"/>
  <c r="AT81" i="2"/>
  <c r="AP81" i="2"/>
  <c r="AA81" i="2"/>
  <c r="D81" i="2"/>
  <c r="AT80" i="2"/>
  <c r="AP80" i="2"/>
  <c r="AA80" i="2"/>
  <c r="K80" i="2"/>
  <c r="L80" i="2" s="1"/>
  <c r="J80" i="2"/>
  <c r="D80" i="2"/>
  <c r="E81" i="2" s="1"/>
  <c r="H80" i="2" s="1"/>
  <c r="I80" i="2" s="1"/>
  <c r="AT79" i="2"/>
  <c r="AP79" i="2"/>
  <c r="AA79" i="2"/>
  <c r="K79" i="2"/>
  <c r="L79" i="2" s="1"/>
  <c r="AT78" i="2"/>
  <c r="AP78" i="2"/>
  <c r="AA78" i="2"/>
  <c r="K78" i="2"/>
  <c r="L78" i="2" s="1"/>
  <c r="AT77" i="2"/>
  <c r="AP77" i="2"/>
  <c r="AA77" i="2"/>
  <c r="K77" i="2"/>
  <c r="L77" i="2" s="1"/>
  <c r="D77" i="2"/>
  <c r="D93" i="2" s="1"/>
  <c r="AT76" i="2"/>
  <c r="AP76" i="2"/>
  <c r="AA76" i="2"/>
  <c r="K76" i="2"/>
  <c r="L76" i="2" s="1"/>
  <c r="AT75" i="2"/>
  <c r="AP75" i="2"/>
  <c r="AA75" i="2"/>
  <c r="K75" i="2"/>
  <c r="L75" i="2" s="1"/>
  <c r="B75" i="2"/>
  <c r="AT74" i="2"/>
  <c r="AP74" i="2"/>
  <c r="AA74" i="2"/>
  <c r="K74" i="2"/>
  <c r="L74" i="2" s="1"/>
  <c r="D74" i="2"/>
  <c r="D90" i="2" s="1"/>
  <c r="B74" i="2"/>
  <c r="T78" i="2" s="1"/>
  <c r="AT73" i="2"/>
  <c r="AR73" i="2"/>
  <c r="AP73" i="2"/>
  <c r="AA73" i="2"/>
  <c r="T73" i="2"/>
  <c r="B73" i="2"/>
  <c r="AR77" i="2" s="1"/>
  <c r="E70" i="2"/>
  <c r="D70" i="2"/>
  <c r="D85" i="2" s="1"/>
  <c r="D101" i="2" s="1"/>
  <c r="D117" i="2" s="1"/>
  <c r="D133" i="2" s="1"/>
  <c r="D148" i="2" s="1"/>
  <c r="AT69" i="2"/>
  <c r="AS69" i="2"/>
  <c r="AP69" i="2"/>
  <c r="AA69" i="2"/>
  <c r="I69" i="2"/>
  <c r="J69" i="2" s="1"/>
  <c r="H69" i="2"/>
  <c r="E69" i="2"/>
  <c r="H68" i="2" s="1"/>
  <c r="I68" i="2" s="1"/>
  <c r="J68" i="2" s="1"/>
  <c r="D69" i="2"/>
  <c r="AT68" i="2"/>
  <c r="AS68" i="2"/>
  <c r="AP68" i="2"/>
  <c r="AA68" i="2"/>
  <c r="T68" i="2"/>
  <c r="D68" i="2"/>
  <c r="D83" i="2" s="1"/>
  <c r="AT67" i="2"/>
  <c r="AS67" i="2"/>
  <c r="AR67" i="2"/>
  <c r="AP67" i="2"/>
  <c r="AA67" i="2"/>
  <c r="T67" i="2"/>
  <c r="E67" i="2"/>
  <c r="D67" i="2"/>
  <c r="E68" i="2" s="1"/>
  <c r="H67" i="2" s="1"/>
  <c r="I67" i="2" s="1"/>
  <c r="J67" i="2" s="1"/>
  <c r="AT66" i="2"/>
  <c r="AS66" i="2"/>
  <c r="AP66" i="2"/>
  <c r="AA66" i="2"/>
  <c r="T66" i="2"/>
  <c r="I66" i="2"/>
  <c r="J66" i="2" s="1"/>
  <c r="H66" i="2"/>
  <c r="E66" i="2"/>
  <c r="H65" i="2" s="1"/>
  <c r="I65" i="2" s="1"/>
  <c r="J65" i="2" s="1"/>
  <c r="D66" i="2"/>
  <c r="AT65" i="2"/>
  <c r="AS65" i="2"/>
  <c r="AP65" i="2"/>
  <c r="AA65" i="2"/>
  <c r="T65" i="2"/>
  <c r="D65" i="2"/>
  <c r="AT64" i="2"/>
  <c r="AS64" i="2"/>
  <c r="AP64" i="2"/>
  <c r="AA64" i="2"/>
  <c r="T64" i="2"/>
  <c r="D64" i="2"/>
  <c r="E65" i="2" s="1"/>
  <c r="H64" i="2" s="1"/>
  <c r="I64" i="2" s="1"/>
  <c r="J64" i="2" s="1"/>
  <c r="AT63" i="2"/>
  <c r="AS63" i="2"/>
  <c r="AR63" i="2"/>
  <c r="AP63" i="2"/>
  <c r="AA63" i="2"/>
  <c r="T63" i="2"/>
  <c r="K63" i="2"/>
  <c r="L63" i="2" s="1"/>
  <c r="H63" i="2"/>
  <c r="I63" i="2" s="1"/>
  <c r="J63" i="2" s="1"/>
  <c r="E63" i="2"/>
  <c r="H62" i="2" s="1"/>
  <c r="I62" i="2" s="1"/>
  <c r="J62" i="2" s="1"/>
  <c r="D63" i="2"/>
  <c r="E64" i="2" s="1"/>
  <c r="AT62" i="2"/>
  <c r="AS62" i="2"/>
  <c r="AP62" i="2"/>
  <c r="AA62" i="2"/>
  <c r="T62" i="2"/>
  <c r="D62" i="2"/>
  <c r="AT61" i="2"/>
  <c r="AS61" i="2"/>
  <c r="AP61" i="2"/>
  <c r="AA61" i="2"/>
  <c r="T61" i="2"/>
  <c r="D61" i="2"/>
  <c r="E62" i="2" s="1"/>
  <c r="H61" i="2" s="1"/>
  <c r="I61" i="2" s="1"/>
  <c r="J61" i="2" s="1"/>
  <c r="AT60" i="2"/>
  <c r="AS60" i="2"/>
  <c r="AR60" i="2"/>
  <c r="AP60" i="2"/>
  <c r="AA60" i="2"/>
  <c r="T60" i="2"/>
  <c r="K60" i="2"/>
  <c r="L60" i="2" s="1"/>
  <c r="E60" i="2"/>
  <c r="H59" i="2" s="1"/>
  <c r="I59" i="2" s="1"/>
  <c r="J59" i="2" s="1"/>
  <c r="D60" i="2"/>
  <c r="E61" i="2" s="1"/>
  <c r="H60" i="2" s="1"/>
  <c r="I60" i="2" s="1"/>
  <c r="J60" i="2" s="1"/>
  <c r="B60" i="2"/>
  <c r="AT59" i="2"/>
  <c r="AS59" i="2"/>
  <c r="AP59" i="2"/>
  <c r="AA59" i="2"/>
  <c r="T59" i="2"/>
  <c r="D59" i="2"/>
  <c r="B59" i="2"/>
  <c r="T69" i="2" s="1"/>
  <c r="AT58" i="2"/>
  <c r="AS58" i="2"/>
  <c r="AR58" i="2"/>
  <c r="AP58" i="2"/>
  <c r="AA58" i="2"/>
  <c r="T58" i="2"/>
  <c r="D58" i="2"/>
  <c r="E59" i="2" s="1"/>
  <c r="H58" i="2" s="1"/>
  <c r="I58" i="2" s="1"/>
  <c r="J58" i="2" s="1"/>
  <c r="B58" i="2"/>
  <c r="AR69" i="2" s="1"/>
  <c r="E54" i="2"/>
  <c r="D54" i="2"/>
  <c r="AT53" i="2"/>
  <c r="AP53" i="2"/>
  <c r="AG53" i="2"/>
  <c r="AA53" i="2"/>
  <c r="T53" i="2"/>
  <c r="L53" i="2"/>
  <c r="R53" i="2" s="1"/>
  <c r="H53" i="2"/>
  <c r="I53" i="2" s="1"/>
  <c r="J53" i="2" s="1"/>
  <c r="D53" i="2"/>
  <c r="AT52" i="2"/>
  <c r="AP52" i="2"/>
  <c r="AG52" i="2"/>
  <c r="AA52" i="2"/>
  <c r="T52" i="2"/>
  <c r="E52" i="2"/>
  <c r="H51" i="2" s="1"/>
  <c r="D52" i="2"/>
  <c r="E53" i="2" s="1"/>
  <c r="H52" i="2" s="1"/>
  <c r="I52" i="2" s="1"/>
  <c r="J52" i="2" s="1"/>
  <c r="AT51" i="2"/>
  <c r="AP51" i="2"/>
  <c r="AG51" i="2"/>
  <c r="AA51" i="2"/>
  <c r="J51" i="2"/>
  <c r="I51" i="2"/>
  <c r="D51" i="2"/>
  <c r="AT50" i="2"/>
  <c r="AP50" i="2"/>
  <c r="AG50" i="2"/>
  <c r="AA50" i="2"/>
  <c r="D50" i="2"/>
  <c r="E51" i="2" s="1"/>
  <c r="H50" i="2" s="1"/>
  <c r="I50" i="2" s="1"/>
  <c r="J50" i="2" s="1"/>
  <c r="AT49" i="2"/>
  <c r="AP49" i="2"/>
  <c r="AG49" i="2"/>
  <c r="AA49" i="2"/>
  <c r="D49" i="2"/>
  <c r="E50" i="2" s="1"/>
  <c r="H49" i="2" s="1"/>
  <c r="I49" i="2" s="1"/>
  <c r="J49" i="2" s="1"/>
  <c r="AT48" i="2"/>
  <c r="AP48" i="2"/>
  <c r="AG48" i="2"/>
  <c r="AA48" i="2"/>
  <c r="T48" i="2"/>
  <c r="L48" i="2"/>
  <c r="K48" i="2"/>
  <c r="E48" i="2"/>
  <c r="H47" i="2" s="1"/>
  <c r="I47" i="2" s="1"/>
  <c r="J47" i="2" s="1"/>
  <c r="D48" i="2"/>
  <c r="E49" i="2" s="1"/>
  <c r="H48" i="2" s="1"/>
  <c r="I48" i="2" s="1"/>
  <c r="J48" i="2" s="1"/>
  <c r="AT47" i="2"/>
  <c r="AP47" i="2"/>
  <c r="AG47" i="2"/>
  <c r="AA47" i="2"/>
  <c r="T47" i="2"/>
  <c r="E47" i="2"/>
  <c r="D47" i="2"/>
  <c r="AT46" i="2"/>
  <c r="AR46" i="2"/>
  <c r="AP46" i="2"/>
  <c r="AG46" i="2"/>
  <c r="AA46" i="2"/>
  <c r="T46" i="2"/>
  <c r="I46" i="2"/>
  <c r="J46" i="2" s="1"/>
  <c r="H46" i="2"/>
  <c r="E46" i="2"/>
  <c r="H45" i="2" s="1"/>
  <c r="I45" i="2" s="1"/>
  <c r="J45" i="2" s="1"/>
  <c r="D46" i="2"/>
  <c r="AT45" i="2"/>
  <c r="AP45" i="2"/>
  <c r="AG45" i="2"/>
  <c r="AA45" i="2"/>
  <c r="T45" i="2"/>
  <c r="D45" i="2"/>
  <c r="AT44" i="2"/>
  <c r="AP44" i="2"/>
  <c r="AG44" i="2"/>
  <c r="AA44" i="2"/>
  <c r="D44" i="2"/>
  <c r="E45" i="2" s="1"/>
  <c r="H44" i="2" s="1"/>
  <c r="I44" i="2" s="1"/>
  <c r="J44" i="2" s="1"/>
  <c r="B44" i="2"/>
  <c r="AS51" i="2" s="1"/>
  <c r="AT43" i="2"/>
  <c r="AP43" i="2"/>
  <c r="AG43" i="2"/>
  <c r="AA43" i="2"/>
  <c r="T43" i="2"/>
  <c r="L43" i="2"/>
  <c r="K43" i="2"/>
  <c r="E43" i="2"/>
  <c r="H42" i="2" s="1"/>
  <c r="I42" i="2" s="1"/>
  <c r="J42" i="2" s="1"/>
  <c r="D43" i="2"/>
  <c r="E44" i="2" s="1"/>
  <c r="H43" i="2" s="1"/>
  <c r="I43" i="2" s="1"/>
  <c r="J43" i="2" s="1"/>
  <c r="B43" i="2"/>
  <c r="T44" i="2" s="1"/>
  <c r="AT42" i="2"/>
  <c r="AP42" i="2"/>
  <c r="AG42" i="2"/>
  <c r="AA42" i="2"/>
  <c r="T42" i="2"/>
  <c r="D42" i="2"/>
  <c r="B42" i="2"/>
  <c r="K53" i="2" s="1"/>
  <c r="E38" i="2"/>
  <c r="AT37" i="2"/>
  <c r="AP37" i="2"/>
  <c r="AA37" i="2"/>
  <c r="I37" i="2"/>
  <c r="J37" i="2" s="1"/>
  <c r="H37" i="2"/>
  <c r="E37" i="2"/>
  <c r="AT36" i="2"/>
  <c r="AP36" i="2"/>
  <c r="AA36" i="2"/>
  <c r="J36" i="2"/>
  <c r="I36" i="2"/>
  <c r="H36" i="2"/>
  <c r="E36" i="2"/>
  <c r="AT35" i="2"/>
  <c r="AP35" i="2"/>
  <c r="AA35" i="2"/>
  <c r="T35" i="2"/>
  <c r="I35" i="2"/>
  <c r="J35" i="2" s="1"/>
  <c r="H35" i="2"/>
  <c r="E35" i="2"/>
  <c r="AT34" i="2"/>
  <c r="AR34" i="2"/>
  <c r="AP34" i="2"/>
  <c r="AA34" i="2"/>
  <c r="T34" i="2"/>
  <c r="H34" i="2"/>
  <c r="I34" i="2" s="1"/>
  <c r="J34" i="2" s="1"/>
  <c r="E34" i="2"/>
  <c r="H33" i="2" s="1"/>
  <c r="I33" i="2" s="1"/>
  <c r="AT33" i="2"/>
  <c r="AP33" i="2"/>
  <c r="AA33" i="2"/>
  <c r="K33" i="2"/>
  <c r="L33" i="2" s="1"/>
  <c r="J33" i="2"/>
  <c r="E33" i="2"/>
  <c r="AT32" i="2"/>
  <c r="AP32" i="2"/>
  <c r="AA32" i="2"/>
  <c r="T32" i="2"/>
  <c r="J32" i="2"/>
  <c r="I32" i="2"/>
  <c r="H32" i="2"/>
  <c r="E32" i="2"/>
  <c r="AT31" i="2"/>
  <c r="AP31" i="2"/>
  <c r="AA31" i="2"/>
  <c r="T31" i="2"/>
  <c r="I31" i="2"/>
  <c r="J31" i="2" s="1"/>
  <c r="H31" i="2"/>
  <c r="E31" i="2"/>
  <c r="AT30" i="2"/>
  <c r="AR30" i="2"/>
  <c r="AP30" i="2"/>
  <c r="AA30" i="2"/>
  <c r="T30" i="2"/>
  <c r="K30" i="2"/>
  <c r="L30" i="2" s="1"/>
  <c r="H30" i="2"/>
  <c r="I30" i="2" s="1"/>
  <c r="J30" i="2" s="1"/>
  <c r="E30" i="2"/>
  <c r="H29" i="2" s="1"/>
  <c r="I29" i="2" s="1"/>
  <c r="J29" i="2" s="1"/>
  <c r="AT29" i="2"/>
  <c r="AR29" i="2"/>
  <c r="AP29" i="2"/>
  <c r="AA29" i="2"/>
  <c r="T29" i="2"/>
  <c r="K29" i="2"/>
  <c r="L29" i="2" s="1"/>
  <c r="E29" i="2"/>
  <c r="H28" i="2" s="1"/>
  <c r="I28" i="2" s="1"/>
  <c r="J28" i="2" s="1"/>
  <c r="AT28" i="2"/>
  <c r="AR28" i="2"/>
  <c r="AP28" i="2"/>
  <c r="AA28" i="2"/>
  <c r="R28" i="2"/>
  <c r="K28" i="2"/>
  <c r="L28" i="2" s="1"/>
  <c r="E28" i="2"/>
  <c r="B28" i="2"/>
  <c r="AS37" i="2" s="1"/>
  <c r="AT27" i="2"/>
  <c r="AS27" i="2"/>
  <c r="AR27" i="2"/>
  <c r="AP27" i="2"/>
  <c r="AA27" i="2"/>
  <c r="K27" i="2"/>
  <c r="L27" i="2" s="1"/>
  <c r="H27" i="2"/>
  <c r="I27" i="2" s="1"/>
  <c r="J27" i="2" s="1"/>
  <c r="E27" i="2"/>
  <c r="B27" i="2"/>
  <c r="T27" i="2" s="1"/>
  <c r="AT26" i="2"/>
  <c r="AP26" i="2"/>
  <c r="AA26" i="2"/>
  <c r="K26" i="2"/>
  <c r="L26" i="2" s="1"/>
  <c r="J26" i="2"/>
  <c r="I26" i="2"/>
  <c r="H26" i="2"/>
  <c r="B26" i="2"/>
  <c r="AR37" i="2" s="1"/>
  <c r="E148" i="1"/>
  <c r="AW147" i="1"/>
  <c r="AV147" i="1"/>
  <c r="AS147" i="1"/>
  <c r="AG147" i="1"/>
  <c r="T147" i="1"/>
  <c r="H147" i="1"/>
  <c r="I147" i="1" s="1"/>
  <c r="J147" i="1" s="1"/>
  <c r="E147" i="1"/>
  <c r="H146" i="1" s="1"/>
  <c r="I146" i="1" s="1"/>
  <c r="J146" i="1" s="1"/>
  <c r="AW146" i="1"/>
  <c r="AS146" i="1"/>
  <c r="AG146" i="1"/>
  <c r="E146" i="1"/>
  <c r="H145" i="1" s="1"/>
  <c r="I145" i="1" s="1"/>
  <c r="J145" i="1" s="1"/>
  <c r="AW145" i="1"/>
  <c r="AS145" i="1"/>
  <c r="AG145" i="1"/>
  <c r="K145" i="1"/>
  <c r="L145" i="1" s="1"/>
  <c r="E145" i="1"/>
  <c r="AW144" i="1"/>
  <c r="AS144" i="1"/>
  <c r="AG144" i="1"/>
  <c r="T144" i="1"/>
  <c r="H144" i="1"/>
  <c r="I144" i="1" s="1"/>
  <c r="J144" i="1" s="1"/>
  <c r="E144" i="1"/>
  <c r="AW143" i="1"/>
  <c r="AV143" i="1"/>
  <c r="AS143" i="1"/>
  <c r="AG143" i="1"/>
  <c r="T143" i="1"/>
  <c r="I143" i="1"/>
  <c r="J143" i="1" s="1"/>
  <c r="H143" i="1"/>
  <c r="E143" i="1"/>
  <c r="AW142" i="1"/>
  <c r="AU142" i="1"/>
  <c r="AS142" i="1"/>
  <c r="AG142" i="1"/>
  <c r="T142" i="1"/>
  <c r="H142" i="1"/>
  <c r="I142" i="1" s="1"/>
  <c r="J142" i="1" s="1"/>
  <c r="E142" i="1"/>
  <c r="H141" i="1" s="1"/>
  <c r="I141" i="1" s="1"/>
  <c r="J141" i="1" s="1"/>
  <c r="AW141" i="1"/>
  <c r="AS141" i="1"/>
  <c r="AG141" i="1"/>
  <c r="K141" i="1"/>
  <c r="L141" i="1" s="1"/>
  <c r="E141" i="1"/>
  <c r="AW140" i="1"/>
  <c r="AS140" i="1"/>
  <c r="AG140" i="1"/>
  <c r="T140" i="1"/>
  <c r="K140" i="1"/>
  <c r="L140" i="1" s="1"/>
  <c r="H140" i="1"/>
  <c r="I140" i="1" s="1"/>
  <c r="J140" i="1" s="1"/>
  <c r="E140" i="1"/>
  <c r="H139" i="1" s="1"/>
  <c r="I139" i="1" s="1"/>
  <c r="J139" i="1" s="1"/>
  <c r="AW139" i="1"/>
  <c r="AU139" i="1"/>
  <c r="AS139" i="1"/>
  <c r="AG139" i="1"/>
  <c r="T139" i="1"/>
  <c r="E139" i="1"/>
  <c r="AW138" i="1"/>
  <c r="AV138" i="1"/>
  <c r="AU138" i="1"/>
  <c r="AS138" i="1"/>
  <c r="AG138" i="1"/>
  <c r="K138" i="1"/>
  <c r="L138" i="1" s="1"/>
  <c r="H138" i="1"/>
  <c r="I138" i="1" s="1"/>
  <c r="J138" i="1" s="1"/>
  <c r="E138" i="1"/>
  <c r="H137" i="1" s="1"/>
  <c r="I137" i="1" s="1"/>
  <c r="J137" i="1" s="1"/>
  <c r="B138" i="1"/>
  <c r="AV145" i="1" s="1"/>
  <c r="AW137" i="1"/>
  <c r="AV137" i="1"/>
  <c r="AS137" i="1"/>
  <c r="AG137" i="1"/>
  <c r="T137" i="1"/>
  <c r="L137" i="1"/>
  <c r="R137" i="1" s="1"/>
  <c r="E137" i="1"/>
  <c r="B137" i="1"/>
  <c r="T146" i="1" s="1"/>
  <c r="AW136" i="1"/>
  <c r="AV136" i="1"/>
  <c r="AS136" i="1"/>
  <c r="AG136" i="1"/>
  <c r="T136" i="1"/>
  <c r="H136" i="1"/>
  <c r="I136" i="1" s="1"/>
  <c r="J136" i="1" s="1"/>
  <c r="B136" i="1"/>
  <c r="K137" i="1" s="1"/>
  <c r="E133" i="1"/>
  <c r="AZ132" i="1"/>
  <c r="AW132" i="1"/>
  <c r="AS132" i="1"/>
  <c r="AG132" i="1"/>
  <c r="K132" i="1"/>
  <c r="L132" i="1" s="1"/>
  <c r="J132" i="1"/>
  <c r="I132" i="1"/>
  <c r="H132" i="1"/>
  <c r="E132" i="1"/>
  <c r="AZ131" i="1"/>
  <c r="AW131" i="1"/>
  <c r="AS131" i="1"/>
  <c r="AG131" i="1"/>
  <c r="H131" i="1"/>
  <c r="I131" i="1" s="1"/>
  <c r="J131" i="1" s="1"/>
  <c r="E131" i="1"/>
  <c r="AZ130" i="1"/>
  <c r="AW130" i="1"/>
  <c r="AV130" i="1"/>
  <c r="AU130" i="1"/>
  <c r="AS130" i="1"/>
  <c r="AG130" i="1"/>
  <c r="K130" i="1"/>
  <c r="L130" i="1" s="1"/>
  <c r="H130" i="1"/>
  <c r="I130" i="1" s="1"/>
  <c r="J130" i="1" s="1"/>
  <c r="E130" i="1"/>
  <c r="H129" i="1" s="1"/>
  <c r="I129" i="1" s="1"/>
  <c r="J129" i="1" s="1"/>
  <c r="AZ129" i="1"/>
  <c r="AW129" i="1"/>
  <c r="AS129" i="1"/>
  <c r="AG129" i="1"/>
  <c r="E129" i="1"/>
  <c r="H128" i="1" s="1"/>
  <c r="I128" i="1" s="1"/>
  <c r="J128" i="1" s="1"/>
  <c r="AZ128" i="1"/>
  <c r="AW128" i="1"/>
  <c r="AU128" i="1"/>
  <c r="AS128" i="1"/>
  <c r="AG128" i="1"/>
  <c r="E128" i="1"/>
  <c r="H127" i="1" s="1"/>
  <c r="AZ127" i="1"/>
  <c r="AW127" i="1"/>
  <c r="AS127" i="1"/>
  <c r="AG127" i="1"/>
  <c r="J127" i="1"/>
  <c r="I127" i="1"/>
  <c r="E127" i="1"/>
  <c r="AZ126" i="1"/>
  <c r="AW126" i="1"/>
  <c r="AS126" i="1"/>
  <c r="AG126" i="1"/>
  <c r="R126" i="1"/>
  <c r="K126" i="1"/>
  <c r="L126" i="1" s="1"/>
  <c r="H126" i="1"/>
  <c r="I126" i="1" s="1"/>
  <c r="J126" i="1" s="1"/>
  <c r="E126" i="1"/>
  <c r="AZ125" i="1"/>
  <c r="AW125" i="1"/>
  <c r="AS125" i="1"/>
  <c r="AG125" i="1"/>
  <c r="H125" i="1"/>
  <c r="I125" i="1" s="1"/>
  <c r="J125" i="1" s="1"/>
  <c r="E125" i="1"/>
  <c r="H124" i="1" s="1"/>
  <c r="I124" i="1" s="1"/>
  <c r="J124" i="1" s="1"/>
  <c r="AZ124" i="1"/>
  <c r="AW124" i="1"/>
  <c r="AS124" i="1"/>
  <c r="AG124" i="1"/>
  <c r="T124" i="1"/>
  <c r="E124" i="1"/>
  <c r="AZ123" i="1"/>
  <c r="AW123" i="1"/>
  <c r="AS123" i="1"/>
  <c r="AG123" i="1"/>
  <c r="T123" i="1"/>
  <c r="I123" i="1"/>
  <c r="J123" i="1" s="1"/>
  <c r="H123" i="1"/>
  <c r="E123" i="1"/>
  <c r="B123" i="1"/>
  <c r="AV127" i="1" s="1"/>
  <c r="AZ122" i="1"/>
  <c r="AW122" i="1"/>
  <c r="AS122" i="1"/>
  <c r="AG122" i="1"/>
  <c r="T122" i="1"/>
  <c r="I122" i="1"/>
  <c r="J122" i="1" s="1"/>
  <c r="H122" i="1"/>
  <c r="E122" i="1"/>
  <c r="B122" i="1"/>
  <c r="T128" i="1" s="1"/>
  <c r="AZ121" i="1"/>
  <c r="AW121" i="1"/>
  <c r="AS121" i="1"/>
  <c r="AG121" i="1"/>
  <c r="T121" i="1"/>
  <c r="I121" i="1"/>
  <c r="J121" i="1" s="1"/>
  <c r="H121" i="1"/>
  <c r="B121" i="1"/>
  <c r="K124" i="1" s="1"/>
  <c r="L124" i="1" s="1"/>
  <c r="E117" i="1"/>
  <c r="H116" i="1" s="1"/>
  <c r="I116" i="1" s="1"/>
  <c r="J116" i="1" s="1"/>
  <c r="AW116" i="1"/>
  <c r="AU116" i="1"/>
  <c r="AS116" i="1"/>
  <c r="AG116" i="1"/>
  <c r="T116" i="1"/>
  <c r="E116" i="1"/>
  <c r="H115" i="1" s="1"/>
  <c r="I115" i="1" s="1"/>
  <c r="J115" i="1" s="1"/>
  <c r="AW115" i="1"/>
  <c r="AS115" i="1"/>
  <c r="AG115" i="1"/>
  <c r="K115" i="1"/>
  <c r="L115" i="1" s="1"/>
  <c r="E115" i="1"/>
  <c r="H114" i="1" s="1"/>
  <c r="I114" i="1" s="1"/>
  <c r="J114" i="1" s="1"/>
  <c r="AW114" i="1"/>
  <c r="AS114" i="1"/>
  <c r="AG114" i="1"/>
  <c r="E114" i="1"/>
  <c r="AW113" i="1"/>
  <c r="AS113" i="1"/>
  <c r="AG113" i="1"/>
  <c r="J113" i="1"/>
  <c r="I113" i="1"/>
  <c r="H113" i="1"/>
  <c r="E113" i="1"/>
  <c r="AW112" i="1"/>
  <c r="AV112" i="1"/>
  <c r="AU112" i="1"/>
  <c r="AS112" i="1"/>
  <c r="AG112" i="1"/>
  <c r="H112" i="1"/>
  <c r="I112" i="1" s="1"/>
  <c r="J112" i="1" s="1"/>
  <c r="E112" i="1"/>
  <c r="H111" i="1" s="1"/>
  <c r="I111" i="1" s="1"/>
  <c r="J111" i="1" s="1"/>
  <c r="AW111" i="1"/>
  <c r="AS111" i="1"/>
  <c r="AG111" i="1"/>
  <c r="T111" i="1"/>
  <c r="K111" i="1"/>
  <c r="L111" i="1" s="1"/>
  <c r="E111" i="1"/>
  <c r="H110" i="1" s="1"/>
  <c r="I110" i="1" s="1"/>
  <c r="J110" i="1" s="1"/>
  <c r="AW110" i="1"/>
  <c r="AS110" i="1"/>
  <c r="AG110" i="1"/>
  <c r="E110" i="1"/>
  <c r="AW109" i="1"/>
  <c r="AS109" i="1"/>
  <c r="AG109" i="1"/>
  <c r="H109" i="1"/>
  <c r="I109" i="1" s="1"/>
  <c r="J109" i="1" s="1"/>
  <c r="E109" i="1"/>
  <c r="AW108" i="1"/>
  <c r="AV108" i="1"/>
  <c r="AS108" i="1"/>
  <c r="AG108" i="1"/>
  <c r="H108" i="1"/>
  <c r="I108" i="1" s="1"/>
  <c r="J108" i="1" s="1"/>
  <c r="E108" i="1"/>
  <c r="AW107" i="1"/>
  <c r="AV107" i="1"/>
  <c r="AS107" i="1"/>
  <c r="AG107" i="1"/>
  <c r="T107" i="1"/>
  <c r="H107" i="1"/>
  <c r="I107" i="1" s="1"/>
  <c r="J107" i="1" s="1"/>
  <c r="E107" i="1"/>
  <c r="B107" i="1"/>
  <c r="AV115" i="1" s="1"/>
  <c r="AW106" i="1"/>
  <c r="AV106" i="1"/>
  <c r="AS106" i="1"/>
  <c r="AG106" i="1"/>
  <c r="T106" i="1"/>
  <c r="H106" i="1"/>
  <c r="I106" i="1" s="1"/>
  <c r="J106" i="1" s="1"/>
  <c r="E106" i="1"/>
  <c r="H105" i="1" s="1"/>
  <c r="I105" i="1" s="1"/>
  <c r="J105" i="1" s="1"/>
  <c r="B106" i="1"/>
  <c r="T113" i="1" s="1"/>
  <c r="AW105" i="1"/>
  <c r="AV105" i="1"/>
  <c r="AU105" i="1"/>
  <c r="AS105" i="1"/>
  <c r="AG105" i="1"/>
  <c r="T105" i="1"/>
  <c r="B105" i="1"/>
  <c r="E101" i="1"/>
  <c r="H100" i="1" s="1"/>
  <c r="I100" i="1" s="1"/>
  <c r="AM100" i="1"/>
  <c r="AL100" i="1"/>
  <c r="K100" i="1"/>
  <c r="L100" i="1" s="1"/>
  <c r="J100" i="1"/>
  <c r="E100" i="1"/>
  <c r="AM99" i="1"/>
  <c r="T99" i="1"/>
  <c r="I99" i="1"/>
  <c r="J99" i="1" s="1"/>
  <c r="H99" i="1"/>
  <c r="E99" i="1"/>
  <c r="AM98" i="1"/>
  <c r="AL98" i="1"/>
  <c r="AK98" i="1"/>
  <c r="R98" i="1"/>
  <c r="K98" i="1"/>
  <c r="L98" i="1" s="1"/>
  <c r="H98" i="1"/>
  <c r="I98" i="1" s="1"/>
  <c r="J98" i="1" s="1"/>
  <c r="E98" i="1"/>
  <c r="AM97" i="1"/>
  <c r="AK97" i="1"/>
  <c r="T97" i="1"/>
  <c r="H97" i="1"/>
  <c r="I97" i="1" s="1"/>
  <c r="J97" i="1" s="1"/>
  <c r="E97" i="1"/>
  <c r="H96" i="1" s="1"/>
  <c r="I96" i="1" s="1"/>
  <c r="J96" i="1" s="1"/>
  <c r="AM96" i="1"/>
  <c r="E96" i="1"/>
  <c r="H95" i="1" s="1"/>
  <c r="I95" i="1" s="1"/>
  <c r="J95" i="1" s="1"/>
  <c r="AM95" i="1"/>
  <c r="AL95" i="1"/>
  <c r="AK95" i="1"/>
  <c r="L95" i="1"/>
  <c r="R95" i="1" s="1"/>
  <c r="K95" i="1"/>
  <c r="E95" i="1"/>
  <c r="AM94" i="1"/>
  <c r="K94" i="1"/>
  <c r="L94" i="1" s="1"/>
  <c r="H94" i="1"/>
  <c r="I94" i="1" s="1"/>
  <c r="J94" i="1" s="1"/>
  <c r="E94" i="1"/>
  <c r="H93" i="1" s="1"/>
  <c r="I93" i="1" s="1"/>
  <c r="AM93" i="1"/>
  <c r="AK93" i="1"/>
  <c r="K93" i="1"/>
  <c r="L93" i="1" s="1"/>
  <c r="J93" i="1"/>
  <c r="E93" i="1"/>
  <c r="AM92" i="1"/>
  <c r="T92" i="1"/>
  <c r="H92" i="1"/>
  <c r="I92" i="1" s="1"/>
  <c r="J92" i="1" s="1"/>
  <c r="E92" i="1"/>
  <c r="AM91" i="1"/>
  <c r="AK91" i="1"/>
  <c r="T91" i="1"/>
  <c r="H91" i="1"/>
  <c r="I91" i="1" s="1"/>
  <c r="J91" i="1" s="1"/>
  <c r="E91" i="1"/>
  <c r="B91" i="1"/>
  <c r="AL94" i="1" s="1"/>
  <c r="AM90" i="1"/>
  <c r="AK90" i="1"/>
  <c r="T90" i="1"/>
  <c r="H90" i="1"/>
  <c r="I90" i="1" s="1"/>
  <c r="J90" i="1" s="1"/>
  <c r="E90" i="1"/>
  <c r="B90" i="1"/>
  <c r="T96" i="1" s="1"/>
  <c r="AM89" i="1"/>
  <c r="AL89" i="1"/>
  <c r="AK89" i="1"/>
  <c r="T89" i="1"/>
  <c r="K89" i="1"/>
  <c r="L89" i="1" s="1"/>
  <c r="H89" i="1"/>
  <c r="I89" i="1" s="1"/>
  <c r="J89" i="1" s="1"/>
  <c r="B89" i="1"/>
  <c r="K92" i="1" s="1"/>
  <c r="L92" i="1" s="1"/>
  <c r="E85" i="1"/>
  <c r="AT84" i="1"/>
  <c r="AP84" i="1"/>
  <c r="AA84" i="1"/>
  <c r="K84" i="1"/>
  <c r="J84" i="1"/>
  <c r="H84" i="1"/>
  <c r="I84" i="1" s="1"/>
  <c r="E84" i="1"/>
  <c r="H83" i="1" s="1"/>
  <c r="I83" i="1" s="1"/>
  <c r="J83" i="1" s="1"/>
  <c r="AT83" i="1"/>
  <c r="AP83" i="1"/>
  <c r="AA83" i="1"/>
  <c r="K83" i="1"/>
  <c r="E83" i="1"/>
  <c r="H82" i="1" s="1"/>
  <c r="I82" i="1" s="1"/>
  <c r="J82" i="1" s="1"/>
  <c r="AT82" i="1"/>
  <c r="AR82" i="1"/>
  <c r="AP82" i="1"/>
  <c r="AA82" i="1"/>
  <c r="E82" i="1"/>
  <c r="AT81" i="1"/>
  <c r="AS81" i="1"/>
  <c r="AR81" i="1"/>
  <c r="AP81" i="1"/>
  <c r="AA81" i="1"/>
  <c r="K81" i="1"/>
  <c r="H81" i="1"/>
  <c r="I81" i="1" s="1"/>
  <c r="J81" i="1" s="1"/>
  <c r="E81" i="1"/>
  <c r="H80" i="1" s="1"/>
  <c r="I80" i="1" s="1"/>
  <c r="J80" i="1" s="1"/>
  <c r="AT80" i="1"/>
  <c r="AR80" i="1"/>
  <c r="AP80" i="1"/>
  <c r="AA80" i="1"/>
  <c r="K80" i="1"/>
  <c r="L80" i="1" s="1"/>
  <c r="E80" i="1"/>
  <c r="H79" i="1" s="1"/>
  <c r="I79" i="1" s="1"/>
  <c r="J79" i="1" s="1"/>
  <c r="AT79" i="1"/>
  <c r="AP79" i="1"/>
  <c r="AA79" i="1"/>
  <c r="K79" i="1"/>
  <c r="E79" i="1"/>
  <c r="AT78" i="1"/>
  <c r="AR78" i="1"/>
  <c r="AP78" i="1"/>
  <c r="AA78" i="1"/>
  <c r="J78" i="1"/>
  <c r="I78" i="1"/>
  <c r="H78" i="1"/>
  <c r="E78" i="1"/>
  <c r="AT77" i="1"/>
  <c r="AS77" i="1"/>
  <c r="AR77" i="1"/>
  <c r="AP77" i="1"/>
  <c r="AA77" i="1"/>
  <c r="I77" i="1"/>
  <c r="J77" i="1" s="1"/>
  <c r="H77" i="1"/>
  <c r="E77" i="1"/>
  <c r="AT76" i="1"/>
  <c r="AS76" i="1"/>
  <c r="AP76" i="1"/>
  <c r="AA76" i="1"/>
  <c r="H76" i="1"/>
  <c r="I76" i="1" s="1"/>
  <c r="J76" i="1" s="1"/>
  <c r="E76" i="1"/>
  <c r="AT75" i="1"/>
  <c r="AR75" i="1"/>
  <c r="AP75" i="1"/>
  <c r="AA75" i="1"/>
  <c r="H75" i="1"/>
  <c r="I75" i="1" s="1"/>
  <c r="J75" i="1" s="1"/>
  <c r="E75" i="1"/>
  <c r="H74" i="1" s="1"/>
  <c r="I74" i="1" s="1"/>
  <c r="J74" i="1" s="1"/>
  <c r="B75" i="1"/>
  <c r="AS84" i="1" s="1"/>
  <c r="AT74" i="1"/>
  <c r="AP74" i="1"/>
  <c r="AA74" i="1"/>
  <c r="K74" i="1"/>
  <c r="E74" i="1"/>
  <c r="B74" i="1"/>
  <c r="AT73" i="1"/>
  <c r="AP73" i="1"/>
  <c r="AA73" i="1"/>
  <c r="K73" i="1"/>
  <c r="J73" i="1"/>
  <c r="I73" i="1"/>
  <c r="H73" i="1"/>
  <c r="B73" i="1"/>
  <c r="K76" i="1" s="1"/>
  <c r="L76" i="1" s="1"/>
  <c r="E70" i="1"/>
  <c r="H69" i="1" s="1"/>
  <c r="I69" i="1" s="1"/>
  <c r="J69" i="1" s="1"/>
  <c r="AT69" i="1"/>
  <c r="AP69" i="1"/>
  <c r="AA69" i="1"/>
  <c r="E69" i="1"/>
  <c r="H68" i="1" s="1"/>
  <c r="I68" i="1" s="1"/>
  <c r="J68" i="1" s="1"/>
  <c r="AT68" i="1"/>
  <c r="AP68" i="1"/>
  <c r="AA68" i="1"/>
  <c r="E68" i="1"/>
  <c r="AT67" i="1"/>
  <c r="AP67" i="1"/>
  <c r="AA67" i="1"/>
  <c r="J67" i="1"/>
  <c r="I67" i="1"/>
  <c r="H67" i="1"/>
  <c r="E67" i="1"/>
  <c r="AT66" i="1"/>
  <c r="AP66" i="1"/>
  <c r="AA66" i="1"/>
  <c r="I66" i="1"/>
  <c r="J66" i="1" s="1"/>
  <c r="H66" i="1"/>
  <c r="E66" i="1"/>
  <c r="AT65" i="1"/>
  <c r="AP65" i="1"/>
  <c r="AA65" i="1"/>
  <c r="T65" i="1"/>
  <c r="H65" i="1"/>
  <c r="I65" i="1" s="1"/>
  <c r="J65" i="1" s="1"/>
  <c r="E65" i="1"/>
  <c r="H64" i="1" s="1"/>
  <c r="I64" i="1" s="1"/>
  <c r="J64" i="1" s="1"/>
  <c r="AT64" i="1"/>
  <c r="AP64" i="1"/>
  <c r="AA64" i="1"/>
  <c r="E64" i="1"/>
  <c r="AT63" i="1"/>
  <c r="AP63" i="1"/>
  <c r="AA63" i="1"/>
  <c r="I63" i="1"/>
  <c r="J63" i="1" s="1"/>
  <c r="H63" i="1"/>
  <c r="E63" i="1"/>
  <c r="AT62" i="1"/>
  <c r="AP62" i="1"/>
  <c r="AA62" i="1"/>
  <c r="H62" i="1"/>
  <c r="I62" i="1" s="1"/>
  <c r="J62" i="1" s="1"/>
  <c r="E62" i="1"/>
  <c r="AT61" i="1"/>
  <c r="AP61" i="1"/>
  <c r="AA61" i="1"/>
  <c r="T61" i="1"/>
  <c r="I61" i="1"/>
  <c r="J61" i="1" s="1"/>
  <c r="H61" i="1"/>
  <c r="E61" i="1"/>
  <c r="AT60" i="1"/>
  <c r="AR60" i="1"/>
  <c r="AP60" i="1"/>
  <c r="AA60" i="1"/>
  <c r="T60" i="1"/>
  <c r="H60" i="1"/>
  <c r="I60" i="1" s="1"/>
  <c r="J60" i="1" s="1"/>
  <c r="E60" i="1"/>
  <c r="H59" i="1" s="1"/>
  <c r="I59" i="1" s="1"/>
  <c r="J59" i="1" s="1"/>
  <c r="B60" i="1"/>
  <c r="AT59" i="1"/>
  <c r="AR59" i="1"/>
  <c r="AP59" i="1"/>
  <c r="AA59" i="1"/>
  <c r="T59" i="1"/>
  <c r="L59" i="1"/>
  <c r="K59" i="1"/>
  <c r="E59" i="1"/>
  <c r="H58" i="1" s="1"/>
  <c r="I58" i="1" s="1"/>
  <c r="J58" i="1" s="1"/>
  <c r="B59" i="1"/>
  <c r="T68" i="1" s="1"/>
  <c r="AT58" i="1"/>
  <c r="AP58" i="1"/>
  <c r="AA58" i="1"/>
  <c r="T58" i="1"/>
  <c r="B58" i="1"/>
  <c r="AR67" i="1" s="1"/>
  <c r="E54" i="1"/>
  <c r="D54" i="1"/>
  <c r="AT53" i="1"/>
  <c r="AS53" i="1"/>
  <c r="AR53" i="1"/>
  <c r="AP53" i="1"/>
  <c r="AG53" i="1"/>
  <c r="AA53" i="1"/>
  <c r="I53" i="1"/>
  <c r="J53" i="1" s="1"/>
  <c r="H53" i="1"/>
  <c r="D53" i="1"/>
  <c r="AT52" i="1"/>
  <c r="AP52" i="1"/>
  <c r="AG52" i="1"/>
  <c r="AA52" i="1"/>
  <c r="T52" i="1"/>
  <c r="K52" i="1"/>
  <c r="L52" i="1" s="1"/>
  <c r="D52" i="1"/>
  <c r="E53" i="1" s="1"/>
  <c r="H52" i="1" s="1"/>
  <c r="I52" i="1" s="1"/>
  <c r="J52" i="1" s="1"/>
  <c r="AT51" i="1"/>
  <c r="AS51" i="1"/>
  <c r="AP51" i="1"/>
  <c r="AG51" i="1"/>
  <c r="AA51" i="1"/>
  <c r="L51" i="1"/>
  <c r="R51" i="1" s="1"/>
  <c r="K51" i="1"/>
  <c r="D51" i="1"/>
  <c r="E52" i="1" s="1"/>
  <c r="H51" i="1" s="1"/>
  <c r="I51" i="1" s="1"/>
  <c r="J51" i="1" s="1"/>
  <c r="AT50" i="1"/>
  <c r="AP50" i="1"/>
  <c r="AG50" i="1"/>
  <c r="AA50" i="1"/>
  <c r="T50" i="1"/>
  <c r="L50" i="1"/>
  <c r="K50" i="1"/>
  <c r="E50" i="1"/>
  <c r="H49" i="1" s="1"/>
  <c r="I49" i="1" s="1"/>
  <c r="J49" i="1" s="1"/>
  <c r="D50" i="1"/>
  <c r="E51" i="1" s="1"/>
  <c r="H50" i="1" s="1"/>
  <c r="I50" i="1" s="1"/>
  <c r="J50" i="1" s="1"/>
  <c r="AT49" i="1"/>
  <c r="AR49" i="1"/>
  <c r="AP49" i="1"/>
  <c r="AG49" i="1"/>
  <c r="AA49" i="1"/>
  <c r="T49" i="1"/>
  <c r="E49" i="1"/>
  <c r="D49" i="1"/>
  <c r="AT48" i="1"/>
  <c r="AR48" i="1"/>
  <c r="AP48" i="1"/>
  <c r="AG48" i="1"/>
  <c r="AA48" i="1"/>
  <c r="K48" i="1"/>
  <c r="L48" i="1" s="1"/>
  <c r="H48" i="1"/>
  <c r="I48" i="1" s="1"/>
  <c r="J48" i="1" s="1"/>
  <c r="E48" i="1"/>
  <c r="H47" i="1" s="1"/>
  <c r="I47" i="1" s="1"/>
  <c r="J47" i="1" s="1"/>
  <c r="D48" i="1"/>
  <c r="AT47" i="1"/>
  <c r="AS47" i="1"/>
  <c r="AP47" i="1"/>
  <c r="AG47" i="1"/>
  <c r="AA47" i="1"/>
  <c r="D47" i="1"/>
  <c r="AT46" i="1"/>
  <c r="AS46" i="1"/>
  <c r="AP46" i="1"/>
  <c r="AG46" i="1"/>
  <c r="AA46" i="1"/>
  <c r="K46" i="1"/>
  <c r="L46" i="1" s="1"/>
  <c r="D46" i="1"/>
  <c r="E47" i="1" s="1"/>
  <c r="H46" i="1" s="1"/>
  <c r="I46" i="1" s="1"/>
  <c r="J46" i="1" s="1"/>
  <c r="AT45" i="1"/>
  <c r="AS45" i="1"/>
  <c r="AP45" i="1"/>
  <c r="AG45" i="1"/>
  <c r="AA45" i="1"/>
  <c r="K45" i="1"/>
  <c r="L45" i="1" s="1"/>
  <c r="D45" i="1"/>
  <c r="E46" i="1" s="1"/>
  <c r="H45" i="1" s="1"/>
  <c r="I45" i="1" s="1"/>
  <c r="J45" i="1" s="1"/>
  <c r="AT44" i="1"/>
  <c r="AS44" i="1"/>
  <c r="AP44" i="1"/>
  <c r="AG44" i="1"/>
  <c r="AA44" i="1"/>
  <c r="E44" i="1"/>
  <c r="D44" i="1"/>
  <c r="E45" i="1" s="1"/>
  <c r="H44" i="1" s="1"/>
  <c r="I44" i="1" s="1"/>
  <c r="J44" i="1" s="1"/>
  <c r="B44" i="1"/>
  <c r="AS50" i="1" s="1"/>
  <c r="AT43" i="1"/>
  <c r="AS43" i="1"/>
  <c r="AR43" i="1"/>
  <c r="AP43" i="1"/>
  <c r="AG43" i="1"/>
  <c r="AA43" i="1"/>
  <c r="K43" i="1"/>
  <c r="L43" i="1" s="1"/>
  <c r="H43" i="1"/>
  <c r="I43" i="1" s="1"/>
  <c r="J43" i="1" s="1"/>
  <c r="E43" i="1"/>
  <c r="H42" i="1" s="1"/>
  <c r="I42" i="1" s="1"/>
  <c r="J42" i="1" s="1"/>
  <c r="D43" i="1"/>
  <c r="B43" i="1"/>
  <c r="T46" i="1" s="1"/>
  <c r="AT42" i="1"/>
  <c r="AS42" i="1"/>
  <c r="AP42" i="1"/>
  <c r="AG42" i="1"/>
  <c r="AA42" i="1"/>
  <c r="T42" i="1"/>
  <c r="D42" i="1"/>
  <c r="B42" i="1"/>
  <c r="K47" i="1" s="1"/>
  <c r="L47" i="1" s="1"/>
  <c r="R47" i="1" s="1"/>
  <c r="E38" i="1"/>
  <c r="H37" i="1" s="1"/>
  <c r="I37" i="1" s="1"/>
  <c r="J37" i="1" s="1"/>
  <c r="AT37" i="1"/>
  <c r="AP37" i="1"/>
  <c r="AA37" i="1"/>
  <c r="L37" i="1"/>
  <c r="R37" i="1" s="1"/>
  <c r="K37" i="1"/>
  <c r="E37" i="1"/>
  <c r="AT36" i="1"/>
  <c r="AP36" i="1"/>
  <c r="AA36" i="1"/>
  <c r="K36" i="1"/>
  <c r="L36" i="1" s="1"/>
  <c r="J36" i="1"/>
  <c r="H36" i="1"/>
  <c r="I36" i="1" s="1"/>
  <c r="E36" i="1"/>
  <c r="H35" i="1" s="1"/>
  <c r="I35" i="1" s="1"/>
  <c r="J35" i="1" s="1"/>
  <c r="AT35" i="1"/>
  <c r="AP35" i="1"/>
  <c r="AA35" i="1"/>
  <c r="T35" i="1"/>
  <c r="E35" i="1"/>
  <c r="AT34" i="1"/>
  <c r="AS34" i="1"/>
  <c r="AP34" i="1"/>
  <c r="AA34" i="1"/>
  <c r="T34" i="1"/>
  <c r="I34" i="1"/>
  <c r="J34" i="1" s="1"/>
  <c r="H34" i="1"/>
  <c r="E34" i="1"/>
  <c r="AT33" i="1"/>
  <c r="AR33" i="1"/>
  <c r="AP33" i="1"/>
  <c r="AA33" i="1"/>
  <c r="T33" i="1"/>
  <c r="H33" i="1"/>
  <c r="I33" i="1" s="1"/>
  <c r="J33" i="1" s="1"/>
  <c r="E33" i="1"/>
  <c r="H32" i="1" s="1"/>
  <c r="I32" i="1" s="1"/>
  <c r="AT32" i="1"/>
  <c r="AP32" i="1"/>
  <c r="AA32" i="1"/>
  <c r="K32" i="1"/>
  <c r="L32" i="1" s="1"/>
  <c r="J32" i="1"/>
  <c r="E32" i="1"/>
  <c r="AT31" i="1"/>
  <c r="AP31" i="1"/>
  <c r="AA31" i="1"/>
  <c r="T31" i="1"/>
  <c r="H31" i="1"/>
  <c r="I31" i="1" s="1"/>
  <c r="J31" i="1" s="1"/>
  <c r="E31" i="1"/>
  <c r="AT30" i="1"/>
  <c r="AS30" i="1"/>
  <c r="AP30" i="1"/>
  <c r="AA30" i="1"/>
  <c r="T30" i="1"/>
  <c r="J30" i="1"/>
  <c r="I30" i="1"/>
  <c r="H30" i="1"/>
  <c r="E30" i="1"/>
  <c r="AT29" i="1"/>
  <c r="AS29" i="1"/>
  <c r="AR29" i="1"/>
  <c r="AP29" i="1"/>
  <c r="AA29" i="1"/>
  <c r="K29" i="1"/>
  <c r="L29" i="1" s="1"/>
  <c r="H29" i="1"/>
  <c r="I29" i="1" s="1"/>
  <c r="J29" i="1" s="1"/>
  <c r="E29" i="1"/>
  <c r="H28" i="1" s="1"/>
  <c r="I28" i="1" s="1"/>
  <c r="J28" i="1" s="1"/>
  <c r="AT28" i="1"/>
  <c r="AR28" i="1"/>
  <c r="AP28" i="1"/>
  <c r="AA28" i="1"/>
  <c r="T28" i="1"/>
  <c r="K28" i="1"/>
  <c r="L28" i="1" s="1"/>
  <c r="E28" i="1"/>
  <c r="H27" i="1" s="1"/>
  <c r="I27" i="1" s="1"/>
  <c r="J27" i="1" s="1"/>
  <c r="B28" i="1"/>
  <c r="AS36" i="1" s="1"/>
  <c r="AT27" i="1"/>
  <c r="AR27" i="1"/>
  <c r="AP27" i="1"/>
  <c r="AA27" i="1"/>
  <c r="E27" i="1"/>
  <c r="H26" i="1" s="1"/>
  <c r="I26" i="1" s="1"/>
  <c r="J26" i="1" s="1"/>
  <c r="B27" i="1"/>
  <c r="T37" i="1" s="1"/>
  <c r="AT26" i="1"/>
  <c r="AS26" i="1"/>
  <c r="AP26" i="1"/>
  <c r="AA26" i="1"/>
  <c r="L26" i="1"/>
  <c r="R26" i="1" s="1"/>
  <c r="K26" i="1"/>
  <c r="B26" i="1"/>
  <c r="AR36" i="1" s="1"/>
  <c r="AW147" i="28"/>
  <c r="AS147" i="28"/>
  <c r="AG147" i="28"/>
  <c r="T147" i="28"/>
  <c r="AW146" i="28"/>
  <c r="AU146" i="28"/>
  <c r="AS146" i="28"/>
  <c r="AG146" i="28"/>
  <c r="K146" i="28"/>
  <c r="L146" i="28" s="1"/>
  <c r="AW145" i="28"/>
  <c r="AS145" i="28"/>
  <c r="AG145" i="28"/>
  <c r="AW144" i="28"/>
  <c r="AS144" i="28"/>
  <c r="AG144" i="28"/>
  <c r="T144" i="28"/>
  <c r="AW143" i="28"/>
  <c r="AU143" i="28"/>
  <c r="AS143" i="28"/>
  <c r="AG143" i="28"/>
  <c r="AW142" i="28"/>
  <c r="AV142" i="28"/>
  <c r="AS142" i="28"/>
  <c r="AG142" i="28"/>
  <c r="AW141" i="28"/>
  <c r="AS141" i="28"/>
  <c r="AG141" i="28"/>
  <c r="AW140" i="28"/>
  <c r="AV140" i="28"/>
  <c r="AS140" i="28"/>
  <c r="AG140" i="28"/>
  <c r="T140" i="28"/>
  <c r="AW139" i="28"/>
  <c r="AV139" i="28"/>
  <c r="AS139" i="28"/>
  <c r="AG139" i="28"/>
  <c r="AW138" i="28"/>
  <c r="AS138" i="28"/>
  <c r="AG138" i="28"/>
  <c r="B138" i="28"/>
  <c r="AV145" i="28" s="1"/>
  <c r="AW137" i="28"/>
  <c r="AU137" i="28"/>
  <c r="AS137" i="28"/>
  <c r="AG137" i="28"/>
  <c r="B137" i="28"/>
  <c r="T146" i="28" s="1"/>
  <c r="AW136" i="28"/>
  <c r="AV136" i="28"/>
  <c r="AS136" i="28"/>
  <c r="AG136" i="28"/>
  <c r="B136" i="28"/>
  <c r="AU142" i="28" s="1"/>
  <c r="AZ132" i="28"/>
  <c r="AW132" i="28"/>
  <c r="AS132" i="28"/>
  <c r="AG132" i="28"/>
  <c r="AZ131" i="28"/>
  <c r="AW131" i="28"/>
  <c r="AS131" i="28"/>
  <c r="AG131" i="28"/>
  <c r="T131" i="28"/>
  <c r="AZ130" i="28"/>
  <c r="AW130" i="28"/>
  <c r="AS130" i="28"/>
  <c r="AG130" i="28"/>
  <c r="AZ129" i="28"/>
  <c r="AW129" i="28"/>
  <c r="AS129" i="28"/>
  <c r="AG129" i="28"/>
  <c r="K129" i="28"/>
  <c r="L129" i="28" s="1"/>
  <c r="AZ128" i="28"/>
  <c r="AW128" i="28"/>
  <c r="AS128" i="28"/>
  <c r="AG128" i="28"/>
  <c r="T128" i="28"/>
  <c r="AZ127" i="28"/>
  <c r="AW127" i="28"/>
  <c r="AS127" i="28"/>
  <c r="AG127" i="28"/>
  <c r="AZ126" i="28"/>
  <c r="AW126" i="28"/>
  <c r="AS126" i="28"/>
  <c r="AG126" i="28"/>
  <c r="AZ125" i="28"/>
  <c r="AW125" i="28"/>
  <c r="AU125" i="28"/>
  <c r="AS125" i="28"/>
  <c r="AG125" i="28"/>
  <c r="T125" i="28"/>
  <c r="AZ124" i="28"/>
  <c r="AW124" i="28"/>
  <c r="AS124" i="28"/>
  <c r="AG124" i="28"/>
  <c r="T124" i="28"/>
  <c r="AZ123" i="28"/>
  <c r="AW123" i="28"/>
  <c r="AS123" i="28"/>
  <c r="AG123" i="28"/>
  <c r="B123" i="28"/>
  <c r="AZ122" i="28"/>
  <c r="AW122" i="28"/>
  <c r="AS122" i="28"/>
  <c r="AG122" i="28"/>
  <c r="B122" i="28"/>
  <c r="T130" i="28" s="1"/>
  <c r="AZ121" i="28"/>
  <c r="AW121" i="28"/>
  <c r="AS121" i="28"/>
  <c r="AG121" i="28"/>
  <c r="T121" i="28"/>
  <c r="B121" i="28"/>
  <c r="AW116" i="28"/>
  <c r="AS116" i="28"/>
  <c r="AG116" i="28"/>
  <c r="AW115" i="28"/>
  <c r="AV115" i="28"/>
  <c r="AS115" i="28"/>
  <c r="AG115" i="28"/>
  <c r="T115" i="28"/>
  <c r="AW114" i="28"/>
  <c r="AV114" i="28"/>
  <c r="AS114" i="28"/>
  <c r="AG114" i="28"/>
  <c r="AW113" i="28"/>
  <c r="AS113" i="28"/>
  <c r="AG113" i="28"/>
  <c r="AW112" i="28"/>
  <c r="AV112" i="28"/>
  <c r="AS112" i="28"/>
  <c r="AG112" i="28"/>
  <c r="T112" i="28"/>
  <c r="AW111" i="28"/>
  <c r="AV111" i="28"/>
  <c r="AU111" i="28"/>
  <c r="AS111" i="28"/>
  <c r="AG111" i="28"/>
  <c r="K111" i="28"/>
  <c r="L111" i="28" s="1"/>
  <c r="AW110" i="28"/>
  <c r="AV110" i="28"/>
  <c r="AS110" i="28"/>
  <c r="AG110" i="28"/>
  <c r="T110" i="28"/>
  <c r="AW109" i="28"/>
  <c r="AV109" i="28"/>
  <c r="AS109" i="28"/>
  <c r="AG109" i="28"/>
  <c r="T109" i="28"/>
  <c r="AW108" i="28"/>
  <c r="AV108" i="28"/>
  <c r="AU108" i="28"/>
  <c r="AS108" i="28"/>
  <c r="AG108" i="28"/>
  <c r="K108" i="28"/>
  <c r="L108" i="28" s="1"/>
  <c r="AW107" i="28"/>
  <c r="AV107" i="28"/>
  <c r="AS107" i="28"/>
  <c r="AG107" i="28"/>
  <c r="T107" i="28"/>
  <c r="B107" i="28"/>
  <c r="AV116" i="28" s="1"/>
  <c r="AW106" i="28"/>
  <c r="AV106" i="28"/>
  <c r="AS106" i="28"/>
  <c r="AG106" i="28"/>
  <c r="T106" i="28"/>
  <c r="B106" i="28"/>
  <c r="T111" i="28" s="1"/>
  <c r="AW105" i="28"/>
  <c r="AV105" i="28"/>
  <c r="AS105" i="28"/>
  <c r="AG105" i="28"/>
  <c r="T105" i="28"/>
  <c r="B105" i="28"/>
  <c r="AU114" i="28" s="1"/>
  <c r="AM100" i="28"/>
  <c r="AK100" i="28"/>
  <c r="T100" i="28"/>
  <c r="AM99" i="28"/>
  <c r="AK99" i="28"/>
  <c r="T99" i="28"/>
  <c r="AM98" i="28"/>
  <c r="AL98" i="28"/>
  <c r="AK98" i="28"/>
  <c r="AM97" i="28"/>
  <c r="AM96" i="28"/>
  <c r="T96" i="28"/>
  <c r="L96" i="28"/>
  <c r="K96" i="28"/>
  <c r="AM95" i="28"/>
  <c r="AK95" i="28"/>
  <c r="T95" i="28"/>
  <c r="AM94" i="28"/>
  <c r="AK94" i="28"/>
  <c r="T94" i="28"/>
  <c r="AM93" i="28"/>
  <c r="AK93" i="28"/>
  <c r="AM92" i="28"/>
  <c r="AM91" i="28"/>
  <c r="T91" i="28"/>
  <c r="L91" i="28"/>
  <c r="K91" i="28"/>
  <c r="B91" i="28"/>
  <c r="AL97" i="28" s="1"/>
  <c r="AM90" i="28"/>
  <c r="AL90" i="28"/>
  <c r="T90" i="28"/>
  <c r="K90" i="28"/>
  <c r="L90" i="28" s="1"/>
  <c r="B90" i="28"/>
  <c r="T89" i="28" s="1"/>
  <c r="AM89" i="28"/>
  <c r="AL89" i="28"/>
  <c r="B89" i="28"/>
  <c r="K100" i="28" s="1"/>
  <c r="L100" i="28" s="1"/>
  <c r="AT84" i="28"/>
  <c r="AP84" i="28"/>
  <c r="AA84" i="28"/>
  <c r="T84" i="28"/>
  <c r="AT83" i="28"/>
  <c r="AP83" i="28"/>
  <c r="AA83" i="28"/>
  <c r="AT82" i="28"/>
  <c r="AR82" i="28"/>
  <c r="AP82" i="28"/>
  <c r="AA82" i="28"/>
  <c r="T82" i="28"/>
  <c r="AT81" i="28"/>
  <c r="AP81" i="28"/>
  <c r="AA81" i="28"/>
  <c r="T81" i="28"/>
  <c r="AT80" i="28"/>
  <c r="AP80" i="28"/>
  <c r="AA80" i="28"/>
  <c r="AT79" i="28"/>
  <c r="AP79" i="28"/>
  <c r="AA79" i="28"/>
  <c r="D79" i="28"/>
  <c r="AT78" i="28"/>
  <c r="AP78" i="28"/>
  <c r="AA78" i="28"/>
  <c r="K78" i="28"/>
  <c r="L78" i="28" s="1"/>
  <c r="AT77" i="28"/>
  <c r="AP77" i="28"/>
  <c r="AA77" i="28"/>
  <c r="AT76" i="28"/>
  <c r="AP76" i="28"/>
  <c r="AA76" i="28"/>
  <c r="AT75" i="28"/>
  <c r="AP75" i="28"/>
  <c r="AA75" i="28"/>
  <c r="K75" i="28"/>
  <c r="L75" i="28" s="1"/>
  <c r="B75" i="28"/>
  <c r="AS78" i="28" s="1"/>
  <c r="AT74" i="28"/>
  <c r="AP74" i="28"/>
  <c r="AA74" i="28"/>
  <c r="B74" i="28"/>
  <c r="T79" i="28" s="1"/>
  <c r="AT73" i="28"/>
  <c r="AS73" i="28"/>
  <c r="AR73" i="28"/>
  <c r="AP73" i="28"/>
  <c r="AA73" i="28"/>
  <c r="T73" i="28"/>
  <c r="B73" i="28"/>
  <c r="AT69" i="28"/>
  <c r="AP69" i="28"/>
  <c r="AA69" i="28"/>
  <c r="AT68" i="28"/>
  <c r="AP68" i="28"/>
  <c r="AA68" i="28"/>
  <c r="K68" i="28"/>
  <c r="L68" i="28" s="1"/>
  <c r="AT67" i="28"/>
  <c r="AP67" i="28"/>
  <c r="AA67" i="28"/>
  <c r="AT66" i="28"/>
  <c r="AP66" i="28"/>
  <c r="AA66" i="28"/>
  <c r="AT65" i="28"/>
  <c r="AP65" i="28"/>
  <c r="AA65" i="28"/>
  <c r="AT64" i="28"/>
  <c r="AS64" i="28"/>
  <c r="AP64" i="28"/>
  <c r="AA64" i="28"/>
  <c r="H64" i="28"/>
  <c r="I64" i="28" s="1"/>
  <c r="J64" i="28" s="1"/>
  <c r="AT63" i="28"/>
  <c r="AP63" i="28"/>
  <c r="AA63" i="28"/>
  <c r="AT62" i="28"/>
  <c r="AP62" i="28"/>
  <c r="AA62" i="28"/>
  <c r="T62" i="28"/>
  <c r="AT61" i="28"/>
  <c r="AS61" i="28"/>
  <c r="AP61" i="28"/>
  <c r="AA61" i="28"/>
  <c r="AT60" i="28"/>
  <c r="AP60" i="28"/>
  <c r="AA60" i="28"/>
  <c r="B60" i="28"/>
  <c r="AS67" i="28" s="1"/>
  <c r="AT59" i="28"/>
  <c r="AR59" i="28"/>
  <c r="AP59" i="28"/>
  <c r="AA59" i="28"/>
  <c r="B59" i="28"/>
  <c r="T68" i="28" s="1"/>
  <c r="AT58" i="28"/>
  <c r="AR58" i="28"/>
  <c r="AP58" i="28"/>
  <c r="AA58" i="28"/>
  <c r="B58" i="28"/>
  <c r="AR64" i="28" s="1"/>
  <c r="D54" i="28"/>
  <c r="D70" i="28" s="1"/>
  <c r="D85" i="28" s="1"/>
  <c r="D101" i="28" s="1"/>
  <c r="D117" i="28" s="1"/>
  <c r="D133" i="28" s="1"/>
  <c r="D148" i="28" s="1"/>
  <c r="AT53" i="28"/>
  <c r="AS53" i="28"/>
  <c r="AP53" i="28"/>
  <c r="AG53" i="28"/>
  <c r="AA53" i="28"/>
  <c r="T53" i="28"/>
  <c r="D53" i="28"/>
  <c r="E54" i="28" s="1"/>
  <c r="H53" i="28" s="1"/>
  <c r="I53" i="28" s="1"/>
  <c r="J53" i="28" s="1"/>
  <c r="AT52" i="28"/>
  <c r="AS52" i="28"/>
  <c r="AR52" i="28"/>
  <c r="AP52" i="28"/>
  <c r="AG52" i="28"/>
  <c r="AA52" i="28"/>
  <c r="D52" i="28"/>
  <c r="E53" i="28" s="1"/>
  <c r="H52" i="28" s="1"/>
  <c r="I52" i="28" s="1"/>
  <c r="J52" i="28" s="1"/>
  <c r="AT51" i="28"/>
  <c r="AP51" i="28"/>
  <c r="AG51" i="28"/>
  <c r="AA51" i="28"/>
  <c r="D51" i="28"/>
  <c r="E52" i="28" s="1"/>
  <c r="H51" i="28" s="1"/>
  <c r="I51" i="28" s="1"/>
  <c r="J51" i="28" s="1"/>
  <c r="AT50" i="28"/>
  <c r="AP50" i="28"/>
  <c r="AG50" i="28"/>
  <c r="AA50" i="28"/>
  <c r="D50" i="28"/>
  <c r="AT49" i="28"/>
  <c r="AP49" i="28"/>
  <c r="AG49" i="28"/>
  <c r="AA49" i="28"/>
  <c r="T49" i="28"/>
  <c r="L49" i="28"/>
  <c r="K49" i="28"/>
  <c r="E49" i="28"/>
  <c r="D49" i="28"/>
  <c r="D65" i="28" s="1"/>
  <c r="AT48" i="28"/>
  <c r="AR48" i="28"/>
  <c r="AP48" i="28"/>
  <c r="AG48" i="28"/>
  <c r="AA48" i="28"/>
  <c r="T48" i="28"/>
  <c r="H48" i="28"/>
  <c r="I48" i="28" s="1"/>
  <c r="J48" i="28" s="1"/>
  <c r="D48" i="28"/>
  <c r="D64" i="28" s="1"/>
  <c r="E65" i="28" s="1"/>
  <c r="AT47" i="28"/>
  <c r="AR47" i="28"/>
  <c r="AP47" i="28"/>
  <c r="AG47" i="28"/>
  <c r="AA47" i="28"/>
  <c r="E47" i="28"/>
  <c r="H46" i="28" s="1"/>
  <c r="I46" i="28" s="1"/>
  <c r="J46" i="28" s="1"/>
  <c r="D47" i="28"/>
  <c r="D63" i="28" s="1"/>
  <c r="AT46" i="28"/>
  <c r="AP46" i="28"/>
  <c r="AG46" i="28"/>
  <c r="AA46" i="28"/>
  <c r="D46" i="28"/>
  <c r="D62" i="28" s="1"/>
  <c r="AT45" i="28"/>
  <c r="AP45" i="28"/>
  <c r="AG45" i="28"/>
  <c r="AA45" i="28"/>
  <c r="K45" i="28"/>
  <c r="L45" i="28" s="1"/>
  <c r="D45" i="28"/>
  <c r="D61" i="28" s="1"/>
  <c r="E62" i="28" s="1"/>
  <c r="H61" i="28" s="1"/>
  <c r="I61" i="28" s="1"/>
  <c r="J61" i="28" s="1"/>
  <c r="AT44" i="28"/>
  <c r="AP44" i="28"/>
  <c r="AG44" i="28"/>
  <c r="AA44" i="28"/>
  <c r="K44" i="28"/>
  <c r="L44" i="28" s="1"/>
  <c r="D44" i="28"/>
  <c r="D60" i="28" s="1"/>
  <c r="B44" i="28"/>
  <c r="AS44" i="28" s="1"/>
  <c r="AT43" i="28"/>
  <c r="AS43" i="28"/>
  <c r="AR43" i="28"/>
  <c r="AP43" i="28"/>
  <c r="AG43" i="28"/>
  <c r="AA43" i="28"/>
  <c r="T43" i="28"/>
  <c r="E43" i="28"/>
  <c r="D43" i="28"/>
  <c r="E44" i="28" s="1"/>
  <c r="H43" i="28" s="1"/>
  <c r="I43" i="28" s="1"/>
  <c r="J43" i="28" s="1"/>
  <c r="B43" i="28"/>
  <c r="T45" i="28" s="1"/>
  <c r="AT42" i="28"/>
  <c r="AS42" i="28"/>
  <c r="AR42" i="28"/>
  <c r="AP42" i="28"/>
  <c r="AG42" i="28"/>
  <c r="AA42" i="28"/>
  <c r="I42" i="28"/>
  <c r="J42" i="28" s="1"/>
  <c r="H42" i="28"/>
  <c r="D42" i="28"/>
  <c r="D58" i="28" s="1"/>
  <c r="E59" i="28" s="1"/>
  <c r="H58" i="28" s="1"/>
  <c r="I58" i="28" s="1"/>
  <c r="J58" i="28" s="1"/>
  <c r="B42" i="28"/>
  <c r="AR44" i="28" s="1"/>
  <c r="E38" i="28"/>
  <c r="AT37" i="28"/>
  <c r="AP37" i="28"/>
  <c r="AA37" i="28"/>
  <c r="H37" i="28"/>
  <c r="I37" i="28" s="1"/>
  <c r="J37" i="28" s="1"/>
  <c r="E37" i="28"/>
  <c r="AT36" i="28"/>
  <c r="AP36" i="28"/>
  <c r="AA36" i="28"/>
  <c r="H36" i="28"/>
  <c r="I36" i="28" s="1"/>
  <c r="J36" i="28" s="1"/>
  <c r="E36" i="28"/>
  <c r="AT35" i="28"/>
  <c r="AS35" i="28"/>
  <c r="AP35" i="28"/>
  <c r="AA35" i="28"/>
  <c r="I35" i="28"/>
  <c r="J35" i="28" s="1"/>
  <c r="H35" i="28"/>
  <c r="E35" i="28"/>
  <c r="AT34" i="28"/>
  <c r="AP34" i="28"/>
  <c r="AA34" i="28"/>
  <c r="H34" i="28"/>
  <c r="I34" i="28" s="1"/>
  <c r="J34" i="28" s="1"/>
  <c r="E34" i="28"/>
  <c r="AT33" i="28"/>
  <c r="AP33" i="28"/>
  <c r="AA33" i="28"/>
  <c r="H33" i="28"/>
  <c r="I33" i="28" s="1"/>
  <c r="J33" i="28" s="1"/>
  <c r="E33" i="28"/>
  <c r="H32" i="28" s="1"/>
  <c r="I32" i="28" s="1"/>
  <c r="J32" i="28" s="1"/>
  <c r="AT32" i="28"/>
  <c r="AP32" i="28"/>
  <c r="AA32" i="28"/>
  <c r="E32" i="28"/>
  <c r="AT31" i="28"/>
  <c r="AP31" i="28"/>
  <c r="AA31" i="28"/>
  <c r="H31" i="28"/>
  <c r="I31" i="28" s="1"/>
  <c r="J31" i="28" s="1"/>
  <c r="E31" i="28"/>
  <c r="AT30" i="28"/>
  <c r="AP30" i="28"/>
  <c r="AA30" i="28"/>
  <c r="I30" i="28"/>
  <c r="J30" i="28" s="1"/>
  <c r="H30" i="28"/>
  <c r="E30" i="28"/>
  <c r="AT29" i="28"/>
  <c r="AP29" i="28"/>
  <c r="AA29" i="28"/>
  <c r="T29" i="28"/>
  <c r="H29" i="28"/>
  <c r="I29" i="28" s="1"/>
  <c r="J29" i="28" s="1"/>
  <c r="E29" i="28"/>
  <c r="H28" i="28" s="1"/>
  <c r="I28" i="28" s="1"/>
  <c r="J28" i="28" s="1"/>
  <c r="AT28" i="28"/>
  <c r="AP28" i="28"/>
  <c r="AA28" i="28"/>
  <c r="E28" i="28"/>
  <c r="B28" i="28"/>
  <c r="AS31" i="28" s="1"/>
  <c r="AT27" i="28"/>
  <c r="AP27" i="28"/>
  <c r="AA27" i="28"/>
  <c r="K27" i="28"/>
  <c r="L27" i="28" s="1"/>
  <c r="J27" i="28"/>
  <c r="H27" i="28"/>
  <c r="I27" i="28" s="1"/>
  <c r="E27" i="28"/>
  <c r="H26" i="28" s="1"/>
  <c r="I26" i="28" s="1"/>
  <c r="J26" i="28" s="1"/>
  <c r="B27" i="28"/>
  <c r="T36" i="28" s="1"/>
  <c r="AT26" i="28"/>
  <c r="AP26" i="28"/>
  <c r="AA26" i="28"/>
  <c r="B26" i="28"/>
  <c r="AR35" i="28" s="1"/>
  <c r="AW147" i="30"/>
  <c r="AS147" i="30"/>
  <c r="AG147" i="30"/>
  <c r="AW146" i="30"/>
  <c r="AS146" i="30"/>
  <c r="AG146" i="30"/>
  <c r="K146" i="30"/>
  <c r="L146" i="30" s="1"/>
  <c r="AW145" i="30"/>
  <c r="AV145" i="30"/>
  <c r="AS145" i="30"/>
  <c r="AG145" i="30"/>
  <c r="T145" i="30"/>
  <c r="AW144" i="30"/>
  <c r="AV144" i="30"/>
  <c r="AU144" i="30"/>
  <c r="AS144" i="30"/>
  <c r="AG144" i="30"/>
  <c r="T144" i="30"/>
  <c r="AW143" i="30"/>
  <c r="AU143" i="30"/>
  <c r="AS143" i="30"/>
  <c r="AG143" i="30"/>
  <c r="T143" i="30"/>
  <c r="AW142" i="30"/>
  <c r="AU142" i="30"/>
  <c r="AS142" i="30"/>
  <c r="AG142" i="30"/>
  <c r="T142" i="30"/>
  <c r="L142" i="30"/>
  <c r="K142" i="30"/>
  <c r="AW141" i="30"/>
  <c r="AU141" i="30"/>
  <c r="AS141" i="30"/>
  <c r="AG141" i="30"/>
  <c r="AW140" i="30"/>
  <c r="AV140" i="30"/>
  <c r="AU140" i="30"/>
  <c r="AS140" i="30"/>
  <c r="AG140" i="30"/>
  <c r="AW139" i="30"/>
  <c r="AU139" i="30"/>
  <c r="AS139" i="30"/>
  <c r="AG139" i="30"/>
  <c r="T139" i="30"/>
  <c r="K139" i="30"/>
  <c r="L139" i="30" s="1"/>
  <c r="AW138" i="30"/>
  <c r="AU138" i="30"/>
  <c r="AS138" i="30"/>
  <c r="AG138" i="30"/>
  <c r="R138" i="30"/>
  <c r="L138" i="30"/>
  <c r="K138" i="30"/>
  <c r="B138" i="30"/>
  <c r="AV146" i="30" s="1"/>
  <c r="AW137" i="30"/>
  <c r="AV137" i="30"/>
  <c r="AU137" i="30"/>
  <c r="AS137" i="30"/>
  <c r="AG137" i="30"/>
  <c r="T137" i="30"/>
  <c r="L137" i="30"/>
  <c r="R137" i="30" s="1"/>
  <c r="K137" i="30"/>
  <c r="B137" i="30"/>
  <c r="T147" i="30" s="1"/>
  <c r="AW136" i="30"/>
  <c r="AV136" i="30"/>
  <c r="AU136" i="30"/>
  <c r="AS136" i="30"/>
  <c r="AG136" i="30"/>
  <c r="T136" i="30"/>
  <c r="O136" i="30"/>
  <c r="L136" i="30"/>
  <c r="R136" i="30" s="1"/>
  <c r="K136" i="30"/>
  <c r="B136" i="30"/>
  <c r="K143" i="30" s="1"/>
  <c r="L143" i="30" s="1"/>
  <c r="AZ132" i="30"/>
  <c r="AW132" i="30"/>
  <c r="AV132" i="30"/>
  <c r="AU132" i="30"/>
  <c r="AS132" i="30"/>
  <c r="AG132" i="30"/>
  <c r="K132" i="30"/>
  <c r="L132" i="30" s="1"/>
  <c r="AZ131" i="30"/>
  <c r="AW131" i="30"/>
  <c r="AS131" i="30"/>
  <c r="AG131" i="30"/>
  <c r="T131" i="30"/>
  <c r="K131" i="30"/>
  <c r="L131" i="30" s="1"/>
  <c r="AZ130" i="30"/>
  <c r="AW130" i="30"/>
  <c r="AU130" i="30"/>
  <c r="AS130" i="30"/>
  <c r="AG130" i="30"/>
  <c r="T130" i="30"/>
  <c r="L130" i="30"/>
  <c r="R130" i="30" s="1"/>
  <c r="K130" i="30"/>
  <c r="AZ129" i="30"/>
  <c r="AW129" i="30"/>
  <c r="AS129" i="30"/>
  <c r="AG129" i="30"/>
  <c r="AZ128" i="30"/>
  <c r="AW128" i="30"/>
  <c r="AV128" i="30"/>
  <c r="AU128" i="30"/>
  <c r="AS128" i="30"/>
  <c r="AG128" i="30"/>
  <c r="K128" i="30"/>
  <c r="L128" i="30" s="1"/>
  <c r="AZ127" i="30"/>
  <c r="AW127" i="30"/>
  <c r="AU127" i="30"/>
  <c r="AS127" i="30"/>
  <c r="AG127" i="30"/>
  <c r="T127" i="30"/>
  <c r="L127" i="30"/>
  <c r="K127" i="30"/>
  <c r="AZ126" i="30"/>
  <c r="AW126" i="30"/>
  <c r="AV126" i="30"/>
  <c r="AU126" i="30"/>
  <c r="AS126" i="30"/>
  <c r="AG126" i="30"/>
  <c r="T126" i="30"/>
  <c r="K126" i="30"/>
  <c r="L126" i="30" s="1"/>
  <c r="AZ125" i="30"/>
  <c r="AW125" i="30"/>
  <c r="AV125" i="30"/>
  <c r="AS125" i="30"/>
  <c r="AG125" i="30"/>
  <c r="K125" i="30"/>
  <c r="L125" i="30" s="1"/>
  <c r="AZ124" i="30"/>
  <c r="AW124" i="30"/>
  <c r="AV124" i="30"/>
  <c r="AU124" i="30"/>
  <c r="AS124" i="30"/>
  <c r="AG124" i="30"/>
  <c r="T124" i="30"/>
  <c r="K124" i="30"/>
  <c r="AZ123" i="30"/>
  <c r="AW123" i="30"/>
  <c r="AV123" i="30"/>
  <c r="AU123" i="30"/>
  <c r="AS123" i="30"/>
  <c r="AG123" i="30"/>
  <c r="L123" i="30"/>
  <c r="R123" i="30" s="1"/>
  <c r="K123" i="30"/>
  <c r="B123" i="30"/>
  <c r="AV127" i="30" s="1"/>
  <c r="AZ122" i="30"/>
  <c r="AW122" i="30"/>
  <c r="AU122" i="30"/>
  <c r="AS122" i="30"/>
  <c r="AG122" i="30"/>
  <c r="T122" i="30"/>
  <c r="R122" i="30"/>
  <c r="L122" i="30"/>
  <c r="K122" i="30"/>
  <c r="B122" i="30"/>
  <c r="T128" i="30" s="1"/>
  <c r="AZ121" i="30"/>
  <c r="AW121" i="30"/>
  <c r="AV121" i="30"/>
  <c r="AU121" i="30"/>
  <c r="AS121" i="30"/>
  <c r="AG121" i="30"/>
  <c r="L121" i="30"/>
  <c r="R121" i="30" s="1"/>
  <c r="K121" i="30"/>
  <c r="B121" i="30"/>
  <c r="K129" i="30" s="1"/>
  <c r="L129" i="30" s="1"/>
  <c r="R129" i="30" s="1"/>
  <c r="AW116" i="30"/>
  <c r="AU116" i="30"/>
  <c r="AS116" i="30"/>
  <c r="AG116" i="30"/>
  <c r="AW115" i="30"/>
  <c r="AS115" i="30"/>
  <c r="AG115" i="30"/>
  <c r="AW114" i="30"/>
  <c r="AU114" i="30"/>
  <c r="AS114" i="30"/>
  <c r="AG114" i="30"/>
  <c r="L114" i="30"/>
  <c r="K114" i="30"/>
  <c r="AW113" i="30"/>
  <c r="AU113" i="30"/>
  <c r="AS113" i="30"/>
  <c r="AG113" i="30"/>
  <c r="AW112" i="30"/>
  <c r="AS112" i="30"/>
  <c r="AG112" i="30"/>
  <c r="K112" i="30"/>
  <c r="AW111" i="30"/>
  <c r="AS111" i="30"/>
  <c r="AG111" i="30"/>
  <c r="K111" i="30"/>
  <c r="AW110" i="30"/>
  <c r="AS110" i="30"/>
  <c r="AG110" i="30"/>
  <c r="K110" i="30"/>
  <c r="L110" i="30" s="1"/>
  <c r="AW109" i="30"/>
  <c r="AV109" i="30"/>
  <c r="AS109" i="30"/>
  <c r="AG109" i="30"/>
  <c r="K109" i="30"/>
  <c r="AW108" i="30"/>
  <c r="AS108" i="30"/>
  <c r="AG108" i="30"/>
  <c r="K108" i="30"/>
  <c r="AW107" i="30"/>
  <c r="AS107" i="30"/>
  <c r="AG107" i="30"/>
  <c r="K107" i="30"/>
  <c r="L107" i="30" s="1"/>
  <c r="R107" i="30" s="1"/>
  <c r="B107" i="30"/>
  <c r="AV111" i="30" s="1"/>
  <c r="AW106" i="30"/>
  <c r="AS106" i="30"/>
  <c r="AG106" i="30"/>
  <c r="K106" i="30"/>
  <c r="B106" i="30"/>
  <c r="AW105" i="30"/>
  <c r="AU105" i="30"/>
  <c r="AS105" i="30"/>
  <c r="AG105" i="30"/>
  <c r="K105" i="30"/>
  <c r="L105" i="30" s="1"/>
  <c r="B105" i="30"/>
  <c r="AU111" i="30" s="1"/>
  <c r="AM100" i="30"/>
  <c r="T100" i="30"/>
  <c r="AM99" i="30"/>
  <c r="AK99" i="30"/>
  <c r="AM98" i="30"/>
  <c r="AM97" i="30"/>
  <c r="T97" i="30"/>
  <c r="K97" i="30"/>
  <c r="L97" i="30" s="1"/>
  <c r="AM96" i="30"/>
  <c r="T96" i="30"/>
  <c r="AM95" i="30"/>
  <c r="T95" i="30"/>
  <c r="AM94" i="30"/>
  <c r="AM93" i="30"/>
  <c r="AM92" i="30"/>
  <c r="T92" i="30"/>
  <c r="K92" i="30"/>
  <c r="L92" i="30" s="1"/>
  <c r="AM91" i="30"/>
  <c r="T91" i="30"/>
  <c r="B91" i="30"/>
  <c r="AL93" i="30" s="1"/>
  <c r="AM90" i="30"/>
  <c r="AL90" i="30"/>
  <c r="T90" i="30"/>
  <c r="B90" i="30"/>
  <c r="T99" i="30" s="1"/>
  <c r="AM89" i="30"/>
  <c r="AL89" i="30"/>
  <c r="T89" i="30"/>
  <c r="B89" i="30"/>
  <c r="AT84" i="30"/>
  <c r="AP84" i="30"/>
  <c r="AA84" i="30"/>
  <c r="T84" i="30"/>
  <c r="AT83" i="30"/>
  <c r="AR83" i="30"/>
  <c r="AP83" i="30"/>
  <c r="AA83" i="30"/>
  <c r="K83" i="30"/>
  <c r="L83" i="30" s="1"/>
  <c r="AT82" i="30"/>
  <c r="AP82" i="30"/>
  <c r="AA82" i="30"/>
  <c r="AT81" i="30"/>
  <c r="AP81" i="30"/>
  <c r="AA81" i="30"/>
  <c r="T81" i="30"/>
  <c r="AT80" i="30"/>
  <c r="AR80" i="30"/>
  <c r="AP80" i="30"/>
  <c r="AA80" i="30"/>
  <c r="AT79" i="30"/>
  <c r="AS79" i="30"/>
  <c r="AP79" i="30"/>
  <c r="AA79" i="30"/>
  <c r="AT78" i="30"/>
  <c r="AP78" i="30"/>
  <c r="AA78" i="30"/>
  <c r="AT77" i="30"/>
  <c r="AS77" i="30"/>
  <c r="AP77" i="30"/>
  <c r="AA77" i="30"/>
  <c r="T77" i="30"/>
  <c r="AT76" i="30"/>
  <c r="AS76" i="30"/>
  <c r="AR76" i="30"/>
  <c r="AP76" i="30"/>
  <c r="AA76" i="30"/>
  <c r="AT75" i="30"/>
  <c r="AP75" i="30"/>
  <c r="AA75" i="30"/>
  <c r="B75" i="30"/>
  <c r="AS82" i="30" s="1"/>
  <c r="AT74" i="30"/>
  <c r="AS74" i="30"/>
  <c r="AR74" i="30"/>
  <c r="AP74" i="30"/>
  <c r="AA74" i="30"/>
  <c r="T74" i="30"/>
  <c r="B74" i="30"/>
  <c r="T83" i="30" s="1"/>
  <c r="AT73" i="30"/>
  <c r="AS73" i="30"/>
  <c r="AP73" i="30"/>
  <c r="AA73" i="30"/>
  <c r="R73" i="30"/>
  <c r="O73" i="30"/>
  <c r="L73" i="30"/>
  <c r="K73" i="30"/>
  <c r="B73" i="30"/>
  <c r="AR79" i="30" s="1"/>
  <c r="AT69" i="30"/>
  <c r="AS69" i="30"/>
  <c r="AR69" i="30"/>
  <c r="AP69" i="30"/>
  <c r="AD69" i="30"/>
  <c r="AA69" i="30"/>
  <c r="T69" i="30"/>
  <c r="AT68" i="30"/>
  <c r="AS68" i="30"/>
  <c r="AR68" i="30"/>
  <c r="AP68" i="30"/>
  <c r="AD68" i="30"/>
  <c r="AA68" i="30"/>
  <c r="AT67" i="30"/>
  <c r="AP67" i="30"/>
  <c r="AD67" i="30"/>
  <c r="AA67" i="30"/>
  <c r="K67" i="30"/>
  <c r="L67" i="30" s="1"/>
  <c r="D67" i="30"/>
  <c r="E68" i="30" s="1"/>
  <c r="H67" i="30" s="1"/>
  <c r="I67" i="30" s="1"/>
  <c r="J67" i="30" s="1"/>
  <c r="AT66" i="30"/>
  <c r="AS66" i="30"/>
  <c r="AP66" i="30"/>
  <c r="AD66" i="30"/>
  <c r="AA66" i="30"/>
  <c r="K66" i="30"/>
  <c r="L66" i="30" s="1"/>
  <c r="D66" i="30"/>
  <c r="AT65" i="30"/>
  <c r="AP65" i="30"/>
  <c r="AD65" i="30"/>
  <c r="AA65" i="30"/>
  <c r="K65" i="30"/>
  <c r="L65" i="30" s="1"/>
  <c r="AT64" i="30"/>
  <c r="AR64" i="30"/>
  <c r="AP64" i="30"/>
  <c r="AD64" i="30"/>
  <c r="AA64" i="30"/>
  <c r="T64" i="30"/>
  <c r="AT63" i="30"/>
  <c r="AR63" i="30"/>
  <c r="AP63" i="30"/>
  <c r="AD63" i="30"/>
  <c r="AA63" i="30"/>
  <c r="K63" i="30"/>
  <c r="L63" i="30" s="1"/>
  <c r="AT62" i="30"/>
  <c r="AS62" i="30"/>
  <c r="AP62" i="30"/>
  <c r="AD62" i="30"/>
  <c r="AA62" i="30"/>
  <c r="AT61" i="30"/>
  <c r="AR61" i="30"/>
  <c r="AP61" i="30"/>
  <c r="AD61" i="30"/>
  <c r="AA61" i="30"/>
  <c r="K61" i="30"/>
  <c r="L61" i="30" s="1"/>
  <c r="AT60" i="30"/>
  <c r="AS60" i="30"/>
  <c r="AP60" i="30"/>
  <c r="AD60" i="30"/>
  <c r="AA60" i="30"/>
  <c r="K60" i="30"/>
  <c r="L60" i="30" s="1"/>
  <c r="D60" i="30"/>
  <c r="D75" i="30" s="1"/>
  <c r="B60" i="30"/>
  <c r="AS65" i="30" s="1"/>
  <c r="AT59" i="30"/>
  <c r="AS59" i="30"/>
  <c r="AR59" i="30"/>
  <c r="AP59" i="30"/>
  <c r="AD59" i="30"/>
  <c r="AA59" i="30"/>
  <c r="T59" i="30"/>
  <c r="B59" i="30"/>
  <c r="T61" i="30" s="1"/>
  <c r="AT58" i="30"/>
  <c r="AS58" i="30"/>
  <c r="AR58" i="30"/>
  <c r="AP58" i="30"/>
  <c r="AD58" i="30"/>
  <c r="AA58" i="30"/>
  <c r="B58" i="30"/>
  <c r="AR60" i="30" s="1"/>
  <c r="D54" i="30"/>
  <c r="D70" i="30" s="1"/>
  <c r="D85" i="30" s="1"/>
  <c r="D101" i="30" s="1"/>
  <c r="D117" i="30" s="1"/>
  <c r="D133" i="30" s="1"/>
  <c r="D148" i="30" s="1"/>
  <c r="AT53" i="30"/>
  <c r="AR53" i="30"/>
  <c r="AP53" i="30"/>
  <c r="AM53" i="30"/>
  <c r="AD53" i="30"/>
  <c r="AA53" i="30"/>
  <c r="T53" i="30"/>
  <c r="D53" i="30"/>
  <c r="E54" i="30" s="1"/>
  <c r="H53" i="30" s="1"/>
  <c r="I53" i="30" s="1"/>
  <c r="J53" i="30" s="1"/>
  <c r="AT52" i="30"/>
  <c r="AS52" i="30"/>
  <c r="AR52" i="30"/>
  <c r="AP52" i="30"/>
  <c r="AM52" i="30"/>
  <c r="AD52" i="30"/>
  <c r="AA52" i="30"/>
  <c r="K52" i="30"/>
  <c r="L52" i="30" s="1"/>
  <c r="D52" i="30"/>
  <c r="D68" i="30" s="1"/>
  <c r="AT51" i="30"/>
  <c r="AP51" i="30"/>
  <c r="AM51" i="30"/>
  <c r="AD51" i="30"/>
  <c r="AA51" i="30"/>
  <c r="T51" i="30"/>
  <c r="E51" i="30"/>
  <c r="D51" i="30"/>
  <c r="E52" i="30" s="1"/>
  <c r="H51" i="30" s="1"/>
  <c r="I51" i="30" s="1"/>
  <c r="J51" i="30" s="1"/>
  <c r="AT50" i="30"/>
  <c r="AR50" i="30"/>
  <c r="AP50" i="30"/>
  <c r="AM50" i="30"/>
  <c r="AD50" i="30"/>
  <c r="AA50" i="30"/>
  <c r="I50" i="30"/>
  <c r="J50" i="30" s="1"/>
  <c r="H50" i="30"/>
  <c r="D50" i="30"/>
  <c r="AT49" i="30"/>
  <c r="AP49" i="30"/>
  <c r="AM49" i="30"/>
  <c r="AD49" i="30"/>
  <c r="AA49" i="30"/>
  <c r="R49" i="30"/>
  <c r="K49" i="30"/>
  <c r="L49" i="30" s="1"/>
  <c r="D49" i="30"/>
  <c r="E50" i="30" s="1"/>
  <c r="H49" i="30" s="1"/>
  <c r="I49" i="30" s="1"/>
  <c r="J49" i="30" s="1"/>
  <c r="AT48" i="30"/>
  <c r="AS48" i="30"/>
  <c r="AP48" i="30"/>
  <c r="AM48" i="30"/>
  <c r="AD48" i="30"/>
  <c r="AA48" i="30"/>
  <c r="T48" i="30"/>
  <c r="E48" i="30"/>
  <c r="H47" i="30" s="1"/>
  <c r="I47" i="30" s="1"/>
  <c r="J47" i="30" s="1"/>
  <c r="D48" i="30"/>
  <c r="AT47" i="30"/>
  <c r="AR47" i="30"/>
  <c r="AP47" i="30"/>
  <c r="AM47" i="30"/>
  <c r="AD47" i="30"/>
  <c r="AA47" i="30"/>
  <c r="D47" i="30"/>
  <c r="D63" i="30" s="1"/>
  <c r="AT46" i="30"/>
  <c r="AS46" i="30"/>
  <c r="AR46" i="30"/>
  <c r="AP46" i="30"/>
  <c r="AM46" i="30"/>
  <c r="AD46" i="30"/>
  <c r="AA46" i="30"/>
  <c r="K46" i="30"/>
  <c r="L46" i="30" s="1"/>
  <c r="D46" i="30"/>
  <c r="AT45" i="30"/>
  <c r="AP45" i="30"/>
  <c r="AM45" i="30"/>
  <c r="AD45" i="30"/>
  <c r="AA45" i="30"/>
  <c r="T45" i="30"/>
  <c r="D45" i="30"/>
  <c r="D61" i="30" s="1"/>
  <c r="AT44" i="30"/>
  <c r="AS44" i="30"/>
  <c r="AR44" i="30"/>
  <c r="AP44" i="30"/>
  <c r="AM44" i="30"/>
  <c r="AD44" i="30"/>
  <c r="AA44" i="30"/>
  <c r="E44" i="30"/>
  <c r="H43" i="30" s="1"/>
  <c r="I43" i="30" s="1"/>
  <c r="J43" i="30" s="1"/>
  <c r="D44" i="30"/>
  <c r="E45" i="30" s="1"/>
  <c r="H44" i="30" s="1"/>
  <c r="I44" i="30" s="1"/>
  <c r="J44" i="30" s="1"/>
  <c r="B44" i="30"/>
  <c r="AS45" i="30" s="1"/>
  <c r="AT43" i="30"/>
  <c r="AS43" i="30"/>
  <c r="AP43" i="30"/>
  <c r="AM43" i="30"/>
  <c r="AD43" i="30"/>
  <c r="AA43" i="30"/>
  <c r="T43" i="30"/>
  <c r="K43" i="30"/>
  <c r="L43" i="30" s="1"/>
  <c r="D43" i="30"/>
  <c r="D59" i="30" s="1"/>
  <c r="B43" i="30"/>
  <c r="T44" i="30" s="1"/>
  <c r="AT42" i="30"/>
  <c r="AS42" i="30"/>
  <c r="AR42" i="30"/>
  <c r="AP42" i="30"/>
  <c r="AM42" i="30"/>
  <c r="AD42" i="30"/>
  <c r="AA42" i="30"/>
  <c r="T42" i="30"/>
  <c r="D42" i="30"/>
  <c r="D58" i="30" s="1"/>
  <c r="B42" i="30"/>
  <c r="K45" i="30" s="1"/>
  <c r="L45" i="30" s="1"/>
  <c r="E38" i="30"/>
  <c r="AT37" i="30"/>
  <c r="AP37" i="30"/>
  <c r="AM37" i="30"/>
  <c r="AD37" i="30"/>
  <c r="AA37" i="30"/>
  <c r="T37" i="30"/>
  <c r="H37" i="30"/>
  <c r="I37" i="30" s="1"/>
  <c r="J37" i="30" s="1"/>
  <c r="E37" i="30"/>
  <c r="AT36" i="30"/>
  <c r="AR36" i="30"/>
  <c r="AP36" i="30"/>
  <c r="AM36" i="30"/>
  <c r="AD36" i="30"/>
  <c r="AA36" i="30"/>
  <c r="T36" i="30"/>
  <c r="I36" i="30"/>
  <c r="J36" i="30" s="1"/>
  <c r="H36" i="30"/>
  <c r="E36" i="30"/>
  <c r="H35" i="30" s="1"/>
  <c r="AT35" i="30"/>
  <c r="AS35" i="30"/>
  <c r="AR35" i="30"/>
  <c r="AP35" i="30"/>
  <c r="AM35" i="30"/>
  <c r="AD35" i="30"/>
  <c r="AA35" i="30"/>
  <c r="J35" i="30"/>
  <c r="I35" i="30"/>
  <c r="E35" i="30"/>
  <c r="AT34" i="30"/>
  <c r="AP34" i="30"/>
  <c r="AM34" i="30"/>
  <c r="AD34" i="30"/>
  <c r="AA34" i="30"/>
  <c r="K34" i="30"/>
  <c r="L34" i="30" s="1"/>
  <c r="H34" i="30"/>
  <c r="I34" i="30" s="1"/>
  <c r="J34" i="30" s="1"/>
  <c r="E34" i="30"/>
  <c r="AT33" i="30"/>
  <c r="AR33" i="30"/>
  <c r="AP33" i="30"/>
  <c r="AM33" i="30"/>
  <c r="AD33" i="30"/>
  <c r="AA33" i="30"/>
  <c r="K33" i="30"/>
  <c r="L33" i="30" s="1"/>
  <c r="I33" i="30"/>
  <c r="J33" i="30" s="1"/>
  <c r="H33" i="30"/>
  <c r="E33" i="30"/>
  <c r="AT32" i="30"/>
  <c r="AP32" i="30"/>
  <c r="AM32" i="30"/>
  <c r="AD32" i="30"/>
  <c r="AA32" i="30"/>
  <c r="T32" i="30"/>
  <c r="L32" i="30"/>
  <c r="K32" i="30"/>
  <c r="H32" i="30"/>
  <c r="I32" i="30" s="1"/>
  <c r="J32" i="30" s="1"/>
  <c r="E32" i="30"/>
  <c r="H31" i="30" s="1"/>
  <c r="I31" i="30" s="1"/>
  <c r="J31" i="30" s="1"/>
  <c r="AT31" i="30"/>
  <c r="AP31" i="30"/>
  <c r="AM31" i="30"/>
  <c r="AD31" i="30"/>
  <c r="AA31" i="30"/>
  <c r="T31" i="30"/>
  <c r="E31" i="30"/>
  <c r="AT30" i="30"/>
  <c r="AP30" i="30"/>
  <c r="AM30" i="30"/>
  <c r="AD30" i="30"/>
  <c r="AA30" i="30"/>
  <c r="I30" i="30"/>
  <c r="J30" i="30" s="1"/>
  <c r="H30" i="30"/>
  <c r="E30" i="30"/>
  <c r="AT29" i="30"/>
  <c r="AS29" i="30"/>
  <c r="AP29" i="30"/>
  <c r="AM29" i="30"/>
  <c r="AD29" i="30"/>
  <c r="AA29" i="30"/>
  <c r="T29" i="30"/>
  <c r="H29" i="30"/>
  <c r="I29" i="30" s="1"/>
  <c r="J29" i="30" s="1"/>
  <c r="E29" i="30"/>
  <c r="AT28" i="30"/>
  <c r="AS28" i="30"/>
  <c r="AP28" i="30"/>
  <c r="AM28" i="30"/>
  <c r="AD28" i="30"/>
  <c r="AA28" i="30"/>
  <c r="K28" i="30"/>
  <c r="L28" i="30" s="1"/>
  <c r="H28" i="30"/>
  <c r="I28" i="30" s="1"/>
  <c r="J28" i="30" s="1"/>
  <c r="E28" i="30"/>
  <c r="B28" i="30"/>
  <c r="AS32" i="30" s="1"/>
  <c r="AT27" i="30"/>
  <c r="AS27" i="30"/>
  <c r="AP27" i="30"/>
  <c r="AM27" i="30"/>
  <c r="AD27" i="30"/>
  <c r="AA27" i="30"/>
  <c r="T27" i="30"/>
  <c r="L27" i="30"/>
  <c r="K27" i="30"/>
  <c r="H27" i="30"/>
  <c r="I27" i="30" s="1"/>
  <c r="J27" i="30" s="1"/>
  <c r="E27" i="30"/>
  <c r="H26" i="30" s="1"/>
  <c r="I26" i="30" s="1"/>
  <c r="J26" i="30" s="1"/>
  <c r="B27" i="30"/>
  <c r="T28" i="30" s="1"/>
  <c r="AT26" i="30"/>
  <c r="AS26" i="30"/>
  <c r="AR26" i="30"/>
  <c r="AP26" i="30"/>
  <c r="AM26" i="30"/>
  <c r="AD26" i="30"/>
  <c r="AA26" i="30"/>
  <c r="T26" i="30"/>
  <c r="B26" i="30"/>
  <c r="K37" i="30" s="1"/>
  <c r="L37" i="30" s="1"/>
  <c r="AW147" i="15"/>
  <c r="AS147" i="15"/>
  <c r="AG147" i="15"/>
  <c r="T147" i="15"/>
  <c r="AW146" i="15"/>
  <c r="AS146" i="15"/>
  <c r="AG146" i="15"/>
  <c r="AW145" i="15"/>
  <c r="AS145" i="15"/>
  <c r="AG145" i="15"/>
  <c r="T145" i="15"/>
  <c r="AW144" i="15"/>
  <c r="AS144" i="15"/>
  <c r="AG144" i="15"/>
  <c r="T144" i="15"/>
  <c r="AW143" i="15"/>
  <c r="AS143" i="15"/>
  <c r="AG143" i="15"/>
  <c r="AW142" i="15"/>
  <c r="AS142" i="15"/>
  <c r="AG142" i="15"/>
  <c r="AW141" i="15"/>
  <c r="AS141" i="15"/>
  <c r="AG141" i="15"/>
  <c r="AW140" i="15"/>
  <c r="AS140" i="15"/>
  <c r="AG140" i="15"/>
  <c r="AW139" i="15"/>
  <c r="AS139" i="15"/>
  <c r="AG139" i="15"/>
  <c r="AW138" i="15"/>
  <c r="AS138" i="15"/>
  <c r="AG138" i="15"/>
  <c r="B138" i="15"/>
  <c r="AV141" i="15" s="1"/>
  <c r="AW137" i="15"/>
  <c r="AV137" i="15"/>
  <c r="AS137" i="15"/>
  <c r="AG137" i="15"/>
  <c r="B137" i="15"/>
  <c r="T142" i="15" s="1"/>
  <c r="AW136" i="15"/>
  <c r="AV136" i="15"/>
  <c r="AS136" i="15"/>
  <c r="AG136" i="15"/>
  <c r="T136" i="15"/>
  <c r="B136" i="15"/>
  <c r="AZ132" i="15"/>
  <c r="AW132" i="15"/>
  <c r="AV132" i="15"/>
  <c r="AS132" i="15"/>
  <c r="AG132" i="15"/>
  <c r="T132" i="15"/>
  <c r="AZ131" i="15"/>
  <c r="AW131" i="15"/>
  <c r="AV131" i="15"/>
  <c r="AS131" i="15"/>
  <c r="AG131" i="15"/>
  <c r="AZ130" i="15"/>
  <c r="AW130" i="15"/>
  <c r="AS130" i="15"/>
  <c r="AG130" i="15"/>
  <c r="AZ129" i="15"/>
  <c r="AW129" i="15"/>
  <c r="AV129" i="15"/>
  <c r="AU129" i="15"/>
  <c r="AS129" i="15"/>
  <c r="AG129" i="15"/>
  <c r="AZ128" i="15"/>
  <c r="AW128" i="15"/>
  <c r="AS128" i="15"/>
  <c r="AG128" i="15"/>
  <c r="T128" i="15"/>
  <c r="AZ127" i="15"/>
  <c r="AW127" i="15"/>
  <c r="AS127" i="15"/>
  <c r="AG127" i="15"/>
  <c r="AZ126" i="15"/>
  <c r="AW126" i="15"/>
  <c r="AV126" i="15"/>
  <c r="AS126" i="15"/>
  <c r="AG126" i="15"/>
  <c r="T126" i="15"/>
  <c r="AZ125" i="15"/>
  <c r="AW125" i="15"/>
  <c r="AS125" i="15"/>
  <c r="AG125" i="15"/>
  <c r="AZ124" i="15"/>
  <c r="AW124" i="15"/>
  <c r="AS124" i="15"/>
  <c r="AG124" i="15"/>
  <c r="T124" i="15"/>
  <c r="L124" i="15"/>
  <c r="K124" i="15"/>
  <c r="AZ123" i="15"/>
  <c r="AW123" i="15"/>
  <c r="AV123" i="15"/>
  <c r="AS123" i="15"/>
  <c r="AG123" i="15"/>
  <c r="T123" i="15"/>
  <c r="B123" i="15"/>
  <c r="AV124" i="15" s="1"/>
  <c r="AZ122" i="15"/>
  <c r="AW122" i="15"/>
  <c r="AV122" i="15"/>
  <c r="AS122" i="15"/>
  <c r="AG122" i="15"/>
  <c r="K122" i="15"/>
  <c r="L122" i="15" s="1"/>
  <c r="B122" i="15"/>
  <c r="T125" i="15" s="1"/>
  <c r="AZ121" i="15"/>
  <c r="AW121" i="15"/>
  <c r="AV121" i="15"/>
  <c r="AS121" i="15"/>
  <c r="AG121" i="15"/>
  <c r="T121" i="15"/>
  <c r="B121" i="15"/>
  <c r="AU131" i="15" s="1"/>
  <c r="AW116" i="15"/>
  <c r="AS116" i="15"/>
  <c r="AG116" i="15"/>
  <c r="K116" i="15"/>
  <c r="L116" i="15" s="1"/>
  <c r="AW115" i="15"/>
  <c r="AS115" i="15"/>
  <c r="AG115" i="15"/>
  <c r="AW114" i="15"/>
  <c r="AS114" i="15"/>
  <c r="AG114" i="15"/>
  <c r="AW113" i="15"/>
  <c r="AS113" i="15"/>
  <c r="AG113" i="15"/>
  <c r="K113" i="15"/>
  <c r="L113" i="15" s="1"/>
  <c r="AW112" i="15"/>
  <c r="AS112" i="15"/>
  <c r="AG112" i="15"/>
  <c r="AW111" i="15"/>
  <c r="AS111" i="15"/>
  <c r="AG111" i="15"/>
  <c r="AW110" i="15"/>
  <c r="AS110" i="15"/>
  <c r="AG110" i="15"/>
  <c r="AW109" i="15"/>
  <c r="AS109" i="15"/>
  <c r="AG109" i="15"/>
  <c r="T109" i="15"/>
  <c r="AW108" i="15"/>
  <c r="AS108" i="15"/>
  <c r="AG108" i="15"/>
  <c r="AW107" i="15"/>
  <c r="AS107" i="15"/>
  <c r="AG107" i="15"/>
  <c r="B107" i="15"/>
  <c r="AV110" i="15" s="1"/>
  <c r="AW106" i="15"/>
  <c r="AS106" i="15"/>
  <c r="AG106" i="15"/>
  <c r="B106" i="15"/>
  <c r="T111" i="15" s="1"/>
  <c r="AW105" i="15"/>
  <c r="AS105" i="15"/>
  <c r="AG105" i="15"/>
  <c r="B105" i="15"/>
  <c r="AM100" i="15"/>
  <c r="T100" i="15"/>
  <c r="L100" i="15"/>
  <c r="K100" i="15"/>
  <c r="AM99" i="15"/>
  <c r="T99" i="15"/>
  <c r="K99" i="15"/>
  <c r="L99" i="15" s="1"/>
  <c r="AM98" i="15"/>
  <c r="AL98" i="15"/>
  <c r="T98" i="15"/>
  <c r="AM97" i="15"/>
  <c r="AL97" i="15"/>
  <c r="AK97" i="15"/>
  <c r="AM96" i="15"/>
  <c r="AM95" i="15"/>
  <c r="T95" i="15"/>
  <c r="K95" i="15"/>
  <c r="L95" i="15" s="1"/>
  <c r="AM94" i="15"/>
  <c r="T94" i="15"/>
  <c r="AM93" i="15"/>
  <c r="AK93" i="15"/>
  <c r="T93" i="15"/>
  <c r="AM92" i="15"/>
  <c r="AL92" i="15"/>
  <c r="AK92" i="15"/>
  <c r="AM91" i="15"/>
  <c r="B91" i="15"/>
  <c r="AL96" i="15" s="1"/>
  <c r="AM90" i="15"/>
  <c r="T90" i="15"/>
  <c r="L90" i="15"/>
  <c r="R90" i="15" s="1"/>
  <c r="B90" i="15"/>
  <c r="T97" i="15" s="1"/>
  <c r="AM89" i="15"/>
  <c r="AL89" i="15"/>
  <c r="T89" i="15"/>
  <c r="B89" i="15"/>
  <c r="K90" i="15" s="1"/>
  <c r="AT84" i="15"/>
  <c r="AS84" i="15"/>
  <c r="AP84" i="15"/>
  <c r="AA84" i="15"/>
  <c r="AT83" i="15"/>
  <c r="AP83" i="15"/>
  <c r="AA83" i="15"/>
  <c r="AT82" i="15"/>
  <c r="AR82" i="15"/>
  <c r="AP82" i="15"/>
  <c r="AA82" i="15"/>
  <c r="AT81" i="15"/>
  <c r="AS81" i="15"/>
  <c r="AP81" i="15"/>
  <c r="AA81" i="15"/>
  <c r="AT80" i="15"/>
  <c r="AP80" i="15"/>
  <c r="AA80" i="15"/>
  <c r="AT79" i="15"/>
  <c r="AS79" i="15"/>
  <c r="AP79" i="15"/>
  <c r="AA79" i="15"/>
  <c r="T79" i="15"/>
  <c r="AT78" i="15"/>
  <c r="AS78" i="15"/>
  <c r="AR78" i="15"/>
  <c r="AP78" i="15"/>
  <c r="AA78" i="15"/>
  <c r="K78" i="15"/>
  <c r="L78" i="15" s="1"/>
  <c r="AT77" i="15"/>
  <c r="AS77" i="15"/>
  <c r="AP77" i="15"/>
  <c r="AA77" i="15"/>
  <c r="T77" i="15"/>
  <c r="AT76" i="15"/>
  <c r="AS76" i="15"/>
  <c r="AP76" i="15"/>
  <c r="AA76" i="15"/>
  <c r="T76" i="15"/>
  <c r="AT75" i="15"/>
  <c r="AS75" i="15"/>
  <c r="AR75" i="15"/>
  <c r="AP75" i="15"/>
  <c r="AA75" i="15"/>
  <c r="K75" i="15"/>
  <c r="L75" i="15" s="1"/>
  <c r="B75" i="15"/>
  <c r="AS83" i="15" s="1"/>
  <c r="AT74" i="15"/>
  <c r="AP74" i="15"/>
  <c r="AA74" i="15"/>
  <c r="B74" i="15"/>
  <c r="T82" i="15" s="1"/>
  <c r="AT73" i="15"/>
  <c r="AS73" i="15"/>
  <c r="AR73" i="15"/>
  <c r="AP73" i="15"/>
  <c r="AA73" i="15"/>
  <c r="T73" i="15"/>
  <c r="B73" i="15"/>
  <c r="AR84" i="15" s="1"/>
  <c r="D70" i="15"/>
  <c r="D85" i="15" s="1"/>
  <c r="D101" i="15" s="1"/>
  <c r="D117" i="15" s="1"/>
  <c r="D133" i="15" s="1"/>
  <c r="D148" i="15" s="1"/>
  <c r="AT69" i="15"/>
  <c r="AP69" i="15"/>
  <c r="AD69" i="15"/>
  <c r="AA69" i="15"/>
  <c r="T69" i="15"/>
  <c r="AT68" i="15"/>
  <c r="AP68" i="15"/>
  <c r="AD68" i="15"/>
  <c r="AA68" i="15"/>
  <c r="T68" i="15"/>
  <c r="AT67" i="15"/>
  <c r="AS67" i="15"/>
  <c r="AP67" i="15"/>
  <c r="AD67" i="15"/>
  <c r="AA67" i="15"/>
  <c r="AT66" i="15"/>
  <c r="AP66" i="15"/>
  <c r="AD66" i="15"/>
  <c r="AA66" i="15"/>
  <c r="AT65" i="15"/>
  <c r="AP65" i="15"/>
  <c r="AD65" i="15"/>
  <c r="AA65" i="15"/>
  <c r="D65" i="15"/>
  <c r="AT64" i="15"/>
  <c r="AP64" i="15"/>
  <c r="AD64" i="15"/>
  <c r="AA64" i="15"/>
  <c r="T64" i="15"/>
  <c r="L64" i="15"/>
  <c r="K64" i="15"/>
  <c r="AT63" i="15"/>
  <c r="AP63" i="15"/>
  <c r="AD63" i="15"/>
  <c r="AA63" i="15"/>
  <c r="T63" i="15"/>
  <c r="AT62" i="15"/>
  <c r="AR62" i="15"/>
  <c r="AP62" i="15"/>
  <c r="AD62" i="15"/>
  <c r="AA62" i="15"/>
  <c r="AT61" i="15"/>
  <c r="AP61" i="15"/>
  <c r="AD61" i="15"/>
  <c r="AA61" i="15"/>
  <c r="T61" i="15"/>
  <c r="AT60" i="15"/>
  <c r="AP60" i="15"/>
  <c r="AD60" i="15"/>
  <c r="AA60" i="15"/>
  <c r="B60" i="15"/>
  <c r="AT59" i="15"/>
  <c r="AP59" i="15"/>
  <c r="AD59" i="15"/>
  <c r="AA59" i="15"/>
  <c r="T59" i="15"/>
  <c r="K59" i="15"/>
  <c r="L59" i="15" s="1"/>
  <c r="B59" i="15"/>
  <c r="T60" i="15" s="1"/>
  <c r="AT58" i="15"/>
  <c r="AP58" i="15"/>
  <c r="AD58" i="15"/>
  <c r="AA58" i="15"/>
  <c r="T58" i="15"/>
  <c r="B58" i="15"/>
  <c r="K69" i="15" s="1"/>
  <c r="L69" i="15" s="1"/>
  <c r="D54" i="15"/>
  <c r="AT53" i="15"/>
  <c r="AP53" i="15"/>
  <c r="AM53" i="15"/>
  <c r="AD53" i="15"/>
  <c r="AA53" i="15"/>
  <c r="D53" i="15"/>
  <c r="D69" i="15" s="1"/>
  <c r="AT52" i="15"/>
  <c r="AS52" i="15"/>
  <c r="AR52" i="15"/>
  <c r="AP52" i="15"/>
  <c r="AM52" i="15"/>
  <c r="AD52" i="15"/>
  <c r="AA52" i="15"/>
  <c r="K52" i="15"/>
  <c r="L52" i="15" s="1"/>
  <c r="D52" i="15"/>
  <c r="E53" i="15" s="1"/>
  <c r="H52" i="15" s="1"/>
  <c r="I52" i="15" s="1"/>
  <c r="J52" i="15" s="1"/>
  <c r="AT51" i="15"/>
  <c r="AP51" i="15"/>
  <c r="AM51" i="15"/>
  <c r="AD51" i="15"/>
  <c r="AA51" i="15"/>
  <c r="K51" i="15"/>
  <c r="L51" i="15" s="1"/>
  <c r="D51" i="15"/>
  <c r="D67" i="15" s="1"/>
  <c r="AT50" i="15"/>
  <c r="AR50" i="15"/>
  <c r="AP50" i="15"/>
  <c r="AM50" i="15"/>
  <c r="AD50" i="15"/>
  <c r="AA50" i="15"/>
  <c r="E50" i="15"/>
  <c r="H49" i="15" s="1"/>
  <c r="D50" i="15"/>
  <c r="E51" i="15" s="1"/>
  <c r="H50" i="15" s="1"/>
  <c r="I50" i="15" s="1"/>
  <c r="J50" i="15" s="1"/>
  <c r="AT49" i="15"/>
  <c r="AS49" i="15"/>
  <c r="AR49" i="15"/>
  <c r="AP49" i="15"/>
  <c r="AM49" i="15"/>
  <c r="AD49" i="15"/>
  <c r="AA49" i="15"/>
  <c r="J49" i="15"/>
  <c r="I49" i="15"/>
  <c r="D49" i="15"/>
  <c r="AT48" i="15"/>
  <c r="AP48" i="15"/>
  <c r="AM48" i="15"/>
  <c r="AD48" i="15"/>
  <c r="AA48" i="15"/>
  <c r="E48" i="15"/>
  <c r="D48" i="15"/>
  <c r="E49" i="15" s="1"/>
  <c r="H48" i="15" s="1"/>
  <c r="I48" i="15" s="1"/>
  <c r="J48" i="15" s="1"/>
  <c r="AT47" i="15"/>
  <c r="AP47" i="15"/>
  <c r="AM47" i="15"/>
  <c r="AD47" i="15"/>
  <c r="AA47" i="15"/>
  <c r="K47" i="15"/>
  <c r="L47" i="15" s="1"/>
  <c r="H47" i="15"/>
  <c r="I47" i="15" s="1"/>
  <c r="J47" i="15" s="1"/>
  <c r="E47" i="15"/>
  <c r="H46" i="15" s="1"/>
  <c r="I46" i="15" s="1"/>
  <c r="J46" i="15" s="1"/>
  <c r="D47" i="15"/>
  <c r="D63" i="15" s="1"/>
  <c r="AT46" i="15"/>
  <c r="AS46" i="15"/>
  <c r="AP46" i="15"/>
  <c r="AM46" i="15"/>
  <c r="AD46" i="15"/>
  <c r="AA46" i="15"/>
  <c r="K46" i="15"/>
  <c r="L46" i="15" s="1"/>
  <c r="D46" i="15"/>
  <c r="D62" i="15" s="1"/>
  <c r="AT45" i="15"/>
  <c r="AS45" i="15"/>
  <c r="AP45" i="15"/>
  <c r="AM45" i="15"/>
  <c r="AD45" i="15"/>
  <c r="AA45" i="15"/>
  <c r="E45" i="15"/>
  <c r="H44" i="15" s="1"/>
  <c r="I44" i="15" s="1"/>
  <c r="J44" i="15" s="1"/>
  <c r="D45" i="15"/>
  <c r="AT44" i="15"/>
  <c r="AR44" i="15"/>
  <c r="AP44" i="15"/>
  <c r="AM44" i="15"/>
  <c r="AD44" i="15"/>
  <c r="AA44" i="15"/>
  <c r="K44" i="15"/>
  <c r="L44" i="15" s="1"/>
  <c r="R44" i="15" s="1"/>
  <c r="D44" i="15"/>
  <c r="D60" i="15" s="1"/>
  <c r="B44" i="15"/>
  <c r="AS51" i="15" s="1"/>
  <c r="AT43" i="15"/>
  <c r="AS43" i="15"/>
  <c r="AR43" i="15"/>
  <c r="AP43" i="15"/>
  <c r="AM43" i="15"/>
  <c r="AD43" i="15"/>
  <c r="AA43" i="15"/>
  <c r="K43" i="15"/>
  <c r="D43" i="15"/>
  <c r="B43" i="15"/>
  <c r="AT42" i="15"/>
  <c r="AS42" i="15"/>
  <c r="AR42" i="15"/>
  <c r="AP42" i="15"/>
  <c r="AM42" i="15"/>
  <c r="AD42" i="15"/>
  <c r="AA42" i="15"/>
  <c r="O42" i="15"/>
  <c r="K42" i="15"/>
  <c r="L42" i="15" s="1"/>
  <c r="R42" i="15" s="1"/>
  <c r="D42" i="15"/>
  <c r="D58" i="15" s="1"/>
  <c r="B42" i="15"/>
  <c r="K53" i="15" s="1"/>
  <c r="L53" i="15" s="1"/>
  <c r="E38" i="15"/>
  <c r="H37" i="15" s="1"/>
  <c r="I37" i="15" s="1"/>
  <c r="J37" i="15" s="1"/>
  <c r="AT37" i="15"/>
  <c r="AS37" i="15"/>
  <c r="AP37" i="15"/>
  <c r="AM37" i="15"/>
  <c r="AD37" i="15"/>
  <c r="AA37" i="15"/>
  <c r="E37" i="15"/>
  <c r="H36" i="15" s="1"/>
  <c r="I36" i="15" s="1"/>
  <c r="J36" i="15" s="1"/>
  <c r="AT36" i="15"/>
  <c r="AP36" i="15"/>
  <c r="AM36" i="15"/>
  <c r="AD36" i="15"/>
  <c r="AA36" i="15"/>
  <c r="E36" i="15"/>
  <c r="AT35" i="15"/>
  <c r="AS35" i="15"/>
  <c r="AR35" i="15"/>
  <c r="AP35" i="15"/>
  <c r="AM35" i="15"/>
  <c r="AD35" i="15"/>
  <c r="AA35" i="15"/>
  <c r="J35" i="15"/>
  <c r="I35" i="15"/>
  <c r="H35" i="15"/>
  <c r="E35" i="15"/>
  <c r="H34" i="15" s="1"/>
  <c r="AT34" i="15"/>
  <c r="AS34" i="15"/>
  <c r="AR34" i="15"/>
  <c r="AP34" i="15"/>
  <c r="AM34" i="15"/>
  <c r="AD34" i="15"/>
  <c r="AA34" i="15"/>
  <c r="I34" i="15"/>
  <c r="J34" i="15" s="1"/>
  <c r="E34" i="15"/>
  <c r="H33" i="15" s="1"/>
  <c r="I33" i="15" s="1"/>
  <c r="J33" i="15" s="1"/>
  <c r="AT33" i="15"/>
  <c r="AP33" i="15"/>
  <c r="AM33" i="15"/>
  <c r="AD33" i="15"/>
  <c r="AA33" i="15"/>
  <c r="K33" i="15"/>
  <c r="E33" i="15"/>
  <c r="H32" i="15" s="1"/>
  <c r="I32" i="15" s="1"/>
  <c r="J32" i="15" s="1"/>
  <c r="AT32" i="15"/>
  <c r="AR32" i="15"/>
  <c r="AP32" i="15"/>
  <c r="AM32" i="15"/>
  <c r="AD32" i="15"/>
  <c r="AA32" i="15"/>
  <c r="K32" i="15"/>
  <c r="E32" i="15"/>
  <c r="AT31" i="15"/>
  <c r="AP31" i="15"/>
  <c r="AM31" i="15"/>
  <c r="AD31" i="15"/>
  <c r="AA31" i="15"/>
  <c r="K31" i="15"/>
  <c r="L31" i="15" s="1"/>
  <c r="I31" i="15"/>
  <c r="J31" i="15" s="1"/>
  <c r="H31" i="15"/>
  <c r="E31" i="15"/>
  <c r="H30" i="15" s="1"/>
  <c r="I30" i="15" s="1"/>
  <c r="J30" i="15" s="1"/>
  <c r="AT30" i="15"/>
  <c r="AP30" i="15"/>
  <c r="AM30" i="15"/>
  <c r="AD30" i="15"/>
  <c r="AA30" i="15"/>
  <c r="E30" i="15"/>
  <c r="AT29" i="15"/>
  <c r="AR29" i="15"/>
  <c r="AP29" i="15"/>
  <c r="AM29" i="15"/>
  <c r="AD29" i="15"/>
  <c r="AA29" i="15"/>
  <c r="I29" i="15"/>
  <c r="J29" i="15" s="1"/>
  <c r="H29" i="15"/>
  <c r="E29" i="15"/>
  <c r="AT28" i="15"/>
  <c r="AS28" i="15"/>
  <c r="AP28" i="15"/>
  <c r="AM28" i="15"/>
  <c r="AD28" i="15"/>
  <c r="AA28" i="15"/>
  <c r="H28" i="15"/>
  <c r="I28" i="15" s="1"/>
  <c r="J28" i="15" s="1"/>
  <c r="E28" i="15"/>
  <c r="B28" i="15"/>
  <c r="AS31" i="15" s="1"/>
  <c r="AT27" i="15"/>
  <c r="AR27" i="15"/>
  <c r="AP27" i="15"/>
  <c r="AM27" i="15"/>
  <c r="AD27" i="15"/>
  <c r="AA27" i="15"/>
  <c r="K27" i="15"/>
  <c r="I27" i="15"/>
  <c r="J27" i="15" s="1"/>
  <c r="H27" i="15"/>
  <c r="E27" i="15"/>
  <c r="B27" i="15"/>
  <c r="AT26" i="15"/>
  <c r="AS26" i="15"/>
  <c r="AP26" i="15"/>
  <c r="AM26" i="15"/>
  <c r="AD26" i="15"/>
  <c r="AA26" i="15"/>
  <c r="H26" i="15"/>
  <c r="I26" i="15" s="1"/>
  <c r="J26" i="15" s="1"/>
  <c r="B26" i="15"/>
  <c r="K26" i="15" s="1"/>
  <c r="L26" i="15" s="1"/>
  <c r="AW147" i="29"/>
  <c r="AS147" i="29"/>
  <c r="AG147" i="29"/>
  <c r="AW146" i="29"/>
  <c r="AS146" i="29"/>
  <c r="AG146" i="29"/>
  <c r="L146" i="29"/>
  <c r="K146" i="29"/>
  <c r="AW145" i="29"/>
  <c r="AS145" i="29"/>
  <c r="AG145" i="29"/>
  <c r="AW144" i="29"/>
  <c r="AS144" i="29"/>
  <c r="AG144" i="29"/>
  <c r="AW143" i="29"/>
  <c r="AS143" i="29"/>
  <c r="AG143" i="29"/>
  <c r="K143" i="29"/>
  <c r="L143" i="29" s="1"/>
  <c r="AW142" i="29"/>
  <c r="AS142" i="29"/>
  <c r="AG142" i="29"/>
  <c r="K142" i="29"/>
  <c r="L142" i="29" s="1"/>
  <c r="AW141" i="29"/>
  <c r="AS141" i="29"/>
  <c r="AG141" i="29"/>
  <c r="AW140" i="29"/>
  <c r="AS140" i="29"/>
  <c r="AG140" i="29"/>
  <c r="K140" i="29"/>
  <c r="L140" i="29" s="1"/>
  <c r="AW139" i="29"/>
  <c r="AS139" i="29"/>
  <c r="AG139" i="29"/>
  <c r="K139" i="29"/>
  <c r="L139" i="29" s="1"/>
  <c r="AW138" i="29"/>
  <c r="AS138" i="29"/>
  <c r="AG138" i="29"/>
  <c r="B138" i="29"/>
  <c r="AW137" i="29"/>
  <c r="AS137" i="29"/>
  <c r="AG137" i="29"/>
  <c r="K137" i="29"/>
  <c r="L137" i="29" s="1"/>
  <c r="B137" i="29"/>
  <c r="T141" i="29" s="1"/>
  <c r="AW136" i="29"/>
  <c r="AU136" i="29"/>
  <c r="AS136" i="29"/>
  <c r="AG136" i="29"/>
  <c r="B136" i="29"/>
  <c r="AU140" i="29" s="1"/>
  <c r="AZ132" i="29"/>
  <c r="AW132" i="29"/>
  <c r="AU132" i="29"/>
  <c r="AS132" i="29"/>
  <c r="AG132" i="29"/>
  <c r="K132" i="29"/>
  <c r="L132" i="29" s="1"/>
  <c r="AZ131" i="29"/>
  <c r="AW131" i="29"/>
  <c r="AV131" i="29"/>
  <c r="AS131" i="29"/>
  <c r="AG131" i="29"/>
  <c r="AZ130" i="29"/>
  <c r="AW130" i="29"/>
  <c r="AS130" i="29"/>
  <c r="AG130" i="29"/>
  <c r="K130" i="29"/>
  <c r="AZ129" i="29"/>
  <c r="AW129" i="29"/>
  <c r="AV129" i="29"/>
  <c r="AU129" i="29"/>
  <c r="AS129" i="29"/>
  <c r="AG129" i="29"/>
  <c r="AZ128" i="29"/>
  <c r="AW128" i="29"/>
  <c r="AV128" i="29"/>
  <c r="AS128" i="29"/>
  <c r="AG128" i="29"/>
  <c r="AZ127" i="29"/>
  <c r="AW127" i="29"/>
  <c r="AS127" i="29"/>
  <c r="AG127" i="29"/>
  <c r="K127" i="29"/>
  <c r="AZ126" i="29"/>
  <c r="AW126" i="29"/>
  <c r="AU126" i="29"/>
  <c r="AS126" i="29"/>
  <c r="AG126" i="29"/>
  <c r="AZ125" i="29"/>
  <c r="AW125" i="29"/>
  <c r="AS125" i="29"/>
  <c r="AG125" i="29"/>
  <c r="AZ124" i="29"/>
  <c r="AW124" i="29"/>
  <c r="AS124" i="29"/>
  <c r="AG124" i="29"/>
  <c r="K124" i="29"/>
  <c r="AZ123" i="29"/>
  <c r="AW123" i="29"/>
  <c r="AV123" i="29"/>
  <c r="AS123" i="29"/>
  <c r="AG123" i="29"/>
  <c r="B123" i="29"/>
  <c r="AV130" i="29" s="1"/>
  <c r="AZ122" i="29"/>
  <c r="AW122" i="29"/>
  <c r="AV122" i="29"/>
  <c r="AS122" i="29"/>
  <c r="AG122" i="29"/>
  <c r="R122" i="29"/>
  <c r="K122" i="29"/>
  <c r="L122" i="29" s="1"/>
  <c r="B122" i="29"/>
  <c r="T129" i="29" s="1"/>
  <c r="AZ121" i="29"/>
  <c r="AW121" i="29"/>
  <c r="AV121" i="29"/>
  <c r="AS121" i="29"/>
  <c r="AG121" i="29"/>
  <c r="B121" i="29"/>
  <c r="AU128" i="29" s="1"/>
  <c r="AW116" i="29"/>
  <c r="AV116" i="29"/>
  <c r="AS116" i="29"/>
  <c r="AG116" i="29"/>
  <c r="AW115" i="29"/>
  <c r="AS115" i="29"/>
  <c r="AG115" i="29"/>
  <c r="K115" i="29"/>
  <c r="AW114" i="29"/>
  <c r="AS114" i="29"/>
  <c r="AG114" i="29"/>
  <c r="K114" i="29"/>
  <c r="AW113" i="29"/>
  <c r="AV113" i="29"/>
  <c r="AS113" i="29"/>
  <c r="AG113" i="29"/>
  <c r="AW112" i="29"/>
  <c r="AS112" i="29"/>
  <c r="AG112" i="29"/>
  <c r="AW111" i="29"/>
  <c r="AS111" i="29"/>
  <c r="AG111" i="29"/>
  <c r="AW110" i="29"/>
  <c r="AV110" i="29"/>
  <c r="AU110" i="29"/>
  <c r="AS110" i="29"/>
  <c r="AG110" i="29"/>
  <c r="AW109" i="29"/>
  <c r="AV109" i="29"/>
  <c r="AS109" i="29"/>
  <c r="AG109" i="29"/>
  <c r="AW108" i="29"/>
  <c r="AS108" i="29"/>
  <c r="AG108" i="29"/>
  <c r="T108" i="29"/>
  <c r="AW107" i="29"/>
  <c r="AV107" i="29"/>
  <c r="AU107" i="29"/>
  <c r="AS107" i="29"/>
  <c r="AG107" i="29"/>
  <c r="B107" i="29"/>
  <c r="AV115" i="29" s="1"/>
  <c r="AW106" i="29"/>
  <c r="AS106" i="29"/>
  <c r="AG106" i="29"/>
  <c r="B106" i="29"/>
  <c r="T111" i="29" s="1"/>
  <c r="AW105" i="29"/>
  <c r="AS105" i="29"/>
  <c r="AG105" i="29"/>
  <c r="K105" i="29"/>
  <c r="B105" i="29"/>
  <c r="AU109" i="29" s="1"/>
  <c r="AM100" i="29"/>
  <c r="AL100" i="29"/>
  <c r="AK100" i="29"/>
  <c r="AM99" i="29"/>
  <c r="AM98" i="29"/>
  <c r="AM97" i="29"/>
  <c r="AL97" i="29"/>
  <c r="K97" i="29"/>
  <c r="L97" i="29" s="1"/>
  <c r="AM96" i="29"/>
  <c r="AL96" i="29"/>
  <c r="T96" i="29"/>
  <c r="AM95" i="29"/>
  <c r="AL95" i="29"/>
  <c r="AM94" i="29"/>
  <c r="AM93" i="29"/>
  <c r="T93" i="29"/>
  <c r="AM92" i="29"/>
  <c r="AL92" i="29"/>
  <c r="AM91" i="29"/>
  <c r="AL91" i="29"/>
  <c r="T91" i="29"/>
  <c r="B91" i="29"/>
  <c r="AL99" i="29" s="1"/>
  <c r="AM90" i="29"/>
  <c r="AL90" i="29"/>
  <c r="T90" i="29"/>
  <c r="K90" i="29"/>
  <c r="L90" i="29" s="1"/>
  <c r="B90" i="29"/>
  <c r="T89" i="29" s="1"/>
  <c r="AM89" i="29"/>
  <c r="AL89" i="29"/>
  <c r="K89" i="29"/>
  <c r="L89" i="29" s="1"/>
  <c r="B89" i="29"/>
  <c r="AT84" i="29"/>
  <c r="AR84" i="29"/>
  <c r="AP84" i="29"/>
  <c r="AA84" i="29"/>
  <c r="AT83" i="29"/>
  <c r="AS83" i="29"/>
  <c r="AP83" i="29"/>
  <c r="AA83" i="29"/>
  <c r="AT82" i="29"/>
  <c r="AP82" i="29"/>
  <c r="AA82" i="29"/>
  <c r="T82" i="29"/>
  <c r="AT81" i="29"/>
  <c r="AR81" i="29"/>
  <c r="AP81" i="29"/>
  <c r="AA81" i="29"/>
  <c r="AT80" i="29"/>
  <c r="AS80" i="29"/>
  <c r="AP80" i="29"/>
  <c r="AA80" i="29"/>
  <c r="AT79" i="29"/>
  <c r="AP79" i="29"/>
  <c r="AA79" i="29"/>
  <c r="AT78" i="29"/>
  <c r="AP78" i="29"/>
  <c r="AA78" i="29"/>
  <c r="T78" i="29"/>
  <c r="AT77" i="29"/>
  <c r="AR77" i="29"/>
  <c r="AP77" i="29"/>
  <c r="AA77" i="29"/>
  <c r="AT76" i="29"/>
  <c r="AP76" i="29"/>
  <c r="AA76" i="29"/>
  <c r="AT75" i="29"/>
  <c r="AS75" i="29"/>
  <c r="AP75" i="29"/>
  <c r="AA75" i="29"/>
  <c r="T75" i="29"/>
  <c r="B75" i="29"/>
  <c r="AS77" i="29" s="1"/>
  <c r="AT74" i="29"/>
  <c r="AS74" i="29"/>
  <c r="AP74" i="29"/>
  <c r="AA74" i="29"/>
  <c r="T74" i="29"/>
  <c r="B74" i="29"/>
  <c r="T84" i="29" s="1"/>
  <c r="AT73" i="29"/>
  <c r="AS73" i="29"/>
  <c r="AP73" i="29"/>
  <c r="AA73" i="29"/>
  <c r="T73" i="29"/>
  <c r="B73" i="29"/>
  <c r="K80" i="29" s="1"/>
  <c r="L80" i="29" s="1"/>
  <c r="AT69" i="29"/>
  <c r="AP69" i="29"/>
  <c r="AA69" i="29"/>
  <c r="D69" i="29"/>
  <c r="D84" i="29" s="1"/>
  <c r="AT68" i="29"/>
  <c r="AP68" i="29"/>
  <c r="AA68" i="29"/>
  <c r="AT67" i="29"/>
  <c r="AP67" i="29"/>
  <c r="AA67" i="29"/>
  <c r="AT66" i="29"/>
  <c r="AP66" i="29"/>
  <c r="AA66" i="29"/>
  <c r="D66" i="29"/>
  <c r="D81" i="29" s="1"/>
  <c r="AT65" i="29"/>
  <c r="AP65" i="29"/>
  <c r="AA65" i="29"/>
  <c r="K65" i="29"/>
  <c r="L65" i="29" s="1"/>
  <c r="AT64" i="29"/>
  <c r="AP64" i="29"/>
  <c r="AA64" i="29"/>
  <c r="AT63" i="29"/>
  <c r="AP63" i="29"/>
  <c r="AA63" i="29"/>
  <c r="AT62" i="29"/>
  <c r="AP62" i="29"/>
  <c r="AA62" i="29"/>
  <c r="K62" i="29"/>
  <c r="L62" i="29" s="1"/>
  <c r="AT61" i="29"/>
  <c r="AP61" i="29"/>
  <c r="AA61" i="29"/>
  <c r="AT60" i="29"/>
  <c r="AR60" i="29"/>
  <c r="AP60" i="29"/>
  <c r="AA60" i="29"/>
  <c r="K60" i="29"/>
  <c r="L60" i="29" s="1"/>
  <c r="B60" i="29"/>
  <c r="AS63" i="29" s="1"/>
  <c r="AT59" i="29"/>
  <c r="AP59" i="29"/>
  <c r="AA59" i="29"/>
  <c r="K59" i="29"/>
  <c r="L59" i="29" s="1"/>
  <c r="B59" i="29"/>
  <c r="T64" i="29" s="1"/>
  <c r="AT58" i="29"/>
  <c r="AR58" i="29"/>
  <c r="AP58" i="29"/>
  <c r="AA58" i="29"/>
  <c r="K58" i="29"/>
  <c r="L58" i="29" s="1"/>
  <c r="B58" i="29"/>
  <c r="AR63" i="29" s="1"/>
  <c r="E54" i="29"/>
  <c r="H53" i="29" s="1"/>
  <c r="I53" i="29" s="1"/>
  <c r="J53" i="29" s="1"/>
  <c r="D54" i="29"/>
  <c r="D70" i="29" s="1"/>
  <c r="D85" i="29" s="1"/>
  <c r="D101" i="29" s="1"/>
  <c r="D117" i="29" s="1"/>
  <c r="D133" i="29" s="1"/>
  <c r="D148" i="29" s="1"/>
  <c r="AT53" i="29"/>
  <c r="AP53" i="29"/>
  <c r="AG53" i="29"/>
  <c r="AA53" i="29"/>
  <c r="D53" i="29"/>
  <c r="AT52" i="29"/>
  <c r="AP52" i="29"/>
  <c r="AG52" i="29"/>
  <c r="AA52" i="29"/>
  <c r="E52" i="29"/>
  <c r="H51" i="29" s="1"/>
  <c r="I51" i="29" s="1"/>
  <c r="J51" i="29" s="1"/>
  <c r="D52" i="29"/>
  <c r="E53" i="29" s="1"/>
  <c r="H52" i="29" s="1"/>
  <c r="I52" i="29" s="1"/>
  <c r="J52" i="29" s="1"/>
  <c r="AT51" i="29"/>
  <c r="AP51" i="29"/>
  <c r="AG51" i="29"/>
  <c r="AA51" i="29"/>
  <c r="K51" i="29"/>
  <c r="L51" i="29" s="1"/>
  <c r="E51" i="29"/>
  <c r="H50" i="29" s="1"/>
  <c r="I50" i="29" s="1"/>
  <c r="J50" i="29" s="1"/>
  <c r="D51" i="29"/>
  <c r="D67" i="29" s="1"/>
  <c r="AT50" i="29"/>
  <c r="AP50" i="29"/>
  <c r="AG50" i="29"/>
  <c r="AA50" i="29"/>
  <c r="D50" i="29"/>
  <c r="AT49" i="29"/>
  <c r="AP49" i="29"/>
  <c r="AG49" i="29"/>
  <c r="AA49" i="29"/>
  <c r="E49" i="29"/>
  <c r="H48" i="29" s="1"/>
  <c r="I48" i="29" s="1"/>
  <c r="J48" i="29" s="1"/>
  <c r="D49" i="29"/>
  <c r="D65" i="29" s="1"/>
  <c r="AT48" i="29"/>
  <c r="AS48" i="29"/>
  <c r="AP48" i="29"/>
  <c r="AG48" i="29"/>
  <c r="AA48" i="29"/>
  <c r="D48" i="29"/>
  <c r="D64" i="29" s="1"/>
  <c r="AT47" i="29"/>
  <c r="AP47" i="29"/>
  <c r="AG47" i="29"/>
  <c r="AA47" i="29"/>
  <c r="T47" i="29"/>
  <c r="D47" i="29"/>
  <c r="D63" i="29" s="1"/>
  <c r="AT46" i="29"/>
  <c r="AS46" i="29"/>
  <c r="AP46" i="29"/>
  <c r="AG46" i="29"/>
  <c r="AA46" i="29"/>
  <c r="D46" i="29"/>
  <c r="D62" i="29" s="1"/>
  <c r="AT45" i="29"/>
  <c r="AP45" i="29"/>
  <c r="AG45" i="29"/>
  <c r="AA45" i="29"/>
  <c r="T45" i="29"/>
  <c r="D45" i="29"/>
  <c r="E46" i="29" s="1"/>
  <c r="H45" i="29" s="1"/>
  <c r="I45" i="29" s="1"/>
  <c r="J45" i="29" s="1"/>
  <c r="AT44" i="29"/>
  <c r="AP44" i="29"/>
  <c r="AG44" i="29"/>
  <c r="AA44" i="29"/>
  <c r="T44" i="29"/>
  <c r="D44" i="29"/>
  <c r="D60" i="29" s="1"/>
  <c r="B44" i="29"/>
  <c r="AS51" i="29" s="1"/>
  <c r="AT43" i="29"/>
  <c r="AS43" i="29"/>
  <c r="AP43" i="29"/>
  <c r="AG43" i="29"/>
  <c r="AA43" i="29"/>
  <c r="D43" i="29"/>
  <c r="D59" i="29" s="1"/>
  <c r="B43" i="29"/>
  <c r="T52" i="29" s="1"/>
  <c r="AT42" i="29"/>
  <c r="AP42" i="29"/>
  <c r="AG42" i="29"/>
  <c r="AA42" i="29"/>
  <c r="T42" i="29"/>
  <c r="D42" i="29"/>
  <c r="E43" i="29" s="1"/>
  <c r="H42" i="29" s="1"/>
  <c r="I42" i="29" s="1"/>
  <c r="J42" i="29" s="1"/>
  <c r="B42" i="29"/>
  <c r="AR46" i="29" s="1"/>
  <c r="E38" i="29"/>
  <c r="H37" i="29" s="1"/>
  <c r="I37" i="29" s="1"/>
  <c r="J37" i="29" s="1"/>
  <c r="AT37" i="29"/>
  <c r="AP37" i="29"/>
  <c r="AA37" i="29"/>
  <c r="K37" i="29"/>
  <c r="L37" i="29" s="1"/>
  <c r="E37" i="29"/>
  <c r="H36" i="29" s="1"/>
  <c r="I36" i="29" s="1"/>
  <c r="J36" i="29" s="1"/>
  <c r="AT36" i="29"/>
  <c r="AP36" i="29"/>
  <c r="AA36" i="29"/>
  <c r="E36" i="29"/>
  <c r="AT35" i="29"/>
  <c r="AP35" i="29"/>
  <c r="AA35" i="29"/>
  <c r="H35" i="29"/>
  <c r="I35" i="29" s="1"/>
  <c r="J35" i="29" s="1"/>
  <c r="E35" i="29"/>
  <c r="AT34" i="29"/>
  <c r="AS34" i="29"/>
  <c r="AP34" i="29"/>
  <c r="AA34" i="29"/>
  <c r="H34" i="29"/>
  <c r="I34" i="29" s="1"/>
  <c r="J34" i="29" s="1"/>
  <c r="E34" i="29"/>
  <c r="AT33" i="29"/>
  <c r="AS33" i="29"/>
  <c r="AP33" i="29"/>
  <c r="AA33" i="29"/>
  <c r="H33" i="29"/>
  <c r="I33" i="29" s="1"/>
  <c r="J33" i="29" s="1"/>
  <c r="E33" i="29"/>
  <c r="H32" i="29" s="1"/>
  <c r="I32" i="29" s="1"/>
  <c r="J32" i="29" s="1"/>
  <c r="AT32" i="29"/>
  <c r="AP32" i="29"/>
  <c r="AA32" i="29"/>
  <c r="E32" i="29"/>
  <c r="AT31" i="29"/>
  <c r="AS31" i="29"/>
  <c r="AP31" i="29"/>
  <c r="AA31" i="29"/>
  <c r="H31" i="29"/>
  <c r="I31" i="29" s="1"/>
  <c r="J31" i="29" s="1"/>
  <c r="E31" i="29"/>
  <c r="AT30" i="29"/>
  <c r="AS30" i="29"/>
  <c r="AP30" i="29"/>
  <c r="AA30" i="29"/>
  <c r="I30" i="29"/>
  <c r="J30" i="29" s="1"/>
  <c r="H30" i="29"/>
  <c r="E30" i="29"/>
  <c r="H29" i="29" s="1"/>
  <c r="I29" i="29" s="1"/>
  <c r="J29" i="29" s="1"/>
  <c r="AT29" i="29"/>
  <c r="AP29" i="29"/>
  <c r="AA29" i="29"/>
  <c r="E29" i="29"/>
  <c r="AT28" i="29"/>
  <c r="AS28" i="29"/>
  <c r="AP28" i="29"/>
  <c r="AA28" i="29"/>
  <c r="H28" i="29"/>
  <c r="I28" i="29" s="1"/>
  <c r="J28" i="29" s="1"/>
  <c r="E28" i="29"/>
  <c r="B28" i="29"/>
  <c r="AS37" i="29" s="1"/>
  <c r="AT27" i="29"/>
  <c r="AS27" i="29"/>
  <c r="AP27" i="29"/>
  <c r="AA27" i="29"/>
  <c r="H27" i="29"/>
  <c r="I27" i="29" s="1"/>
  <c r="J27" i="29" s="1"/>
  <c r="E27" i="29"/>
  <c r="B27" i="29"/>
  <c r="T35" i="29" s="1"/>
  <c r="AT26" i="29"/>
  <c r="AS26" i="29"/>
  <c r="AP26" i="29"/>
  <c r="AA26" i="29"/>
  <c r="K26" i="29"/>
  <c r="L26" i="29" s="1"/>
  <c r="I26" i="29"/>
  <c r="J26" i="29" s="1"/>
  <c r="H26" i="29"/>
  <c r="B26" i="29"/>
  <c r="AR34" i="29" s="1"/>
  <c r="AW147" i="33"/>
  <c r="AS147" i="33"/>
  <c r="AG147" i="33"/>
  <c r="AW146" i="33"/>
  <c r="AS146" i="33"/>
  <c r="AG146" i="33"/>
  <c r="AW145" i="33"/>
  <c r="AS145" i="33"/>
  <c r="AG145" i="33"/>
  <c r="K145" i="33"/>
  <c r="L145" i="33" s="1"/>
  <c r="AW144" i="33"/>
  <c r="AS144" i="33"/>
  <c r="AG144" i="33"/>
  <c r="AW143" i="33"/>
  <c r="AS143" i="33"/>
  <c r="AG143" i="33"/>
  <c r="AW142" i="33"/>
  <c r="AS142" i="33"/>
  <c r="AG142" i="33"/>
  <c r="AW141" i="33"/>
  <c r="AS141" i="33"/>
  <c r="AG141" i="33"/>
  <c r="AW140" i="33"/>
  <c r="AV140" i="33"/>
  <c r="AS140" i="33"/>
  <c r="AG140" i="33"/>
  <c r="AW139" i="33"/>
  <c r="AS139" i="33"/>
  <c r="AG139" i="33"/>
  <c r="AW138" i="33"/>
  <c r="AS138" i="33"/>
  <c r="AG138" i="33"/>
  <c r="B138" i="33"/>
  <c r="AV146" i="33" s="1"/>
  <c r="AW137" i="33"/>
  <c r="AS137" i="33"/>
  <c r="AG137" i="33"/>
  <c r="B137" i="33"/>
  <c r="T141" i="33" s="1"/>
  <c r="AW136" i="33"/>
  <c r="AS136" i="33"/>
  <c r="AG136" i="33"/>
  <c r="K136" i="33"/>
  <c r="L136" i="33" s="1"/>
  <c r="B136" i="33"/>
  <c r="AU140" i="33" s="1"/>
  <c r="AZ132" i="33"/>
  <c r="AW132" i="33"/>
  <c r="AS132" i="33"/>
  <c r="AG132" i="33"/>
  <c r="AZ131" i="33"/>
  <c r="AW131" i="33"/>
  <c r="AS131" i="33"/>
  <c r="AG131" i="33"/>
  <c r="AZ130" i="33"/>
  <c r="AW130" i="33"/>
  <c r="AS130" i="33"/>
  <c r="AG130" i="33"/>
  <c r="AZ129" i="33"/>
  <c r="AW129" i="33"/>
  <c r="AS129" i="33"/>
  <c r="AG129" i="33"/>
  <c r="AZ128" i="33"/>
  <c r="AW128" i="33"/>
  <c r="AU128" i="33"/>
  <c r="AS128" i="33"/>
  <c r="AG128" i="33"/>
  <c r="AZ127" i="33"/>
  <c r="AW127" i="33"/>
  <c r="AS127" i="33"/>
  <c r="AG127" i="33"/>
  <c r="AZ126" i="33"/>
  <c r="AW126" i="33"/>
  <c r="AS126" i="33"/>
  <c r="AG126" i="33"/>
  <c r="AZ125" i="33"/>
  <c r="AW125" i="33"/>
  <c r="AV125" i="33"/>
  <c r="AS125" i="33"/>
  <c r="AG125" i="33"/>
  <c r="AZ124" i="33"/>
  <c r="AW124" i="33"/>
  <c r="AS124" i="33"/>
  <c r="AG124" i="33"/>
  <c r="AZ123" i="33"/>
  <c r="AW123" i="33"/>
  <c r="AU123" i="33"/>
  <c r="AS123" i="33"/>
  <c r="AG123" i="33"/>
  <c r="K123" i="33"/>
  <c r="L123" i="33" s="1"/>
  <c r="B123" i="33"/>
  <c r="AV130" i="33" s="1"/>
  <c r="AZ122" i="33"/>
  <c r="AW122" i="33"/>
  <c r="AS122" i="33"/>
  <c r="AG122" i="33"/>
  <c r="K122" i="33"/>
  <c r="L122" i="33" s="1"/>
  <c r="B122" i="33"/>
  <c r="T122" i="33" s="1"/>
  <c r="AZ121" i="33"/>
  <c r="AW121" i="33"/>
  <c r="AV121" i="33"/>
  <c r="AU121" i="33"/>
  <c r="AS121" i="33"/>
  <c r="AG121" i="33"/>
  <c r="K121" i="33"/>
  <c r="L121" i="33" s="1"/>
  <c r="B121" i="33"/>
  <c r="AU130" i="33" s="1"/>
  <c r="AW116" i="33"/>
  <c r="AS116" i="33"/>
  <c r="AG116" i="33"/>
  <c r="AW115" i="33"/>
  <c r="AV115" i="33"/>
  <c r="AS115" i="33"/>
  <c r="AG115" i="33"/>
  <c r="AW114" i="33"/>
  <c r="AS114" i="33"/>
  <c r="AG114" i="33"/>
  <c r="AW113" i="33"/>
  <c r="AS113" i="33"/>
  <c r="AG113" i="33"/>
  <c r="AW112" i="33"/>
  <c r="AV112" i="33"/>
  <c r="AS112" i="33"/>
  <c r="AG112" i="33"/>
  <c r="AW111" i="33"/>
  <c r="AS111" i="33"/>
  <c r="AG111" i="33"/>
  <c r="AW110" i="33"/>
  <c r="AS110" i="33"/>
  <c r="AG110" i="33"/>
  <c r="T110" i="33"/>
  <c r="AW109" i="33"/>
  <c r="AU109" i="33"/>
  <c r="AS109" i="33"/>
  <c r="AG109" i="33"/>
  <c r="AW108" i="33"/>
  <c r="AS108" i="33"/>
  <c r="AG108" i="33"/>
  <c r="AW107" i="33"/>
  <c r="AV107" i="33"/>
  <c r="AS107" i="33"/>
  <c r="AG107" i="33"/>
  <c r="T107" i="33"/>
  <c r="B107" i="33"/>
  <c r="AV111" i="33" s="1"/>
  <c r="AW106" i="33"/>
  <c r="AV106" i="33"/>
  <c r="AS106" i="33"/>
  <c r="AG106" i="33"/>
  <c r="B106" i="33"/>
  <c r="T116" i="33" s="1"/>
  <c r="AW105" i="33"/>
  <c r="AV105" i="33"/>
  <c r="AS105" i="33"/>
  <c r="AG105" i="33"/>
  <c r="T105" i="33"/>
  <c r="B105" i="33"/>
  <c r="AU115" i="33" s="1"/>
  <c r="AM100" i="33"/>
  <c r="AM99" i="33"/>
  <c r="AM98" i="33"/>
  <c r="K98" i="33"/>
  <c r="L98" i="33" s="1"/>
  <c r="AM97" i="33"/>
  <c r="AM96" i="33"/>
  <c r="AM95" i="33"/>
  <c r="AM94" i="33"/>
  <c r="AM93" i="33"/>
  <c r="AL93" i="33"/>
  <c r="K93" i="33"/>
  <c r="L93" i="33" s="1"/>
  <c r="AM92" i="33"/>
  <c r="AM91" i="33"/>
  <c r="B91" i="33"/>
  <c r="AL99" i="33" s="1"/>
  <c r="AM90" i="33"/>
  <c r="AK90" i="33"/>
  <c r="B90" i="33"/>
  <c r="T100" i="33" s="1"/>
  <c r="AM89" i="33"/>
  <c r="AL89" i="33"/>
  <c r="AK89" i="33"/>
  <c r="K89" i="33"/>
  <c r="L89" i="33" s="1"/>
  <c r="B89" i="33"/>
  <c r="AK99" i="33" s="1"/>
  <c r="AT84" i="33"/>
  <c r="AP84" i="33"/>
  <c r="AA84" i="33"/>
  <c r="AT83" i="33"/>
  <c r="AP83" i="33"/>
  <c r="AA83" i="33"/>
  <c r="T83" i="33"/>
  <c r="AT82" i="33"/>
  <c r="AS82" i="33"/>
  <c r="AP82" i="33"/>
  <c r="AA82" i="33"/>
  <c r="AT81" i="33"/>
  <c r="AP81" i="33"/>
  <c r="AA81" i="33"/>
  <c r="AT80" i="33"/>
  <c r="AP80" i="33"/>
  <c r="AA80" i="33"/>
  <c r="T80" i="33"/>
  <c r="AT79" i="33"/>
  <c r="AR79" i="33"/>
  <c r="AP79" i="33"/>
  <c r="AA79" i="33"/>
  <c r="K79" i="33"/>
  <c r="L79" i="33" s="1"/>
  <c r="AT78" i="33"/>
  <c r="AP78" i="33"/>
  <c r="AA78" i="33"/>
  <c r="AT77" i="33"/>
  <c r="AP77" i="33"/>
  <c r="AA77" i="33"/>
  <c r="AT76" i="33"/>
  <c r="AR76" i="33"/>
  <c r="AP76" i="33"/>
  <c r="AA76" i="33"/>
  <c r="K76" i="33"/>
  <c r="L76" i="33" s="1"/>
  <c r="AT75" i="33"/>
  <c r="AP75" i="33"/>
  <c r="AA75" i="33"/>
  <c r="B75" i="33"/>
  <c r="AS79" i="33" s="1"/>
  <c r="AT74" i="33"/>
  <c r="AP74" i="33"/>
  <c r="AA74" i="33"/>
  <c r="T74" i="33"/>
  <c r="K74" i="33"/>
  <c r="L74" i="33" s="1"/>
  <c r="B74" i="33"/>
  <c r="T77" i="33" s="1"/>
  <c r="AT73" i="33"/>
  <c r="AS73" i="33"/>
  <c r="AP73" i="33"/>
  <c r="AA73" i="33"/>
  <c r="T73" i="33"/>
  <c r="L73" i="33"/>
  <c r="R73" i="33" s="1"/>
  <c r="K73" i="33"/>
  <c r="B73" i="33"/>
  <c r="K82" i="33" s="1"/>
  <c r="L82" i="33" s="1"/>
  <c r="AT69" i="33"/>
  <c r="AP69" i="33"/>
  <c r="AA69" i="33"/>
  <c r="AT68" i="33"/>
  <c r="AP68" i="33"/>
  <c r="AA68" i="33"/>
  <c r="D68" i="33"/>
  <c r="D83" i="33" s="1"/>
  <c r="AT67" i="33"/>
  <c r="AP67" i="33"/>
  <c r="AA67" i="33"/>
  <c r="K67" i="33"/>
  <c r="L67" i="33" s="1"/>
  <c r="AT66" i="33"/>
  <c r="AP66" i="33"/>
  <c r="AA66" i="33"/>
  <c r="AT65" i="33"/>
  <c r="AP65" i="33"/>
  <c r="AA65" i="33"/>
  <c r="AT64" i="33"/>
  <c r="AP64" i="33"/>
  <c r="AA64" i="33"/>
  <c r="AT63" i="33"/>
  <c r="AP63" i="33"/>
  <c r="AA63" i="33"/>
  <c r="AT62" i="33"/>
  <c r="AS62" i="33"/>
  <c r="AP62" i="33"/>
  <c r="AA62" i="33"/>
  <c r="AT61" i="33"/>
  <c r="AP61" i="33"/>
  <c r="AA61" i="33"/>
  <c r="AT60" i="33"/>
  <c r="AP60" i="33"/>
  <c r="AA60" i="33"/>
  <c r="B60" i="33"/>
  <c r="AS68" i="33" s="1"/>
  <c r="AT59" i="33"/>
  <c r="AP59" i="33"/>
  <c r="AA59" i="33"/>
  <c r="B59" i="33"/>
  <c r="T63" i="33" s="1"/>
  <c r="AT58" i="33"/>
  <c r="AR58" i="33"/>
  <c r="AP58" i="33"/>
  <c r="AA58" i="33"/>
  <c r="K58" i="33"/>
  <c r="L58" i="33" s="1"/>
  <c r="B58" i="33"/>
  <c r="AR62" i="33" s="1"/>
  <c r="D54" i="33"/>
  <c r="D70" i="33" s="1"/>
  <c r="D85" i="33" s="1"/>
  <c r="D101" i="33" s="1"/>
  <c r="D117" i="33" s="1"/>
  <c r="D133" i="33" s="1"/>
  <c r="D148" i="33" s="1"/>
  <c r="AT53" i="33"/>
  <c r="AR53" i="33"/>
  <c r="AP53" i="33"/>
  <c r="AG53" i="33"/>
  <c r="AA53" i="33"/>
  <c r="X53" i="33"/>
  <c r="D53" i="33"/>
  <c r="E54" i="33" s="1"/>
  <c r="H53" i="33" s="1"/>
  <c r="I53" i="33" s="1"/>
  <c r="J53" i="33" s="1"/>
  <c r="AT52" i="33"/>
  <c r="AP52" i="33"/>
  <c r="AG52" i="33"/>
  <c r="AA52" i="33"/>
  <c r="X52" i="33"/>
  <c r="D52" i="33"/>
  <c r="E53" i="33" s="1"/>
  <c r="H52" i="33" s="1"/>
  <c r="I52" i="33" s="1"/>
  <c r="J52" i="33" s="1"/>
  <c r="AT51" i="33"/>
  <c r="AP51" i="33"/>
  <c r="AG51" i="33"/>
  <c r="AA51" i="33"/>
  <c r="X51" i="33"/>
  <c r="D51" i="33"/>
  <c r="D67" i="33" s="1"/>
  <c r="AT50" i="33"/>
  <c r="AP50" i="33"/>
  <c r="AG50" i="33"/>
  <c r="AA50" i="33"/>
  <c r="X50" i="33"/>
  <c r="D50" i="33"/>
  <c r="E51" i="33" s="1"/>
  <c r="H50" i="33" s="1"/>
  <c r="I50" i="33" s="1"/>
  <c r="J50" i="33" s="1"/>
  <c r="AT49" i="33"/>
  <c r="AP49" i="33"/>
  <c r="AG49" i="33"/>
  <c r="AA49" i="33"/>
  <c r="X49" i="33"/>
  <c r="T49" i="33"/>
  <c r="D49" i="33"/>
  <c r="D65" i="33" s="1"/>
  <c r="AT48" i="33"/>
  <c r="AP48" i="33"/>
  <c r="AG48" i="33"/>
  <c r="AA48" i="33"/>
  <c r="X48" i="33"/>
  <c r="D48" i="33"/>
  <c r="D64" i="33" s="1"/>
  <c r="AT47" i="33"/>
  <c r="AP47" i="33"/>
  <c r="AG47" i="33"/>
  <c r="AA47" i="33"/>
  <c r="X47" i="33"/>
  <c r="D47" i="33"/>
  <c r="E48" i="33" s="1"/>
  <c r="H47" i="33" s="1"/>
  <c r="I47" i="33" s="1"/>
  <c r="J47" i="33" s="1"/>
  <c r="AT46" i="33"/>
  <c r="AP46" i="33"/>
  <c r="AG46" i="33"/>
  <c r="AA46" i="33"/>
  <c r="X46" i="33"/>
  <c r="D46" i="33"/>
  <c r="D62" i="33" s="1"/>
  <c r="AT45" i="33"/>
  <c r="AP45" i="33"/>
  <c r="AG45" i="33"/>
  <c r="AA45" i="33"/>
  <c r="X45" i="33"/>
  <c r="D45" i="33"/>
  <c r="E46" i="33" s="1"/>
  <c r="H45" i="33" s="1"/>
  <c r="I45" i="33" s="1"/>
  <c r="J45" i="33" s="1"/>
  <c r="AT44" i="33"/>
  <c r="AS44" i="33"/>
  <c r="AP44" i="33"/>
  <c r="AG44" i="33"/>
  <c r="AA44" i="33"/>
  <c r="X44" i="33"/>
  <c r="D44" i="33"/>
  <c r="E45" i="33" s="1"/>
  <c r="H44" i="33" s="1"/>
  <c r="I44" i="33" s="1"/>
  <c r="J44" i="33" s="1"/>
  <c r="B44" i="33"/>
  <c r="AS46" i="33" s="1"/>
  <c r="AT43" i="33"/>
  <c r="AS43" i="33"/>
  <c r="AP43" i="33"/>
  <c r="AG43" i="33"/>
  <c r="AA43" i="33"/>
  <c r="X43" i="33"/>
  <c r="T43" i="33"/>
  <c r="D43" i="33"/>
  <c r="D59" i="33" s="1"/>
  <c r="B43" i="33"/>
  <c r="T45" i="33" s="1"/>
  <c r="AT42" i="33"/>
  <c r="AS42" i="33"/>
  <c r="AP42" i="33"/>
  <c r="AG42" i="33"/>
  <c r="AA42" i="33"/>
  <c r="X42" i="33"/>
  <c r="T42" i="33"/>
  <c r="D42" i="33"/>
  <c r="D58" i="33" s="1"/>
  <c r="B42" i="33"/>
  <c r="K46" i="33" s="1"/>
  <c r="L46" i="33" s="1"/>
  <c r="E38" i="33"/>
  <c r="AT37" i="33"/>
  <c r="AP37" i="33"/>
  <c r="AA37" i="33"/>
  <c r="H37" i="33"/>
  <c r="I37" i="33" s="1"/>
  <c r="J37" i="33" s="1"/>
  <c r="E37" i="33"/>
  <c r="AT36" i="33"/>
  <c r="AP36" i="33"/>
  <c r="AA36" i="33"/>
  <c r="H36" i="33"/>
  <c r="I36" i="33" s="1"/>
  <c r="J36" i="33" s="1"/>
  <c r="E36" i="33"/>
  <c r="H35" i="33" s="1"/>
  <c r="I35" i="33" s="1"/>
  <c r="J35" i="33" s="1"/>
  <c r="AT35" i="33"/>
  <c r="AS35" i="33"/>
  <c r="AP35" i="33"/>
  <c r="AA35" i="33"/>
  <c r="E35" i="33"/>
  <c r="H34" i="33" s="1"/>
  <c r="I34" i="33" s="1"/>
  <c r="J34" i="33" s="1"/>
  <c r="AT34" i="33"/>
  <c r="AR34" i="33"/>
  <c r="AP34" i="33"/>
  <c r="AA34" i="33"/>
  <c r="E34" i="33"/>
  <c r="H33" i="33" s="1"/>
  <c r="I33" i="33" s="1"/>
  <c r="J33" i="33" s="1"/>
  <c r="AT33" i="33"/>
  <c r="AP33" i="33"/>
  <c r="AA33" i="33"/>
  <c r="E33" i="33"/>
  <c r="H32" i="33" s="1"/>
  <c r="I32" i="33" s="1"/>
  <c r="J32" i="33" s="1"/>
  <c r="AT32" i="33"/>
  <c r="AP32" i="33"/>
  <c r="AA32" i="33"/>
  <c r="E32" i="33"/>
  <c r="AT31" i="33"/>
  <c r="AP31" i="33"/>
  <c r="AA31" i="33"/>
  <c r="I31" i="33"/>
  <c r="J31" i="33" s="1"/>
  <c r="H31" i="33"/>
  <c r="E31" i="33"/>
  <c r="H30" i="33" s="1"/>
  <c r="I30" i="33" s="1"/>
  <c r="J30" i="33" s="1"/>
  <c r="AT30" i="33"/>
  <c r="AR30" i="33"/>
  <c r="AP30" i="33"/>
  <c r="AA30" i="33"/>
  <c r="E30" i="33"/>
  <c r="H29" i="33" s="1"/>
  <c r="I29" i="33" s="1"/>
  <c r="J29" i="33" s="1"/>
  <c r="AT29" i="33"/>
  <c r="AS29" i="33"/>
  <c r="AR29" i="33"/>
  <c r="AP29" i="33"/>
  <c r="AA29" i="33"/>
  <c r="E29" i="33"/>
  <c r="H28" i="33" s="1"/>
  <c r="I28" i="33" s="1"/>
  <c r="J28" i="33" s="1"/>
  <c r="AT28" i="33"/>
  <c r="AS28" i="33"/>
  <c r="AP28" i="33"/>
  <c r="AA28" i="33"/>
  <c r="E28" i="33"/>
  <c r="B28" i="33"/>
  <c r="AS34" i="33" s="1"/>
  <c r="AT27" i="33"/>
  <c r="AS27" i="33"/>
  <c r="AP27" i="33"/>
  <c r="AA27" i="33"/>
  <c r="T27" i="33"/>
  <c r="H27" i="33"/>
  <c r="I27" i="33" s="1"/>
  <c r="J27" i="33" s="1"/>
  <c r="E27" i="33"/>
  <c r="H26" i="33" s="1"/>
  <c r="I26" i="33" s="1"/>
  <c r="J26" i="33" s="1"/>
  <c r="B27" i="33"/>
  <c r="T36" i="33" s="1"/>
  <c r="AT26" i="33"/>
  <c r="AS26" i="33"/>
  <c r="AP26" i="33"/>
  <c r="AA26" i="33"/>
  <c r="T26" i="33"/>
  <c r="L26" i="33"/>
  <c r="O26" i="33" s="1"/>
  <c r="K26" i="33"/>
  <c r="B26" i="33"/>
  <c r="AR35" i="33" s="1"/>
  <c r="H29" i="32"/>
  <c r="G29" i="32"/>
  <c r="F29" i="32"/>
  <c r="E29" i="32"/>
  <c r="D29" i="32"/>
  <c r="C29" i="32"/>
  <c r="G28" i="32"/>
  <c r="F28" i="32"/>
  <c r="H27" i="32"/>
  <c r="H28" i="32" s="1"/>
  <c r="G27" i="32"/>
  <c r="F27" i="32"/>
  <c r="E27" i="32"/>
  <c r="E28" i="32" s="1"/>
  <c r="D27" i="32"/>
  <c r="D28" i="32" s="1"/>
  <c r="C27" i="32"/>
  <c r="C28" i="32" s="1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E99" i="34" l="1"/>
  <c r="H98" i="34" s="1"/>
  <c r="I98" i="34" s="1"/>
  <c r="J98" i="34" s="1"/>
  <c r="D114" i="34"/>
  <c r="R79" i="34"/>
  <c r="O73" i="34"/>
  <c r="R73" i="34"/>
  <c r="R96" i="34"/>
  <c r="R34" i="34"/>
  <c r="R43" i="34"/>
  <c r="R143" i="34"/>
  <c r="R128" i="34"/>
  <c r="R140" i="34"/>
  <c r="R130" i="34"/>
  <c r="R137" i="34"/>
  <c r="R95" i="34"/>
  <c r="E125" i="34"/>
  <c r="H124" i="34" s="1"/>
  <c r="I124" i="34" s="1"/>
  <c r="J124" i="34" s="1"/>
  <c r="D139" i="34"/>
  <c r="E140" i="34" s="1"/>
  <c r="H139" i="34" s="1"/>
  <c r="I139" i="34" s="1"/>
  <c r="J139" i="34" s="1"/>
  <c r="R60" i="34"/>
  <c r="R145" i="34"/>
  <c r="E127" i="34"/>
  <c r="H126" i="34" s="1"/>
  <c r="I126" i="34" s="1"/>
  <c r="J126" i="34" s="1"/>
  <c r="D141" i="34"/>
  <c r="E142" i="34" s="1"/>
  <c r="H141" i="34" s="1"/>
  <c r="I141" i="34" s="1"/>
  <c r="J141" i="34" s="1"/>
  <c r="R121" i="34"/>
  <c r="O121" i="34"/>
  <c r="R124" i="34"/>
  <c r="R147" i="34"/>
  <c r="O136" i="34"/>
  <c r="R136" i="34"/>
  <c r="E124" i="34"/>
  <c r="H123" i="34" s="1"/>
  <c r="I123" i="34" s="1"/>
  <c r="J123" i="34" s="1"/>
  <c r="D138" i="34"/>
  <c r="E139" i="34" s="1"/>
  <c r="H138" i="34" s="1"/>
  <c r="I138" i="34" s="1"/>
  <c r="J138" i="34" s="1"/>
  <c r="R139" i="34"/>
  <c r="R93" i="34"/>
  <c r="R63" i="34"/>
  <c r="R30" i="34"/>
  <c r="R84" i="34"/>
  <c r="R82" i="34"/>
  <c r="K106" i="34"/>
  <c r="L106" i="34" s="1"/>
  <c r="K109" i="34"/>
  <c r="L109" i="34" s="1"/>
  <c r="K112" i="34"/>
  <c r="L112" i="34" s="1"/>
  <c r="AU107" i="34"/>
  <c r="AU110" i="34"/>
  <c r="K105" i="34"/>
  <c r="L105" i="34" s="1"/>
  <c r="K114" i="34"/>
  <c r="L114" i="34" s="1"/>
  <c r="K108" i="34"/>
  <c r="L108" i="34" s="1"/>
  <c r="K111" i="34"/>
  <c r="L111" i="34" s="1"/>
  <c r="K113" i="34"/>
  <c r="L113" i="34" s="1"/>
  <c r="E109" i="34"/>
  <c r="H108" i="34" s="1"/>
  <c r="I108" i="34" s="1"/>
  <c r="J108" i="34" s="1"/>
  <c r="L144" i="34"/>
  <c r="T132" i="34"/>
  <c r="AV129" i="34"/>
  <c r="L123" i="34"/>
  <c r="L122" i="34"/>
  <c r="D111" i="34"/>
  <c r="E83" i="34"/>
  <c r="H82" i="34" s="1"/>
  <c r="I82" i="34" s="1"/>
  <c r="J82" i="34" s="1"/>
  <c r="AR78" i="34"/>
  <c r="AS60" i="34"/>
  <c r="AS63" i="34"/>
  <c r="R146" i="34"/>
  <c r="K115" i="34"/>
  <c r="L115" i="34" s="1"/>
  <c r="T99" i="34"/>
  <c r="T98" i="34"/>
  <c r="E91" i="34"/>
  <c r="H90" i="34" s="1"/>
  <c r="I90" i="34" s="1"/>
  <c r="J90" i="34" s="1"/>
  <c r="D106" i="34"/>
  <c r="E84" i="34"/>
  <c r="H83" i="34" s="1"/>
  <c r="I83" i="34" s="1"/>
  <c r="J83" i="34" s="1"/>
  <c r="D99" i="34"/>
  <c r="AR80" i="34"/>
  <c r="T75" i="34"/>
  <c r="AR44" i="34"/>
  <c r="AR43" i="34"/>
  <c r="R132" i="34"/>
  <c r="K116" i="34"/>
  <c r="L116" i="34" s="1"/>
  <c r="AU109" i="34"/>
  <c r="AU108" i="34"/>
  <c r="AU106" i="34"/>
  <c r="AU105" i="34"/>
  <c r="T90" i="34"/>
  <c r="T95" i="34"/>
  <c r="L97" i="34"/>
  <c r="T100" i="34"/>
  <c r="AR42" i="34"/>
  <c r="AV141" i="34"/>
  <c r="AV138" i="34"/>
  <c r="AU124" i="34"/>
  <c r="K126" i="34"/>
  <c r="L126" i="34" s="1"/>
  <c r="AU121" i="34"/>
  <c r="AU123" i="34"/>
  <c r="K127" i="34"/>
  <c r="L127" i="34" s="1"/>
  <c r="K125" i="34"/>
  <c r="L125" i="34" s="1"/>
  <c r="T94" i="34"/>
  <c r="T78" i="34"/>
  <c r="T76" i="34"/>
  <c r="AS59" i="34"/>
  <c r="AV144" i="34"/>
  <c r="T142" i="34"/>
  <c r="T139" i="34"/>
  <c r="AV126" i="34"/>
  <c r="AV122" i="34"/>
  <c r="AV125" i="34"/>
  <c r="AV121" i="34"/>
  <c r="AV123" i="34"/>
  <c r="T125" i="34"/>
  <c r="T126" i="34"/>
  <c r="T124" i="34"/>
  <c r="AU111" i="34"/>
  <c r="L98" i="34"/>
  <c r="AL91" i="34"/>
  <c r="AL96" i="34"/>
  <c r="AL93" i="34"/>
  <c r="AL89" i="34"/>
  <c r="R68" i="34"/>
  <c r="AR53" i="34"/>
  <c r="AR48" i="34"/>
  <c r="AR47" i="34"/>
  <c r="T145" i="34"/>
  <c r="T136" i="34"/>
  <c r="AU112" i="34"/>
  <c r="D113" i="34"/>
  <c r="E98" i="34"/>
  <c r="H97" i="34" s="1"/>
  <c r="I97" i="34" s="1"/>
  <c r="J97" i="34" s="1"/>
  <c r="K75" i="34"/>
  <c r="L75" i="34" s="1"/>
  <c r="AR52" i="34"/>
  <c r="T131" i="34"/>
  <c r="AU114" i="34"/>
  <c r="AU113" i="34"/>
  <c r="K78" i="34"/>
  <c r="L78" i="34" s="1"/>
  <c r="K76" i="34"/>
  <c r="L76" i="34" s="1"/>
  <c r="R69" i="34"/>
  <c r="R66" i="34"/>
  <c r="AS62" i="34"/>
  <c r="R32" i="34"/>
  <c r="AV140" i="34"/>
  <c r="R129" i="34"/>
  <c r="AU115" i="34"/>
  <c r="L94" i="34"/>
  <c r="T89" i="34"/>
  <c r="D73" i="34"/>
  <c r="K44" i="34"/>
  <c r="L44" i="34" s="1"/>
  <c r="AV146" i="34"/>
  <c r="AV143" i="34"/>
  <c r="T141" i="34"/>
  <c r="T138" i="34"/>
  <c r="R131" i="34"/>
  <c r="AV124" i="34"/>
  <c r="R90" i="34"/>
  <c r="R83" i="34"/>
  <c r="K74" i="34"/>
  <c r="L74" i="34" s="1"/>
  <c r="K77" i="34"/>
  <c r="L77" i="34" s="1"/>
  <c r="K80" i="34"/>
  <c r="L80" i="34" s="1"/>
  <c r="AR81" i="34"/>
  <c r="AR84" i="34"/>
  <c r="AR76" i="34"/>
  <c r="AR79" i="34"/>
  <c r="T147" i="34"/>
  <c r="AU146" i="34"/>
  <c r="AU143" i="34"/>
  <c r="AU137" i="34"/>
  <c r="AV132" i="34"/>
  <c r="AU116" i="34"/>
  <c r="K107" i="34"/>
  <c r="L107" i="34" s="1"/>
  <c r="AL97" i="34"/>
  <c r="T96" i="34"/>
  <c r="K81" i="34"/>
  <c r="L81" i="34" s="1"/>
  <c r="E70" i="34"/>
  <c r="H69" i="34" s="1"/>
  <c r="I69" i="34" s="1"/>
  <c r="J69" i="34" s="1"/>
  <c r="R59" i="34"/>
  <c r="K45" i="34"/>
  <c r="L45" i="34" s="1"/>
  <c r="K142" i="34"/>
  <c r="L142" i="34" s="1"/>
  <c r="T128" i="34"/>
  <c r="E94" i="34"/>
  <c r="H93" i="34" s="1"/>
  <c r="I93" i="34" s="1"/>
  <c r="J93" i="34" s="1"/>
  <c r="AL92" i="34"/>
  <c r="T91" i="34"/>
  <c r="AS64" i="34"/>
  <c r="AR51" i="34"/>
  <c r="K53" i="34"/>
  <c r="L53" i="34" s="1"/>
  <c r="AR46" i="34"/>
  <c r="K51" i="34"/>
  <c r="L51" i="34" s="1"/>
  <c r="K46" i="34"/>
  <c r="L46" i="34" s="1"/>
  <c r="AR49" i="34"/>
  <c r="K52" i="34"/>
  <c r="L52" i="34" s="1"/>
  <c r="K42" i="34"/>
  <c r="L42" i="34" s="1"/>
  <c r="AR50" i="34"/>
  <c r="AR45" i="34"/>
  <c r="K47" i="34"/>
  <c r="L47" i="34" s="1"/>
  <c r="K110" i="34"/>
  <c r="L110" i="34" s="1"/>
  <c r="L89" i="34"/>
  <c r="T73" i="34"/>
  <c r="T82" i="34"/>
  <c r="T74" i="34"/>
  <c r="T80" i="34"/>
  <c r="T83" i="34"/>
  <c r="T77" i="34"/>
  <c r="K49" i="34"/>
  <c r="L49" i="34" s="1"/>
  <c r="R91" i="34"/>
  <c r="D96" i="34"/>
  <c r="E81" i="34"/>
  <c r="H80" i="34" s="1"/>
  <c r="I80" i="34" s="1"/>
  <c r="J80" i="34" s="1"/>
  <c r="K50" i="34"/>
  <c r="L50" i="34" s="1"/>
  <c r="K48" i="34"/>
  <c r="L48" i="34" s="1"/>
  <c r="AS36" i="34"/>
  <c r="AR68" i="34"/>
  <c r="AR65" i="34"/>
  <c r="AR59" i="34"/>
  <c r="AR36" i="34"/>
  <c r="AS32" i="34"/>
  <c r="K64" i="34"/>
  <c r="L64" i="34" s="1"/>
  <c r="K61" i="34"/>
  <c r="L61" i="34" s="1"/>
  <c r="K35" i="34"/>
  <c r="L35" i="34" s="1"/>
  <c r="AR32" i="34"/>
  <c r="K31" i="34"/>
  <c r="L31" i="34" s="1"/>
  <c r="AS28" i="34"/>
  <c r="K67" i="34"/>
  <c r="L67" i="34" s="1"/>
  <c r="K58" i="34"/>
  <c r="L58" i="34" s="1"/>
  <c r="AR28" i="34"/>
  <c r="K27" i="34"/>
  <c r="L27" i="34" s="1"/>
  <c r="AR27" i="34"/>
  <c r="K37" i="34"/>
  <c r="L37" i="34" s="1"/>
  <c r="AS34" i="34"/>
  <c r="AS30" i="34"/>
  <c r="K26" i="34"/>
  <c r="L26" i="34" s="1"/>
  <c r="AR34" i="34"/>
  <c r="K33" i="34"/>
  <c r="L33" i="34" s="1"/>
  <c r="AR69" i="34"/>
  <c r="AS37" i="34"/>
  <c r="O58" i="33"/>
  <c r="R58" i="33"/>
  <c r="R67" i="33"/>
  <c r="R89" i="33"/>
  <c r="O89" i="33"/>
  <c r="R145" i="33"/>
  <c r="R62" i="29"/>
  <c r="R31" i="15"/>
  <c r="R92" i="30"/>
  <c r="R98" i="33"/>
  <c r="O136" i="33"/>
  <c r="R136" i="33"/>
  <c r="D78" i="29"/>
  <c r="E64" i="29"/>
  <c r="H63" i="29" s="1"/>
  <c r="I63" i="29" s="1"/>
  <c r="J63" i="29" s="1"/>
  <c r="O89" i="29"/>
  <c r="R89" i="29"/>
  <c r="E61" i="29"/>
  <c r="H60" i="29" s="1"/>
  <c r="I60" i="29" s="1"/>
  <c r="J60" i="29" s="1"/>
  <c r="D75" i="29"/>
  <c r="R26" i="15"/>
  <c r="O26" i="15"/>
  <c r="P26" i="15" s="1"/>
  <c r="Q26" i="15" s="1"/>
  <c r="R43" i="30"/>
  <c r="R105" i="30"/>
  <c r="O105" i="30"/>
  <c r="R59" i="29"/>
  <c r="D99" i="33"/>
  <c r="E84" i="33"/>
  <c r="H83" i="33" s="1"/>
  <c r="I83" i="33" s="1"/>
  <c r="J83" i="33" s="1"/>
  <c r="R74" i="33"/>
  <c r="R123" i="33"/>
  <c r="R90" i="29"/>
  <c r="R59" i="15"/>
  <c r="D74" i="33"/>
  <c r="E60" i="33"/>
  <c r="H59" i="33" s="1"/>
  <c r="I59" i="33" s="1"/>
  <c r="J59" i="33" s="1"/>
  <c r="R121" i="33"/>
  <c r="O121" i="33"/>
  <c r="R37" i="30"/>
  <c r="R45" i="30"/>
  <c r="E65" i="29"/>
  <c r="H64" i="29" s="1"/>
  <c r="I64" i="29" s="1"/>
  <c r="J64" i="29" s="1"/>
  <c r="D79" i="29"/>
  <c r="R53" i="15"/>
  <c r="E65" i="33"/>
  <c r="H64" i="33" s="1"/>
  <c r="I64" i="33" s="1"/>
  <c r="J64" i="33" s="1"/>
  <c r="D79" i="33"/>
  <c r="R79" i="33"/>
  <c r="E60" i="29"/>
  <c r="H59" i="29" s="1"/>
  <c r="I59" i="29" s="1"/>
  <c r="J59" i="29" s="1"/>
  <c r="D74" i="29"/>
  <c r="E68" i="29"/>
  <c r="H67" i="29" s="1"/>
  <c r="I67" i="29" s="1"/>
  <c r="J67" i="29" s="1"/>
  <c r="D82" i="29"/>
  <c r="R60" i="29"/>
  <c r="D100" i="29"/>
  <c r="E85" i="29"/>
  <c r="H84" i="29" s="1"/>
  <c r="I84" i="29" s="1"/>
  <c r="J84" i="29" s="1"/>
  <c r="R51" i="15"/>
  <c r="R97" i="30"/>
  <c r="P26" i="33"/>
  <c r="Q26" i="33" s="1"/>
  <c r="S26" i="33" s="1"/>
  <c r="U26" i="33" s="1"/>
  <c r="AQ26" i="33" s="1"/>
  <c r="R93" i="33"/>
  <c r="R51" i="29"/>
  <c r="R65" i="29"/>
  <c r="R95" i="15"/>
  <c r="E68" i="33"/>
  <c r="H67" i="33" s="1"/>
  <c r="I67" i="33" s="1"/>
  <c r="J67" i="33" s="1"/>
  <c r="D82" i="33"/>
  <c r="R82" i="33"/>
  <c r="R37" i="29"/>
  <c r="E63" i="29"/>
  <c r="H62" i="29" s="1"/>
  <c r="I62" i="29" s="1"/>
  <c r="J62" i="29" s="1"/>
  <c r="D77" i="29"/>
  <c r="R46" i="33"/>
  <c r="E63" i="33"/>
  <c r="H62" i="33" s="1"/>
  <c r="I62" i="33" s="1"/>
  <c r="J62" i="33" s="1"/>
  <c r="D77" i="33"/>
  <c r="R80" i="29"/>
  <c r="R139" i="30"/>
  <c r="E66" i="33"/>
  <c r="H65" i="33" s="1"/>
  <c r="I65" i="33" s="1"/>
  <c r="J65" i="33" s="1"/>
  <c r="D80" i="33"/>
  <c r="R122" i="33"/>
  <c r="D97" i="29"/>
  <c r="E82" i="29"/>
  <c r="H81" i="29" s="1"/>
  <c r="I81" i="29" s="1"/>
  <c r="J81" i="29" s="1"/>
  <c r="R69" i="15"/>
  <c r="E59" i="33"/>
  <c r="H58" i="33" s="1"/>
  <c r="I58" i="33" s="1"/>
  <c r="J58" i="33" s="1"/>
  <c r="D73" i="33"/>
  <c r="R76" i="33"/>
  <c r="R26" i="29"/>
  <c r="O26" i="29"/>
  <c r="P26" i="29" s="1"/>
  <c r="Q26" i="29" s="1"/>
  <c r="E66" i="29"/>
  <c r="H65" i="29" s="1"/>
  <c r="I65" i="29" s="1"/>
  <c r="J65" i="29" s="1"/>
  <c r="D80" i="29"/>
  <c r="R58" i="29"/>
  <c r="O58" i="29"/>
  <c r="R132" i="29"/>
  <c r="R65" i="30"/>
  <c r="AR26" i="33"/>
  <c r="AU26" i="33" s="1"/>
  <c r="K29" i="33"/>
  <c r="L29" i="33" s="1"/>
  <c r="AS30" i="33"/>
  <c r="T32" i="33"/>
  <c r="K34" i="33"/>
  <c r="L34" i="33" s="1"/>
  <c r="T37" i="33"/>
  <c r="K42" i="33"/>
  <c r="L42" i="33" s="1"/>
  <c r="K44" i="33"/>
  <c r="L44" i="33" s="1"/>
  <c r="E49" i="33"/>
  <c r="H48" i="33" s="1"/>
  <c r="I48" i="33" s="1"/>
  <c r="J48" i="33" s="1"/>
  <c r="AR51" i="33"/>
  <c r="AS53" i="33"/>
  <c r="K68" i="33"/>
  <c r="L68" i="33" s="1"/>
  <c r="O73" i="33"/>
  <c r="AR74" i="33"/>
  <c r="AR80" i="33"/>
  <c r="T81" i="33"/>
  <c r="AR83" i="33"/>
  <c r="T84" i="33"/>
  <c r="AL90" i="33"/>
  <c r="T91" i="33"/>
  <c r="AK95" i="33"/>
  <c r="T96" i="33"/>
  <c r="AK100" i="33"/>
  <c r="AV109" i="33"/>
  <c r="AV128" i="33"/>
  <c r="T131" i="33"/>
  <c r="K132" i="33"/>
  <c r="L132" i="33" s="1"/>
  <c r="K146" i="33"/>
  <c r="L146" i="33" s="1"/>
  <c r="AR27" i="29"/>
  <c r="T28" i="29"/>
  <c r="E44" i="29"/>
  <c r="H43" i="29" s="1"/>
  <c r="I43" i="29" s="1"/>
  <c r="J43" i="29" s="1"/>
  <c r="K46" i="29"/>
  <c r="L46" i="29" s="1"/>
  <c r="AR49" i="29"/>
  <c r="T50" i="29"/>
  <c r="K66" i="29"/>
  <c r="L66" i="29" s="1"/>
  <c r="K69" i="29"/>
  <c r="L69" i="29" s="1"/>
  <c r="AR75" i="29"/>
  <c r="T76" i="29"/>
  <c r="AR78" i="29"/>
  <c r="T79" i="29"/>
  <c r="AS81" i="29"/>
  <c r="AS84" i="29"/>
  <c r="T126" i="29"/>
  <c r="T35" i="15"/>
  <c r="T32" i="15"/>
  <c r="T27" i="15"/>
  <c r="T37" i="15"/>
  <c r="T29" i="15"/>
  <c r="T34" i="15"/>
  <c r="L32" i="15"/>
  <c r="T31" i="15"/>
  <c r="L27" i="15"/>
  <c r="T36" i="15"/>
  <c r="T26" i="15"/>
  <c r="T28" i="15"/>
  <c r="T33" i="15"/>
  <c r="D78" i="30"/>
  <c r="E64" i="30"/>
  <c r="H63" i="30" s="1"/>
  <c r="I63" i="30" s="1"/>
  <c r="J63" i="30" s="1"/>
  <c r="R52" i="30"/>
  <c r="AK89" i="30"/>
  <c r="AK93" i="30"/>
  <c r="AK98" i="30"/>
  <c r="K96" i="30"/>
  <c r="L96" i="30" s="1"/>
  <c r="K91" i="30"/>
  <c r="L91" i="30" s="1"/>
  <c r="K100" i="30"/>
  <c r="L100" i="30" s="1"/>
  <c r="AK97" i="30"/>
  <c r="K95" i="30"/>
  <c r="L95" i="30" s="1"/>
  <c r="AK92" i="30"/>
  <c r="K90" i="30"/>
  <c r="L90" i="30" s="1"/>
  <c r="AK96" i="30"/>
  <c r="K94" i="30"/>
  <c r="L94" i="30" s="1"/>
  <c r="AK91" i="30"/>
  <c r="K99" i="30"/>
  <c r="L99" i="30" s="1"/>
  <c r="K89" i="30"/>
  <c r="L89" i="30" s="1"/>
  <c r="AK100" i="30"/>
  <c r="AK95" i="30"/>
  <c r="K98" i="30"/>
  <c r="L98" i="30" s="1"/>
  <c r="K93" i="30"/>
  <c r="L93" i="30" s="1"/>
  <c r="AK90" i="30"/>
  <c r="R76" i="1"/>
  <c r="R83" i="2"/>
  <c r="AS51" i="33"/>
  <c r="T52" i="33"/>
  <c r="K53" i="33"/>
  <c r="L53" i="33" s="1"/>
  <c r="K59" i="33"/>
  <c r="L59" i="33" s="1"/>
  <c r="K62" i="33"/>
  <c r="L62" i="33" s="1"/>
  <c r="K65" i="33"/>
  <c r="L65" i="33" s="1"/>
  <c r="D66" i="33"/>
  <c r="D69" i="33"/>
  <c r="AS74" i="33"/>
  <c r="T75" i="33"/>
  <c r="AR77" i="33"/>
  <c r="T78" i="33"/>
  <c r="AS80" i="33"/>
  <c r="AS83" i="33"/>
  <c r="AL95" i="33"/>
  <c r="AL100" i="33"/>
  <c r="K115" i="33"/>
  <c r="L115" i="33" s="1"/>
  <c r="AU126" i="33"/>
  <c r="T129" i="33"/>
  <c r="K130" i="33"/>
  <c r="L130" i="33" s="1"/>
  <c r="K137" i="33"/>
  <c r="L137" i="33" s="1"/>
  <c r="K140" i="33"/>
  <c r="L140" i="33" s="1"/>
  <c r="K143" i="33"/>
  <c r="L143" i="33" s="1"/>
  <c r="K30" i="29"/>
  <c r="L30" i="29" s="1"/>
  <c r="T32" i="29"/>
  <c r="AR44" i="29"/>
  <c r="AS49" i="29"/>
  <c r="D58" i="29"/>
  <c r="D61" i="29"/>
  <c r="K63" i="29"/>
  <c r="L63" i="29" s="1"/>
  <c r="E67" i="29"/>
  <c r="H66" i="29" s="1"/>
  <c r="I66" i="29" s="1"/>
  <c r="J66" i="29" s="1"/>
  <c r="AR67" i="29"/>
  <c r="AS78" i="29"/>
  <c r="L115" i="29"/>
  <c r="AV140" i="29"/>
  <c r="AV146" i="29"/>
  <c r="AV143" i="29"/>
  <c r="AV137" i="29"/>
  <c r="AV142" i="29"/>
  <c r="AV139" i="29"/>
  <c r="AV145" i="29"/>
  <c r="AV136" i="29"/>
  <c r="AV141" i="29"/>
  <c r="AV138" i="29"/>
  <c r="AV147" i="29"/>
  <c r="AV144" i="29"/>
  <c r="R47" i="15"/>
  <c r="AU141" i="15"/>
  <c r="AU138" i="15"/>
  <c r="AU147" i="15"/>
  <c r="AU144" i="15"/>
  <c r="K143" i="15"/>
  <c r="L143" i="15" s="1"/>
  <c r="K140" i="15"/>
  <c r="L140" i="15" s="1"/>
  <c r="K137" i="15"/>
  <c r="L137" i="15" s="1"/>
  <c r="K146" i="15"/>
  <c r="L146" i="15" s="1"/>
  <c r="AU140" i="15"/>
  <c r="AU146" i="15"/>
  <c r="AU143" i="15"/>
  <c r="AU137" i="15"/>
  <c r="K142" i="15"/>
  <c r="L142" i="15" s="1"/>
  <c r="K139" i="15"/>
  <c r="L139" i="15" s="1"/>
  <c r="K145" i="15"/>
  <c r="L145" i="15" s="1"/>
  <c r="K136" i="15"/>
  <c r="L136" i="15" s="1"/>
  <c r="AU142" i="15"/>
  <c r="AU139" i="15"/>
  <c r="R132" i="30"/>
  <c r="E66" i="28"/>
  <c r="H65" i="28" s="1"/>
  <c r="I65" i="28" s="1"/>
  <c r="J65" i="28" s="1"/>
  <c r="D80" i="28"/>
  <c r="AR31" i="33"/>
  <c r="AR36" i="33"/>
  <c r="E47" i="33"/>
  <c r="H46" i="33" s="1"/>
  <c r="I46" i="33" s="1"/>
  <c r="J46" i="33" s="1"/>
  <c r="AR49" i="33"/>
  <c r="T50" i="33"/>
  <c r="K51" i="33"/>
  <c r="L51" i="33" s="1"/>
  <c r="T58" i="33"/>
  <c r="D60" i="33"/>
  <c r="D63" i="33"/>
  <c r="AR66" i="33"/>
  <c r="T67" i="33"/>
  <c r="E69" i="33"/>
  <c r="H68" i="33" s="1"/>
  <c r="I68" i="33" s="1"/>
  <c r="J68" i="33" s="1"/>
  <c r="AR69" i="33"/>
  <c r="AS77" i="33"/>
  <c r="K99" i="33"/>
  <c r="L99" i="33" s="1"/>
  <c r="K106" i="33"/>
  <c r="L106" i="33" s="1"/>
  <c r="K109" i="33"/>
  <c r="L109" i="33" s="1"/>
  <c r="K112" i="33"/>
  <c r="L112" i="33" s="1"/>
  <c r="AU124" i="33"/>
  <c r="AV126" i="33"/>
  <c r="T136" i="33"/>
  <c r="AU144" i="33"/>
  <c r="T145" i="33"/>
  <c r="AU147" i="33"/>
  <c r="AR31" i="29"/>
  <c r="K34" i="29"/>
  <c r="L34" i="29" s="1"/>
  <c r="AR35" i="29"/>
  <c r="T36" i="29"/>
  <c r="AS44" i="29"/>
  <c r="AS58" i="29"/>
  <c r="T59" i="29"/>
  <c r="AR61" i="29"/>
  <c r="AR64" i="29"/>
  <c r="T65" i="29"/>
  <c r="AS67" i="29"/>
  <c r="T68" i="29"/>
  <c r="E70" i="29"/>
  <c r="H69" i="29" s="1"/>
  <c r="I69" i="29" s="1"/>
  <c r="J69" i="29" s="1"/>
  <c r="T30" i="15"/>
  <c r="D75" i="15"/>
  <c r="E61" i="15"/>
  <c r="H60" i="15" s="1"/>
  <c r="I60" i="15" s="1"/>
  <c r="J60" i="15" s="1"/>
  <c r="K144" i="15"/>
  <c r="L144" i="15" s="1"/>
  <c r="D81" i="30"/>
  <c r="E67" i="30"/>
  <c r="H66" i="30" s="1"/>
  <c r="I66" i="30" s="1"/>
  <c r="J66" i="30" s="1"/>
  <c r="R36" i="4"/>
  <c r="R99" i="15"/>
  <c r="T28" i="33"/>
  <c r="K30" i="33"/>
  <c r="L30" i="33" s="1"/>
  <c r="AS31" i="33"/>
  <c r="T33" i="33"/>
  <c r="K35" i="33"/>
  <c r="L35" i="33" s="1"/>
  <c r="AS36" i="33"/>
  <c r="AS49" i="33"/>
  <c r="AR60" i="33"/>
  <c r="T61" i="33"/>
  <c r="AR63" i="33"/>
  <c r="T64" i="33"/>
  <c r="AS66" i="33"/>
  <c r="AS69" i="33"/>
  <c r="K83" i="33"/>
  <c r="L83" i="33" s="1"/>
  <c r="AK91" i="33"/>
  <c r="T92" i="33"/>
  <c r="K94" i="33"/>
  <c r="L94" i="33" s="1"/>
  <c r="AK96" i="33"/>
  <c r="T97" i="33"/>
  <c r="AU113" i="33"/>
  <c r="T114" i="33"/>
  <c r="AU116" i="33"/>
  <c r="AU122" i="33"/>
  <c r="AV124" i="33"/>
  <c r="T127" i="33"/>
  <c r="K128" i="33"/>
  <c r="L128" i="33" s="1"/>
  <c r="AU138" i="33"/>
  <c r="T139" i="33"/>
  <c r="AU141" i="33"/>
  <c r="T142" i="33"/>
  <c r="AV144" i="33"/>
  <c r="AV147" i="33"/>
  <c r="AS35" i="29"/>
  <c r="AR42" i="29"/>
  <c r="E47" i="29"/>
  <c r="H46" i="29" s="1"/>
  <c r="I46" i="29" s="1"/>
  <c r="J46" i="29" s="1"/>
  <c r="K49" i="29"/>
  <c r="L49" i="29" s="1"/>
  <c r="AR52" i="29"/>
  <c r="T53" i="29"/>
  <c r="AS61" i="29"/>
  <c r="T62" i="29"/>
  <c r="AS64" i="29"/>
  <c r="K81" i="29"/>
  <c r="L81" i="29" s="1"/>
  <c r="K84" i="29"/>
  <c r="L84" i="29" s="1"/>
  <c r="AS64" i="15"/>
  <c r="AS59" i="15"/>
  <c r="AS69" i="15"/>
  <c r="AS61" i="15"/>
  <c r="AS66" i="15"/>
  <c r="AS63" i="15"/>
  <c r="AS68" i="15"/>
  <c r="AS58" i="15"/>
  <c r="AS60" i="15"/>
  <c r="AS65" i="15"/>
  <c r="AS62" i="15"/>
  <c r="R113" i="15"/>
  <c r="R116" i="15"/>
  <c r="R122" i="15"/>
  <c r="R124" i="15"/>
  <c r="K138" i="15"/>
  <c r="L138" i="15" s="1"/>
  <c r="K141" i="15"/>
  <c r="L141" i="15" s="1"/>
  <c r="R34" i="30"/>
  <c r="R66" i="30"/>
  <c r="R110" i="30"/>
  <c r="R80" i="1"/>
  <c r="R92" i="1"/>
  <c r="R115" i="1"/>
  <c r="D106" i="2"/>
  <c r="E91" i="2"/>
  <c r="H90" i="2" s="1"/>
  <c r="I90" i="2" s="1"/>
  <c r="J90" i="2" s="1"/>
  <c r="R34" i="4"/>
  <c r="R52" i="15"/>
  <c r="AR27" i="33"/>
  <c r="E43" i="33"/>
  <c r="H42" i="33" s="1"/>
  <c r="I42" i="33" s="1"/>
  <c r="J42" i="33" s="1"/>
  <c r="AR47" i="33"/>
  <c r="T48" i="33"/>
  <c r="K49" i="33"/>
  <c r="L49" i="33" s="1"/>
  <c r="AS60" i="33"/>
  <c r="AS63" i="33"/>
  <c r="K77" i="33"/>
  <c r="L77" i="33" s="1"/>
  <c r="K80" i="33"/>
  <c r="L80" i="33" s="1"/>
  <c r="AL91" i="33"/>
  <c r="AL96" i="33"/>
  <c r="AU107" i="33"/>
  <c r="T108" i="33"/>
  <c r="AU110" i="33"/>
  <c r="T111" i="33"/>
  <c r="AV113" i="33"/>
  <c r="AV116" i="33"/>
  <c r="AV122" i="33"/>
  <c r="AV138" i="33"/>
  <c r="AV141" i="33"/>
  <c r="K27" i="29"/>
  <c r="L27" i="29" s="1"/>
  <c r="T29" i="29"/>
  <c r="AS42" i="29"/>
  <c r="T43" i="29"/>
  <c r="K44" i="29"/>
  <c r="L44" i="29" s="1"/>
  <c r="AR47" i="29"/>
  <c r="T48" i="29"/>
  <c r="AS52" i="29"/>
  <c r="AR73" i="29"/>
  <c r="K75" i="29"/>
  <c r="L75" i="29" s="1"/>
  <c r="K78" i="29"/>
  <c r="L78" i="29" s="1"/>
  <c r="AR82" i="29"/>
  <c r="L105" i="29"/>
  <c r="T131" i="29"/>
  <c r="D77" i="15"/>
  <c r="E63" i="15"/>
  <c r="H62" i="15" s="1"/>
  <c r="I62" i="15" s="1"/>
  <c r="J62" i="15" s="1"/>
  <c r="R83" i="30"/>
  <c r="D95" i="28"/>
  <c r="E80" i="28"/>
  <c r="H79" i="28" s="1"/>
  <c r="I79" i="28" s="1"/>
  <c r="J79" i="28" s="1"/>
  <c r="AR32" i="33"/>
  <c r="AR37" i="33"/>
  <c r="AR45" i="33"/>
  <c r="AS47" i="33"/>
  <c r="E52" i="33"/>
  <c r="H51" i="33" s="1"/>
  <c r="I51" i="33" s="1"/>
  <c r="J51" i="33" s="1"/>
  <c r="AR81" i="33"/>
  <c r="T82" i="33"/>
  <c r="AR84" i="33"/>
  <c r="K90" i="33"/>
  <c r="L90" i="33" s="1"/>
  <c r="AV110" i="33"/>
  <c r="T125" i="33"/>
  <c r="K126" i="33"/>
  <c r="L126" i="33" s="1"/>
  <c r="AU131" i="33"/>
  <c r="AR28" i="29"/>
  <c r="T33" i="29"/>
  <c r="AS47" i="29"/>
  <c r="E50" i="29"/>
  <c r="H49" i="29" s="1"/>
  <c r="I49" i="29" s="1"/>
  <c r="J49" i="29" s="1"/>
  <c r="K52" i="29"/>
  <c r="L52" i="29" s="1"/>
  <c r="K67" i="29"/>
  <c r="L67" i="29" s="1"/>
  <c r="D68" i="29"/>
  <c r="AR76" i="29"/>
  <c r="AR79" i="29"/>
  <c r="T80" i="29"/>
  <c r="AS82" i="29"/>
  <c r="T83" i="29"/>
  <c r="R46" i="15"/>
  <c r="E68" i="15"/>
  <c r="H67" i="15" s="1"/>
  <c r="I67" i="15" s="1"/>
  <c r="J67" i="15" s="1"/>
  <c r="D82" i="15"/>
  <c r="D80" i="15"/>
  <c r="E66" i="15"/>
  <c r="H65" i="15" s="1"/>
  <c r="I65" i="15" s="1"/>
  <c r="J65" i="15" s="1"/>
  <c r="R100" i="15"/>
  <c r="K147" i="15"/>
  <c r="L147" i="15" s="1"/>
  <c r="E76" i="30"/>
  <c r="H75" i="30" s="1"/>
  <c r="I75" i="30" s="1"/>
  <c r="J75" i="30" s="1"/>
  <c r="D91" i="30"/>
  <c r="R29" i="2"/>
  <c r="R33" i="2"/>
  <c r="R128" i="30"/>
  <c r="R68" i="28"/>
  <c r="T29" i="33"/>
  <c r="AS32" i="33"/>
  <c r="T34" i="33"/>
  <c r="K36" i="33"/>
  <c r="L36" i="33" s="1"/>
  <c r="AS37" i="33"/>
  <c r="AR43" i="33"/>
  <c r="AS45" i="33"/>
  <c r="T46" i="33"/>
  <c r="K47" i="33"/>
  <c r="L47" i="33" s="1"/>
  <c r="K66" i="33"/>
  <c r="L66" i="33" s="1"/>
  <c r="K69" i="33"/>
  <c r="L69" i="33" s="1"/>
  <c r="AR75" i="33"/>
  <c r="T76" i="33"/>
  <c r="AR78" i="33"/>
  <c r="T79" i="33"/>
  <c r="AS81" i="33"/>
  <c r="AS84" i="33"/>
  <c r="AK92" i="33"/>
  <c r="K95" i="33"/>
  <c r="L95" i="33" s="1"/>
  <c r="AK97" i="33"/>
  <c r="T98" i="33"/>
  <c r="K100" i="33"/>
  <c r="L100" i="33" s="1"/>
  <c r="T121" i="33"/>
  <c r="T123" i="33"/>
  <c r="K124" i="33"/>
  <c r="L124" i="33" s="1"/>
  <c r="AU129" i="33"/>
  <c r="AV131" i="33"/>
  <c r="K144" i="33"/>
  <c r="L144" i="33" s="1"/>
  <c r="K147" i="33"/>
  <c r="L147" i="33" s="1"/>
  <c r="T26" i="29"/>
  <c r="K31" i="29"/>
  <c r="L31" i="29" s="1"/>
  <c r="AR32" i="29"/>
  <c r="K35" i="29"/>
  <c r="L35" i="29" s="1"/>
  <c r="T37" i="29"/>
  <c r="K42" i="29"/>
  <c r="L42" i="29" s="1"/>
  <c r="E45" i="29"/>
  <c r="H44" i="29" s="1"/>
  <c r="I44" i="29" s="1"/>
  <c r="J44" i="29" s="1"/>
  <c r="AR50" i="29"/>
  <c r="T51" i="29"/>
  <c r="K61" i="29"/>
  <c r="L61" i="29" s="1"/>
  <c r="K64" i="29"/>
  <c r="L64" i="29" s="1"/>
  <c r="AS76" i="29"/>
  <c r="T77" i="29"/>
  <c r="AS79" i="29"/>
  <c r="K98" i="29"/>
  <c r="L98" i="29" s="1"/>
  <c r="K93" i="29"/>
  <c r="L93" i="29" s="1"/>
  <c r="AK90" i="29"/>
  <c r="AK99" i="29"/>
  <c r="AK94" i="29"/>
  <c r="AK89" i="29"/>
  <c r="AK93" i="29"/>
  <c r="AK98" i="29"/>
  <c r="K96" i="29"/>
  <c r="L96" i="29" s="1"/>
  <c r="K91" i="29"/>
  <c r="L91" i="29" s="1"/>
  <c r="K100" i="29"/>
  <c r="L100" i="29" s="1"/>
  <c r="AK97" i="29"/>
  <c r="K95" i="29"/>
  <c r="L95" i="29" s="1"/>
  <c r="AK92" i="29"/>
  <c r="AK96" i="29"/>
  <c r="K94" i="29"/>
  <c r="L94" i="29" s="1"/>
  <c r="AK91" i="29"/>
  <c r="K99" i="29"/>
  <c r="L99" i="29" s="1"/>
  <c r="R142" i="29"/>
  <c r="L108" i="30"/>
  <c r="R125" i="30"/>
  <c r="K31" i="33"/>
  <c r="L31" i="33" s="1"/>
  <c r="T44" i="33"/>
  <c r="K45" i="33"/>
  <c r="L45" i="33" s="1"/>
  <c r="E50" i="33"/>
  <c r="H49" i="33" s="1"/>
  <c r="I49" i="33" s="1"/>
  <c r="J49" i="33" s="1"/>
  <c r="K60" i="33"/>
  <c r="L60" i="33" s="1"/>
  <c r="D61" i="33"/>
  <c r="K63" i="33"/>
  <c r="L63" i="33" s="1"/>
  <c r="AR67" i="33"/>
  <c r="AS75" i="33"/>
  <c r="AS78" i="33"/>
  <c r="AL92" i="33"/>
  <c r="T93" i="33"/>
  <c r="AL97" i="33"/>
  <c r="K113" i="33"/>
  <c r="L113" i="33" s="1"/>
  <c r="K116" i="33"/>
  <c r="L116" i="33" s="1"/>
  <c r="AV129" i="33"/>
  <c r="T132" i="33"/>
  <c r="AU136" i="33"/>
  <c r="K138" i="33"/>
  <c r="L138" i="33" s="1"/>
  <c r="K141" i="33"/>
  <c r="L141" i="33" s="1"/>
  <c r="AU145" i="33"/>
  <c r="AS32" i="29"/>
  <c r="AR36" i="29"/>
  <c r="AR45" i="29"/>
  <c r="K47" i="29"/>
  <c r="L47" i="29" s="1"/>
  <c r="AS50" i="29"/>
  <c r="AR59" i="29"/>
  <c r="AR65" i="29"/>
  <c r="T66" i="29"/>
  <c r="AR68" i="29"/>
  <c r="T69" i="29"/>
  <c r="T100" i="29"/>
  <c r="T95" i="29"/>
  <c r="T99" i="29"/>
  <c r="T94" i="29"/>
  <c r="T98" i="29"/>
  <c r="T97" i="29"/>
  <c r="T92" i="29"/>
  <c r="R97" i="29"/>
  <c r="L127" i="29"/>
  <c r="R139" i="29"/>
  <c r="T52" i="15"/>
  <c r="T43" i="15"/>
  <c r="T45" i="15"/>
  <c r="T47" i="15"/>
  <c r="T49" i="15"/>
  <c r="T51" i="15"/>
  <c r="L43" i="15"/>
  <c r="T53" i="15"/>
  <c r="T44" i="15"/>
  <c r="T42" i="15"/>
  <c r="T46" i="15"/>
  <c r="T48" i="15"/>
  <c r="R75" i="15"/>
  <c r="AU136" i="15"/>
  <c r="R28" i="30"/>
  <c r="E60" i="30"/>
  <c r="H59" i="30" s="1"/>
  <c r="I59" i="30" s="1"/>
  <c r="J59" i="30" s="1"/>
  <c r="D74" i="30"/>
  <c r="E47" i="30"/>
  <c r="H46" i="30" s="1"/>
  <c r="I46" i="30" s="1"/>
  <c r="J46" i="30" s="1"/>
  <c r="D62" i="30"/>
  <c r="R60" i="30"/>
  <c r="T109" i="30"/>
  <c r="T115" i="30"/>
  <c r="T112" i="30"/>
  <c r="T106" i="30"/>
  <c r="T111" i="30"/>
  <c r="T108" i="30"/>
  <c r="T114" i="30"/>
  <c r="T105" i="30"/>
  <c r="T110" i="30"/>
  <c r="T107" i="30"/>
  <c r="T116" i="30"/>
  <c r="T113" i="30"/>
  <c r="R127" i="30"/>
  <c r="R131" i="30"/>
  <c r="R94" i="2"/>
  <c r="AR28" i="33"/>
  <c r="AR33" i="33"/>
  <c r="K43" i="33"/>
  <c r="L43" i="33" s="1"/>
  <c r="AR52" i="33"/>
  <c r="T53" i="33"/>
  <c r="AS58" i="33"/>
  <c r="T59" i="33"/>
  <c r="AR61" i="33"/>
  <c r="AR64" i="33"/>
  <c r="T65" i="33"/>
  <c r="AS67" i="33"/>
  <c r="T68" i="33"/>
  <c r="T89" i="33"/>
  <c r="AU105" i="33"/>
  <c r="K107" i="33"/>
  <c r="L107" i="33" s="1"/>
  <c r="K110" i="33"/>
  <c r="L110" i="33" s="1"/>
  <c r="AU114" i="33"/>
  <c r="AU127" i="33"/>
  <c r="T130" i="33"/>
  <c r="K131" i="33"/>
  <c r="L131" i="33" s="1"/>
  <c r="AV136" i="33"/>
  <c r="T137" i="33"/>
  <c r="AU139" i="33"/>
  <c r="AU142" i="33"/>
  <c r="T143" i="33"/>
  <c r="AV145" i="33"/>
  <c r="T146" i="33"/>
  <c r="AS36" i="29"/>
  <c r="AS45" i="29"/>
  <c r="T46" i="29"/>
  <c r="AS59" i="29"/>
  <c r="T60" i="29"/>
  <c r="AR62" i="29"/>
  <c r="T63" i="29"/>
  <c r="AS65" i="29"/>
  <c r="AS68" i="29"/>
  <c r="K73" i="29"/>
  <c r="L73" i="29" s="1"/>
  <c r="K82" i="29"/>
  <c r="L82" i="29" s="1"/>
  <c r="L114" i="29"/>
  <c r="T122" i="29"/>
  <c r="T124" i="29"/>
  <c r="T128" i="29"/>
  <c r="T130" i="29"/>
  <c r="T132" i="29"/>
  <c r="L124" i="29"/>
  <c r="T123" i="29"/>
  <c r="T121" i="29"/>
  <c r="T125" i="29"/>
  <c r="T127" i="29"/>
  <c r="D59" i="15"/>
  <c r="E44" i="15"/>
  <c r="H43" i="15" s="1"/>
  <c r="I43" i="15" s="1"/>
  <c r="J43" i="15" s="1"/>
  <c r="D84" i="15"/>
  <c r="E70" i="15"/>
  <c r="H69" i="15" s="1"/>
  <c r="I69" i="15" s="1"/>
  <c r="J69" i="15" s="1"/>
  <c r="R33" i="30"/>
  <c r="R46" i="30"/>
  <c r="AK94" i="30"/>
  <c r="L111" i="30"/>
  <c r="R143" i="30"/>
  <c r="D76" i="28"/>
  <c r="R99" i="2"/>
  <c r="K27" i="33"/>
  <c r="L27" i="33" s="1"/>
  <c r="O27" i="33" s="1"/>
  <c r="P27" i="33" s="1"/>
  <c r="Q27" i="33" s="1"/>
  <c r="S27" i="33" s="1"/>
  <c r="U27" i="33" s="1"/>
  <c r="AQ27" i="33" s="1"/>
  <c r="AS33" i="33"/>
  <c r="T35" i="33"/>
  <c r="AR50" i="33"/>
  <c r="T51" i="33"/>
  <c r="K52" i="33"/>
  <c r="L52" i="33" s="1"/>
  <c r="AS52" i="33"/>
  <c r="AS61" i="33"/>
  <c r="T62" i="33"/>
  <c r="AS64" i="33"/>
  <c r="K81" i="33"/>
  <c r="L81" i="33" s="1"/>
  <c r="K84" i="33"/>
  <c r="L84" i="33" s="1"/>
  <c r="K91" i="33"/>
  <c r="L91" i="33" s="1"/>
  <c r="K96" i="33"/>
  <c r="L96" i="33" s="1"/>
  <c r="AK98" i="33"/>
  <c r="T106" i="33"/>
  <c r="AU108" i="33"/>
  <c r="AU111" i="33"/>
  <c r="T112" i="33"/>
  <c r="AV114" i="33"/>
  <c r="T115" i="33"/>
  <c r="AV127" i="33"/>
  <c r="AV139" i="33"/>
  <c r="T140" i="33"/>
  <c r="AV142" i="33"/>
  <c r="K28" i="29"/>
  <c r="L28" i="29" s="1"/>
  <c r="AR29" i="29"/>
  <c r="T30" i="29"/>
  <c r="T34" i="29"/>
  <c r="E48" i="29"/>
  <c r="H47" i="29" s="1"/>
  <c r="I47" i="29" s="1"/>
  <c r="J47" i="29" s="1"/>
  <c r="K50" i="29"/>
  <c r="L50" i="29" s="1"/>
  <c r="AR53" i="29"/>
  <c r="AS62" i="29"/>
  <c r="K76" i="29"/>
  <c r="L76" i="29" s="1"/>
  <c r="K79" i="29"/>
  <c r="L79" i="29" s="1"/>
  <c r="AK95" i="29"/>
  <c r="AU110" i="15"/>
  <c r="AU107" i="15"/>
  <c r="AU116" i="15"/>
  <c r="AU113" i="15"/>
  <c r="K112" i="15"/>
  <c r="L112" i="15" s="1"/>
  <c r="K109" i="15"/>
  <c r="L109" i="15" s="1"/>
  <c r="K106" i="15"/>
  <c r="L106" i="15" s="1"/>
  <c r="K115" i="15"/>
  <c r="L115" i="15" s="1"/>
  <c r="AU109" i="15"/>
  <c r="AU115" i="15"/>
  <c r="AU112" i="15"/>
  <c r="AU106" i="15"/>
  <c r="K111" i="15"/>
  <c r="L111" i="15" s="1"/>
  <c r="K108" i="15"/>
  <c r="L108" i="15" s="1"/>
  <c r="K114" i="15"/>
  <c r="L114" i="15" s="1"/>
  <c r="K105" i="15"/>
  <c r="L105" i="15" s="1"/>
  <c r="AU111" i="15"/>
  <c r="AU108" i="15"/>
  <c r="AU114" i="15"/>
  <c r="K110" i="15"/>
  <c r="L110" i="15" s="1"/>
  <c r="K107" i="15"/>
  <c r="L107" i="15" s="1"/>
  <c r="AU105" i="15"/>
  <c r="E49" i="30"/>
  <c r="H48" i="30" s="1"/>
  <c r="I48" i="30" s="1"/>
  <c r="J48" i="30" s="1"/>
  <c r="D64" i="30"/>
  <c r="L106" i="30"/>
  <c r="T30" i="33"/>
  <c r="K32" i="33"/>
  <c r="L32" i="33" s="1"/>
  <c r="K37" i="33"/>
  <c r="L37" i="33" s="1"/>
  <c r="AS50" i="33"/>
  <c r="AR73" i="33"/>
  <c r="K75" i="33"/>
  <c r="L75" i="33" s="1"/>
  <c r="K78" i="33"/>
  <c r="L78" i="33" s="1"/>
  <c r="AR82" i="33"/>
  <c r="AK93" i="33"/>
  <c r="T94" i="33"/>
  <c r="AL98" i="33"/>
  <c r="T99" i="33"/>
  <c r="AV108" i="33"/>
  <c r="T109" i="33"/>
  <c r="AU125" i="33"/>
  <c r="T128" i="33"/>
  <c r="K129" i="33"/>
  <c r="L129" i="33" s="1"/>
  <c r="AS29" i="29"/>
  <c r="K32" i="29"/>
  <c r="L32" i="29" s="1"/>
  <c r="AR33" i="29"/>
  <c r="K36" i="29"/>
  <c r="L36" i="29" s="1"/>
  <c r="AR43" i="29"/>
  <c r="K45" i="29"/>
  <c r="L45" i="29" s="1"/>
  <c r="AR48" i="29"/>
  <c r="T49" i="29"/>
  <c r="AS53" i="29"/>
  <c r="K68" i="29"/>
  <c r="L68" i="29" s="1"/>
  <c r="AR74" i="29"/>
  <c r="AR80" i="29"/>
  <c r="T81" i="29"/>
  <c r="AR83" i="29"/>
  <c r="R114" i="30"/>
  <c r="D112" i="2"/>
  <c r="E97" i="2"/>
  <c r="H96" i="2" s="1"/>
  <c r="I96" i="2" s="1"/>
  <c r="J96" i="2" s="1"/>
  <c r="AR48" i="33"/>
  <c r="K50" i="33"/>
  <c r="L50" i="33" s="1"/>
  <c r="AR26" i="29"/>
  <c r="T27" i="29"/>
  <c r="AR37" i="29"/>
  <c r="T110" i="29"/>
  <c r="T107" i="29"/>
  <c r="T116" i="29"/>
  <c r="T113" i="29"/>
  <c r="T109" i="29"/>
  <c r="T115" i="29"/>
  <c r="T112" i="29"/>
  <c r="T106" i="29"/>
  <c r="T114" i="29"/>
  <c r="T105" i="29"/>
  <c r="R143" i="29"/>
  <c r="R146" i="29"/>
  <c r="R27" i="30"/>
  <c r="R146" i="30"/>
  <c r="R111" i="1"/>
  <c r="E44" i="33"/>
  <c r="H43" i="33" s="1"/>
  <c r="I43" i="33" s="1"/>
  <c r="J43" i="33" s="1"/>
  <c r="AS48" i="33"/>
  <c r="K61" i="33"/>
  <c r="L61" i="33" s="1"/>
  <c r="K64" i="33"/>
  <c r="L64" i="33" s="1"/>
  <c r="AS76" i="33"/>
  <c r="T90" i="33"/>
  <c r="K92" i="33"/>
  <c r="L92" i="33" s="1"/>
  <c r="K97" i="33"/>
  <c r="L97" i="33" s="1"/>
  <c r="K105" i="33"/>
  <c r="L105" i="33" s="1"/>
  <c r="K114" i="33"/>
  <c r="L114" i="33" s="1"/>
  <c r="AV123" i="33"/>
  <c r="T126" i="33"/>
  <c r="K127" i="33"/>
  <c r="L127" i="33" s="1"/>
  <c r="AU132" i="33"/>
  <c r="K139" i="33"/>
  <c r="L139" i="33" s="1"/>
  <c r="K142" i="33"/>
  <c r="L142" i="33" s="1"/>
  <c r="AR51" i="29"/>
  <c r="K53" i="29"/>
  <c r="L53" i="29" s="1"/>
  <c r="T58" i="29"/>
  <c r="AR66" i="29"/>
  <c r="T67" i="29"/>
  <c r="AR69" i="29"/>
  <c r="R137" i="29"/>
  <c r="R140" i="29"/>
  <c r="L33" i="15"/>
  <c r="E59" i="15"/>
  <c r="H58" i="15" s="1"/>
  <c r="I58" i="15" s="1"/>
  <c r="J58" i="15" s="1"/>
  <c r="D73" i="15"/>
  <c r="D61" i="15"/>
  <c r="E46" i="15"/>
  <c r="H45" i="15" s="1"/>
  <c r="I45" i="15" s="1"/>
  <c r="J45" i="15" s="1"/>
  <c r="R78" i="15"/>
  <c r="D73" i="30"/>
  <c r="E59" i="30"/>
  <c r="H58" i="30" s="1"/>
  <c r="I58" i="30" s="1"/>
  <c r="J58" i="30" s="1"/>
  <c r="R67" i="30"/>
  <c r="L109" i="30"/>
  <c r="R93" i="1"/>
  <c r="K28" i="33"/>
  <c r="L28" i="33" s="1"/>
  <c r="T31" i="33"/>
  <c r="K33" i="33"/>
  <c r="L33" i="33" s="1"/>
  <c r="AR46" i="33"/>
  <c r="T47" i="33"/>
  <c r="K48" i="33"/>
  <c r="L48" i="33" s="1"/>
  <c r="AR59" i="33"/>
  <c r="AR65" i="33"/>
  <c r="T66" i="33"/>
  <c r="AR68" i="33"/>
  <c r="T69" i="33"/>
  <c r="AK94" i="33"/>
  <c r="T95" i="33"/>
  <c r="K108" i="33"/>
  <c r="L108" i="33" s="1"/>
  <c r="K111" i="33"/>
  <c r="L111" i="33" s="1"/>
  <c r="T124" i="33"/>
  <c r="K125" i="33"/>
  <c r="L125" i="33" s="1"/>
  <c r="AV132" i="33"/>
  <c r="AU137" i="33"/>
  <c r="AU143" i="33"/>
  <c r="T144" i="33"/>
  <c r="AU146" i="33"/>
  <c r="T147" i="33"/>
  <c r="K29" i="29"/>
  <c r="L29" i="29" s="1"/>
  <c r="T31" i="29"/>
  <c r="K43" i="29"/>
  <c r="L43" i="29" s="1"/>
  <c r="K48" i="29"/>
  <c r="L48" i="29" s="1"/>
  <c r="T61" i="29"/>
  <c r="AS66" i="29"/>
  <c r="AS69" i="29"/>
  <c r="K83" i="29"/>
  <c r="L83" i="29" s="1"/>
  <c r="T50" i="15"/>
  <c r="R32" i="30"/>
  <c r="D76" i="30"/>
  <c r="E62" i="30"/>
  <c r="H61" i="30" s="1"/>
  <c r="I61" i="30" s="1"/>
  <c r="J61" i="30" s="1"/>
  <c r="R63" i="30"/>
  <c r="R126" i="30"/>
  <c r="R142" i="30"/>
  <c r="R28" i="1"/>
  <c r="AR42" i="33"/>
  <c r="AR44" i="33"/>
  <c r="AS59" i="33"/>
  <c r="T60" i="33"/>
  <c r="AS65" i="33"/>
  <c r="AL94" i="33"/>
  <c r="AU106" i="33"/>
  <c r="AU112" i="33"/>
  <c r="T113" i="33"/>
  <c r="AV137" i="33"/>
  <c r="T138" i="33"/>
  <c r="AV143" i="33"/>
  <c r="AR30" i="29"/>
  <c r="K33" i="29"/>
  <c r="L33" i="29" s="1"/>
  <c r="AS60" i="29"/>
  <c r="K74" i="29"/>
  <c r="L74" i="29" s="1"/>
  <c r="K77" i="29"/>
  <c r="L77" i="29" s="1"/>
  <c r="K92" i="29"/>
  <c r="L92" i="29" s="1"/>
  <c r="L130" i="29"/>
  <c r="D78" i="15"/>
  <c r="E64" i="15"/>
  <c r="H63" i="15" s="1"/>
  <c r="I63" i="15" s="1"/>
  <c r="J63" i="15" s="1"/>
  <c r="R64" i="15"/>
  <c r="AU145" i="15"/>
  <c r="E69" i="30"/>
  <c r="H68" i="30" s="1"/>
  <c r="I68" i="30" s="1"/>
  <c r="J68" i="30" s="1"/>
  <c r="D83" i="30"/>
  <c r="R61" i="30"/>
  <c r="L112" i="30"/>
  <c r="R124" i="1"/>
  <c r="K106" i="29"/>
  <c r="L106" i="29" s="1"/>
  <c r="K109" i="29"/>
  <c r="L109" i="29" s="1"/>
  <c r="K112" i="29"/>
  <c r="L112" i="29" s="1"/>
  <c r="AU124" i="29"/>
  <c r="AV126" i="29"/>
  <c r="T136" i="29"/>
  <c r="AU144" i="29"/>
  <c r="T145" i="29"/>
  <c r="AU147" i="29"/>
  <c r="AS29" i="15"/>
  <c r="K34" i="15"/>
  <c r="L34" i="15" s="1"/>
  <c r="E43" i="15"/>
  <c r="H42" i="15" s="1"/>
  <c r="I42" i="15" s="1"/>
  <c r="J42" i="15" s="1"/>
  <c r="P42" i="15" s="1"/>
  <c r="Q42" i="15" s="1"/>
  <c r="S42" i="15" s="1"/>
  <c r="AR47" i="15"/>
  <c r="K49" i="15"/>
  <c r="L49" i="15" s="1"/>
  <c r="K67" i="15"/>
  <c r="L67" i="15" s="1"/>
  <c r="AU127" i="15"/>
  <c r="T130" i="15"/>
  <c r="K131" i="15"/>
  <c r="L131" i="15" s="1"/>
  <c r="T137" i="15"/>
  <c r="T143" i="15"/>
  <c r="AV145" i="15"/>
  <c r="T146" i="15"/>
  <c r="AR30" i="30"/>
  <c r="K35" i="30"/>
  <c r="L35" i="30" s="1"/>
  <c r="E46" i="30"/>
  <c r="H45" i="30" s="1"/>
  <c r="I45" i="30" s="1"/>
  <c r="J45" i="30" s="1"/>
  <c r="AS50" i="30"/>
  <c r="AS63" i="30"/>
  <c r="K68" i="30"/>
  <c r="L68" i="30" s="1"/>
  <c r="K82" i="30"/>
  <c r="L82" i="30" s="1"/>
  <c r="AL94" i="30"/>
  <c r="AL99" i="30"/>
  <c r="AU106" i="30"/>
  <c r="AU112" i="30"/>
  <c r="AU115" i="30"/>
  <c r="AV130" i="30"/>
  <c r="T138" i="30"/>
  <c r="T141" i="30"/>
  <c r="AV143" i="30"/>
  <c r="R45" i="28"/>
  <c r="L83" i="1"/>
  <c r="R74" i="2"/>
  <c r="D109" i="2"/>
  <c r="E94" i="2"/>
  <c r="H93" i="2" s="1"/>
  <c r="I93" i="2" s="1"/>
  <c r="J93" i="2" s="1"/>
  <c r="AU113" i="29"/>
  <c r="AU116" i="29"/>
  <c r="AU122" i="29"/>
  <c r="AV124" i="29"/>
  <c r="K128" i="29"/>
  <c r="L128" i="29" s="1"/>
  <c r="AU138" i="29"/>
  <c r="T139" i="29"/>
  <c r="AU141" i="29"/>
  <c r="T142" i="29"/>
  <c r="K29" i="15"/>
  <c r="L29" i="15" s="1"/>
  <c r="AR37" i="15"/>
  <c r="AR45" i="15"/>
  <c r="AS47" i="15"/>
  <c r="E52" i="15"/>
  <c r="H51" i="15" s="1"/>
  <c r="I51" i="15" s="1"/>
  <c r="J51" i="15" s="1"/>
  <c r="E54" i="15"/>
  <c r="H53" i="15" s="1"/>
  <c r="I53" i="15" s="1"/>
  <c r="J53" i="15" s="1"/>
  <c r="K62" i="15"/>
  <c r="L62" i="15" s="1"/>
  <c r="AR65" i="15"/>
  <c r="T66" i="15"/>
  <c r="D68" i="15"/>
  <c r="K81" i="15"/>
  <c r="L81" i="15" s="1"/>
  <c r="K84" i="15"/>
  <c r="L84" i="15" s="1"/>
  <c r="K91" i="15"/>
  <c r="L91" i="15" s="1"/>
  <c r="K96" i="15"/>
  <c r="L96" i="15" s="1"/>
  <c r="AK98" i="15"/>
  <c r="AV105" i="15"/>
  <c r="T106" i="15"/>
  <c r="T112" i="15"/>
  <c r="AV114" i="15"/>
  <c r="T115" i="15"/>
  <c r="AV127" i="15"/>
  <c r="AV139" i="15"/>
  <c r="T140" i="15"/>
  <c r="AV142" i="15"/>
  <c r="K30" i="30"/>
  <c r="L30" i="30" s="1"/>
  <c r="AS30" i="30"/>
  <c r="T34" i="30"/>
  <c r="AR48" i="30"/>
  <c r="T49" i="30"/>
  <c r="K50" i="30"/>
  <c r="L50" i="30" s="1"/>
  <c r="K58" i="30"/>
  <c r="L58" i="30" s="1"/>
  <c r="E61" i="30"/>
  <c r="H60" i="30" s="1"/>
  <c r="I60" i="30" s="1"/>
  <c r="J60" i="30" s="1"/>
  <c r="AR66" i="30"/>
  <c r="T67" i="30"/>
  <c r="K76" i="30"/>
  <c r="L76" i="30" s="1"/>
  <c r="K79" i="30"/>
  <c r="L79" i="30" s="1"/>
  <c r="AV106" i="30"/>
  <c r="AU109" i="30"/>
  <c r="AV112" i="30"/>
  <c r="AV115" i="30"/>
  <c r="R49" i="28"/>
  <c r="R29" i="1"/>
  <c r="U42" i="3"/>
  <c r="AQ42" i="3" s="1"/>
  <c r="AU42" i="3" s="1"/>
  <c r="R33" i="4"/>
  <c r="AR60" i="15"/>
  <c r="AV108" i="15"/>
  <c r="AV111" i="15"/>
  <c r="AU125" i="15"/>
  <c r="K129" i="15"/>
  <c r="L129" i="15" s="1"/>
  <c r="D69" i="30"/>
  <c r="R91" i="28"/>
  <c r="R46" i="1"/>
  <c r="R89" i="1"/>
  <c r="O89" i="1"/>
  <c r="P89" i="1" s="1"/>
  <c r="Q89" i="1" s="1"/>
  <c r="R43" i="2"/>
  <c r="R60" i="2"/>
  <c r="R77" i="2"/>
  <c r="R93" i="2"/>
  <c r="R73" i="3"/>
  <c r="O73" i="3"/>
  <c r="K126" i="29"/>
  <c r="L126" i="29" s="1"/>
  <c r="AU131" i="29"/>
  <c r="AS27" i="15"/>
  <c r="AS32" i="15"/>
  <c r="K37" i="15"/>
  <c r="L37" i="15" s="1"/>
  <c r="K45" i="15"/>
  <c r="L45" i="15" s="1"/>
  <c r="T74" i="15"/>
  <c r="AR76" i="15"/>
  <c r="AR79" i="15"/>
  <c r="T80" i="15"/>
  <c r="AS82" i="15"/>
  <c r="T83" i="15"/>
  <c r="AK89" i="15"/>
  <c r="AL93" i="15"/>
  <c r="AU121" i="15"/>
  <c r="AU123" i="15"/>
  <c r="AV125" i="15"/>
  <c r="AR28" i="30"/>
  <c r="AS33" i="30"/>
  <c r="T47" i="30"/>
  <c r="K48" i="30"/>
  <c r="L48" i="30" s="1"/>
  <c r="E53" i="30"/>
  <c r="H52" i="30" s="1"/>
  <c r="I52" i="30" s="1"/>
  <c r="J52" i="30" s="1"/>
  <c r="AS61" i="30"/>
  <c r="T62" i="30"/>
  <c r="T75" i="30"/>
  <c r="AR77" i="30"/>
  <c r="T78" i="30"/>
  <c r="AS80" i="30"/>
  <c r="AS83" i="30"/>
  <c r="AL95" i="30"/>
  <c r="AL100" i="30"/>
  <c r="K115" i="30"/>
  <c r="L115" i="30" s="1"/>
  <c r="O121" i="30"/>
  <c r="T129" i="30"/>
  <c r="K140" i="30"/>
  <c r="L140" i="30" s="1"/>
  <c r="L81" i="1"/>
  <c r="R140" i="1"/>
  <c r="R26" i="2"/>
  <c r="O26" i="2"/>
  <c r="P26" i="2" s="1"/>
  <c r="Q26" i="2" s="1"/>
  <c r="D99" i="2"/>
  <c r="E84" i="2"/>
  <c r="H83" i="2" s="1"/>
  <c r="I83" i="2" s="1"/>
  <c r="J83" i="2" s="1"/>
  <c r="R80" i="2"/>
  <c r="R110" i="2"/>
  <c r="R32" i="4"/>
  <c r="R83" i="4"/>
  <c r="D94" i="4"/>
  <c r="E79" i="4"/>
  <c r="H78" i="4" s="1"/>
  <c r="I78" i="4" s="1"/>
  <c r="J78" i="4" s="1"/>
  <c r="R128" i="4"/>
  <c r="K144" i="29"/>
  <c r="L144" i="29" s="1"/>
  <c r="K147" i="29"/>
  <c r="L147" i="29" s="1"/>
  <c r="AR58" i="15"/>
  <c r="K65" i="15"/>
  <c r="L65" i="15" s="1"/>
  <c r="AR68" i="15"/>
  <c r="K92" i="15"/>
  <c r="L92" i="15" s="1"/>
  <c r="K97" i="15"/>
  <c r="L97" i="15" s="1"/>
  <c r="K127" i="15"/>
  <c r="L127" i="15" s="1"/>
  <c r="AU132" i="15"/>
  <c r="R100" i="28"/>
  <c r="R108" i="28"/>
  <c r="R48" i="1"/>
  <c r="R59" i="1"/>
  <c r="L79" i="1"/>
  <c r="R94" i="1"/>
  <c r="R138" i="1"/>
  <c r="R30" i="2"/>
  <c r="K113" i="29"/>
  <c r="L113" i="29" s="1"/>
  <c r="K116" i="29"/>
  <c r="L116" i="29" s="1"/>
  <c r="K138" i="29"/>
  <c r="L138" i="29" s="1"/>
  <c r="K141" i="29"/>
  <c r="L141" i="29" s="1"/>
  <c r="AU145" i="29"/>
  <c r="K60" i="15"/>
  <c r="L60" i="15" s="1"/>
  <c r="AR63" i="15"/>
  <c r="D66" i="15"/>
  <c r="AK94" i="15"/>
  <c r="AK99" i="15"/>
  <c r="K125" i="15"/>
  <c r="L125" i="15" s="1"/>
  <c r="AU130" i="15"/>
  <c r="T65" i="30"/>
  <c r="R27" i="28"/>
  <c r="E63" i="28"/>
  <c r="H62" i="28" s="1"/>
  <c r="I62" i="28" s="1"/>
  <c r="J62" i="28" s="1"/>
  <c r="D77" i="28"/>
  <c r="R129" i="28"/>
  <c r="L73" i="1"/>
  <c r="R130" i="1"/>
  <c r="AS77" i="2"/>
  <c r="AS83" i="2"/>
  <c r="AS80" i="2"/>
  <c r="AS74" i="2"/>
  <c r="AS79" i="2"/>
  <c r="AS76" i="2"/>
  <c r="AS82" i="2"/>
  <c r="AS73" i="2"/>
  <c r="AS78" i="2"/>
  <c r="AS75" i="2"/>
  <c r="AS84" i="2"/>
  <c r="AS81" i="2"/>
  <c r="AU105" i="29"/>
  <c r="K107" i="29"/>
  <c r="L107" i="29" s="1"/>
  <c r="K110" i="29"/>
  <c r="L110" i="29" s="1"/>
  <c r="AU114" i="29"/>
  <c r="AU127" i="29"/>
  <c r="K131" i="29"/>
  <c r="L131" i="29" s="1"/>
  <c r="T137" i="29"/>
  <c r="AU139" i="29"/>
  <c r="AU142" i="29"/>
  <c r="T143" i="29"/>
  <c r="T146" i="29"/>
  <c r="AR30" i="15"/>
  <c r="K35" i="15"/>
  <c r="L35" i="15" s="1"/>
  <c r="AS50" i="15"/>
  <c r="K68" i="15"/>
  <c r="L68" i="15" s="1"/>
  <c r="K73" i="15"/>
  <c r="L73" i="15" s="1"/>
  <c r="K82" i="15"/>
  <c r="L82" i="15" s="1"/>
  <c r="AL94" i="15"/>
  <c r="AL99" i="15"/>
  <c r="T113" i="15"/>
  <c r="T116" i="15"/>
  <c r="T122" i="15"/>
  <c r="AV130" i="15"/>
  <c r="T138" i="15"/>
  <c r="T141" i="15"/>
  <c r="AV143" i="15"/>
  <c r="AV146" i="15"/>
  <c r="AR31" i="30"/>
  <c r="K36" i="30"/>
  <c r="L36" i="30" s="1"/>
  <c r="AS36" i="30"/>
  <c r="K42" i="30"/>
  <c r="L42" i="30" s="1"/>
  <c r="K44" i="30"/>
  <c r="L44" i="30" s="1"/>
  <c r="AR51" i="30"/>
  <c r="AS53" i="30"/>
  <c r="T60" i="30"/>
  <c r="AS64" i="30"/>
  <c r="K74" i="30"/>
  <c r="L74" i="30" s="1"/>
  <c r="K77" i="30"/>
  <c r="L77" i="30" s="1"/>
  <c r="K80" i="30"/>
  <c r="L80" i="30" s="1"/>
  <c r="AL91" i="30"/>
  <c r="AL96" i="30"/>
  <c r="AU107" i="30"/>
  <c r="AU110" i="30"/>
  <c r="AV113" i="30"/>
  <c r="AV116" i="30"/>
  <c r="AV122" i="30"/>
  <c r="AV138" i="30"/>
  <c r="AV141" i="30"/>
  <c r="R43" i="1"/>
  <c r="R75" i="2"/>
  <c r="R90" i="2"/>
  <c r="E69" i="3"/>
  <c r="H68" i="3" s="1"/>
  <c r="I68" i="3" s="1"/>
  <c r="J68" i="3" s="1"/>
  <c r="D83" i="3"/>
  <c r="AV105" i="29"/>
  <c r="AU108" i="29"/>
  <c r="AU111" i="29"/>
  <c r="AV114" i="29"/>
  <c r="AV127" i="29"/>
  <c r="T140" i="29"/>
  <c r="K30" i="15"/>
  <c r="L30" i="15" s="1"/>
  <c r="AS30" i="15"/>
  <c r="AR48" i="15"/>
  <c r="K50" i="15"/>
  <c r="L50" i="15" s="1"/>
  <c r="K58" i="15"/>
  <c r="L58" i="15" s="1"/>
  <c r="AR66" i="15"/>
  <c r="T67" i="15"/>
  <c r="K76" i="15"/>
  <c r="L76" i="15" s="1"/>
  <c r="K79" i="15"/>
  <c r="L79" i="15" s="1"/>
  <c r="AK90" i="15"/>
  <c r="K93" i="15"/>
  <c r="L93" i="15" s="1"/>
  <c r="K98" i="15"/>
  <c r="L98" i="15" s="1"/>
  <c r="AV106" i="15"/>
  <c r="T107" i="15"/>
  <c r="T110" i="15"/>
  <c r="AV112" i="15"/>
  <c r="AV115" i="15"/>
  <c r="K121" i="15"/>
  <c r="L121" i="15" s="1"/>
  <c r="K123" i="15"/>
  <c r="L123" i="15" s="1"/>
  <c r="AU128" i="15"/>
  <c r="AV140" i="15"/>
  <c r="K26" i="30"/>
  <c r="L26" i="30" s="1"/>
  <c r="AS31" i="30"/>
  <c r="T35" i="30"/>
  <c r="AS51" i="30"/>
  <c r="T52" i="30"/>
  <c r="K53" i="30"/>
  <c r="L53" i="30" s="1"/>
  <c r="AR67" i="30"/>
  <c r="K69" i="30"/>
  <c r="L69" i="30" s="1"/>
  <c r="T73" i="30"/>
  <c r="AR81" i="30"/>
  <c r="T82" i="30"/>
  <c r="AR84" i="30"/>
  <c r="AV107" i="30"/>
  <c r="AV110" i="30"/>
  <c r="T125" i="30"/>
  <c r="AU131" i="30"/>
  <c r="AV147" i="30"/>
  <c r="E61" i="28"/>
  <c r="H60" i="28" s="1"/>
  <c r="I60" i="28" s="1"/>
  <c r="J60" i="28" s="1"/>
  <c r="D75" i="28"/>
  <c r="R96" i="28"/>
  <c r="R50" i="1"/>
  <c r="R52" i="1"/>
  <c r="R78" i="2"/>
  <c r="R139" i="2"/>
  <c r="AL98" i="29"/>
  <c r="AV108" i="29"/>
  <c r="AV111" i="29"/>
  <c r="AU125" i="29"/>
  <c r="K129" i="29"/>
  <c r="L129" i="29" s="1"/>
  <c r="AR33" i="15"/>
  <c r="AS48" i="15"/>
  <c r="AR61" i="15"/>
  <c r="K63" i="15"/>
  <c r="L63" i="15" s="1"/>
  <c r="AR74" i="15"/>
  <c r="AR80" i="15"/>
  <c r="T81" i="15"/>
  <c r="AR83" i="15"/>
  <c r="T84" i="15"/>
  <c r="AL90" i="15"/>
  <c r="T91" i="15"/>
  <c r="AK95" i="15"/>
  <c r="T96" i="15"/>
  <c r="AK100" i="15"/>
  <c r="AV109" i="15"/>
  <c r="AV128" i="15"/>
  <c r="T131" i="15"/>
  <c r="K132" i="15"/>
  <c r="L132" i="15" s="1"/>
  <c r="K31" i="30"/>
  <c r="L31" i="30" s="1"/>
  <c r="AR34" i="30"/>
  <c r="AR49" i="30"/>
  <c r="T50" i="30"/>
  <c r="K51" i="30"/>
  <c r="L51" i="30" s="1"/>
  <c r="T58" i="30"/>
  <c r="K59" i="30"/>
  <c r="L59" i="30" s="1"/>
  <c r="K64" i="30"/>
  <c r="L64" i="30" s="1"/>
  <c r="AS67" i="30"/>
  <c r="T68" i="30"/>
  <c r="AR75" i="30"/>
  <c r="T76" i="30"/>
  <c r="AR78" i="30"/>
  <c r="T79" i="30"/>
  <c r="AS81" i="30"/>
  <c r="AS84" i="30"/>
  <c r="T98" i="30"/>
  <c r="T121" i="30"/>
  <c r="T123" i="30"/>
  <c r="AU129" i="30"/>
  <c r="AV131" i="30"/>
  <c r="AU147" i="30"/>
  <c r="AU146" i="30"/>
  <c r="K147" i="30"/>
  <c r="L147" i="30" s="1"/>
  <c r="K144" i="30"/>
  <c r="L144" i="30" s="1"/>
  <c r="AS29" i="28"/>
  <c r="D66" i="28"/>
  <c r="E51" i="28"/>
  <c r="H50" i="28" s="1"/>
  <c r="I50" i="28" s="1"/>
  <c r="J50" i="28" s="1"/>
  <c r="R146" i="28"/>
  <c r="R100" i="1"/>
  <c r="R132" i="1"/>
  <c r="E82" i="2"/>
  <c r="H81" i="2" s="1"/>
  <c r="I81" i="2" s="1"/>
  <c r="J81" i="2" s="1"/>
  <c r="D97" i="2"/>
  <c r="AL93" i="29"/>
  <c r="AU121" i="29"/>
  <c r="AU123" i="29"/>
  <c r="AV125" i="29"/>
  <c r="K136" i="29"/>
  <c r="L136" i="29" s="1"/>
  <c r="K145" i="29"/>
  <c r="L145" i="29" s="1"/>
  <c r="AR28" i="15"/>
  <c r="AS33" i="15"/>
  <c r="AR46" i="15"/>
  <c r="K48" i="15"/>
  <c r="L48" i="15" s="1"/>
  <c r="T62" i="15"/>
  <c r="D64" i="15"/>
  <c r="AS74" i="15"/>
  <c r="T75" i="15"/>
  <c r="AR77" i="15"/>
  <c r="T78" i="15"/>
  <c r="AS80" i="15"/>
  <c r="K89" i="15"/>
  <c r="L89" i="15" s="1"/>
  <c r="AL95" i="15"/>
  <c r="AL100" i="15"/>
  <c r="AU126" i="15"/>
  <c r="T129" i="15"/>
  <c r="K130" i="15"/>
  <c r="L130" i="15" s="1"/>
  <c r="AR29" i="30"/>
  <c r="T30" i="30"/>
  <c r="AS34" i="30"/>
  <c r="AS49" i="30"/>
  <c r="AR62" i="30"/>
  <c r="T63" i="30"/>
  <c r="D65" i="30"/>
  <c r="AS75" i="30"/>
  <c r="AS78" i="30"/>
  <c r="AL92" i="30"/>
  <c r="T93" i="30"/>
  <c r="AL97" i="30"/>
  <c r="K113" i="30"/>
  <c r="L113" i="30" s="1"/>
  <c r="K116" i="30"/>
  <c r="L116" i="30" s="1"/>
  <c r="L124" i="30"/>
  <c r="AV129" i="30"/>
  <c r="T132" i="30"/>
  <c r="K141" i="30"/>
  <c r="L141" i="30" s="1"/>
  <c r="AU145" i="30"/>
  <c r="T146" i="30"/>
  <c r="R44" i="28"/>
  <c r="AR78" i="28"/>
  <c r="AR75" i="28"/>
  <c r="AR84" i="28"/>
  <c r="AR81" i="28"/>
  <c r="K80" i="28"/>
  <c r="L80" i="28" s="1"/>
  <c r="K77" i="28"/>
  <c r="L77" i="28" s="1"/>
  <c r="K74" i="28"/>
  <c r="L74" i="28" s="1"/>
  <c r="K83" i="28"/>
  <c r="L83" i="28" s="1"/>
  <c r="AR77" i="28"/>
  <c r="AR83" i="28"/>
  <c r="AR80" i="28"/>
  <c r="AR74" i="28"/>
  <c r="K79" i="28"/>
  <c r="L79" i="28" s="1"/>
  <c r="K76" i="28"/>
  <c r="L76" i="28" s="1"/>
  <c r="K82" i="28"/>
  <c r="L82" i="28" s="1"/>
  <c r="K73" i="28"/>
  <c r="L73" i="28" s="1"/>
  <c r="AR79" i="28"/>
  <c r="AR76" i="28"/>
  <c r="K81" i="28"/>
  <c r="L81" i="28" s="1"/>
  <c r="R111" i="28"/>
  <c r="L84" i="1"/>
  <c r="AS48" i="2"/>
  <c r="AS43" i="2"/>
  <c r="AS53" i="2"/>
  <c r="AS45" i="2"/>
  <c r="AS50" i="2"/>
  <c r="AS47" i="2"/>
  <c r="AS52" i="2"/>
  <c r="AS42" i="2"/>
  <c r="AS44" i="2"/>
  <c r="AS49" i="2"/>
  <c r="AS46" i="2"/>
  <c r="AL100" i="2"/>
  <c r="AL95" i="2"/>
  <c r="AL90" i="2"/>
  <c r="AL99" i="2"/>
  <c r="AL94" i="2"/>
  <c r="AL89" i="2"/>
  <c r="AL93" i="2"/>
  <c r="AL98" i="2"/>
  <c r="AL97" i="2"/>
  <c r="AL92" i="2"/>
  <c r="K66" i="15"/>
  <c r="L66" i="15" s="1"/>
  <c r="AR69" i="15"/>
  <c r="AU124" i="15"/>
  <c r="E43" i="30"/>
  <c r="H42" i="30" s="1"/>
  <c r="I42" i="30" s="1"/>
  <c r="J42" i="30" s="1"/>
  <c r="D73" i="28"/>
  <c r="R75" i="28"/>
  <c r="R78" i="28"/>
  <c r="AV129" i="28"/>
  <c r="AV131" i="28"/>
  <c r="AV122" i="28"/>
  <c r="AV124" i="28"/>
  <c r="AV126" i="28"/>
  <c r="AV128" i="28"/>
  <c r="AV130" i="28"/>
  <c r="AV132" i="28"/>
  <c r="AV123" i="28"/>
  <c r="AV121" i="28"/>
  <c r="AV125" i="28"/>
  <c r="R45" i="1"/>
  <c r="AS67" i="1"/>
  <c r="AS63" i="1"/>
  <c r="AS59" i="1"/>
  <c r="AS66" i="1"/>
  <c r="AS62" i="1"/>
  <c r="AS69" i="1"/>
  <c r="AS58" i="1"/>
  <c r="AS65" i="1"/>
  <c r="AS61" i="1"/>
  <c r="AS68" i="1"/>
  <c r="AS64" i="1"/>
  <c r="AS60" i="1"/>
  <c r="T82" i="1"/>
  <c r="T78" i="1"/>
  <c r="T74" i="1"/>
  <c r="T81" i="1"/>
  <c r="T77" i="1"/>
  <c r="T84" i="1"/>
  <c r="T73" i="1"/>
  <c r="T80" i="1"/>
  <c r="L74" i="1"/>
  <c r="T76" i="1"/>
  <c r="T83" i="1"/>
  <c r="T79" i="1"/>
  <c r="T75" i="1"/>
  <c r="D100" i="2"/>
  <c r="E85" i="2"/>
  <c r="H84" i="2" s="1"/>
  <c r="I84" i="2" s="1"/>
  <c r="J84" i="2" s="1"/>
  <c r="R131" i="2"/>
  <c r="R48" i="4"/>
  <c r="K108" i="29"/>
  <c r="L108" i="29" s="1"/>
  <c r="K111" i="29"/>
  <c r="L111" i="29" s="1"/>
  <c r="K125" i="29"/>
  <c r="L125" i="29" s="1"/>
  <c r="AU130" i="29"/>
  <c r="AV132" i="29"/>
  <c r="AU137" i="29"/>
  <c r="AU143" i="29"/>
  <c r="T144" i="29"/>
  <c r="AU146" i="29"/>
  <c r="T147" i="29"/>
  <c r="AR26" i="15"/>
  <c r="K28" i="15"/>
  <c r="L28" i="15" s="1"/>
  <c r="AR36" i="15"/>
  <c r="AS44" i="15"/>
  <c r="AR53" i="15"/>
  <c r="AR59" i="15"/>
  <c r="K61" i="15"/>
  <c r="L61" i="15" s="1"/>
  <c r="AR64" i="15"/>
  <c r="T65" i="15"/>
  <c r="K83" i="15"/>
  <c r="L83" i="15" s="1"/>
  <c r="AK91" i="15"/>
  <c r="T92" i="15"/>
  <c r="K94" i="15"/>
  <c r="L94" i="15" s="1"/>
  <c r="AK96" i="15"/>
  <c r="T105" i="15"/>
  <c r="T114" i="15"/>
  <c r="AU122" i="15"/>
  <c r="T127" i="15"/>
  <c r="K128" i="15"/>
  <c r="L128" i="15" s="1"/>
  <c r="T139" i="15"/>
  <c r="AV144" i="15"/>
  <c r="AV147" i="15"/>
  <c r="K29" i="30"/>
  <c r="L29" i="30" s="1"/>
  <c r="T33" i="30"/>
  <c r="AR37" i="30"/>
  <c r="AR45" i="30"/>
  <c r="AS47" i="30"/>
  <c r="K62" i="30"/>
  <c r="L62" i="30" s="1"/>
  <c r="AR65" i="30"/>
  <c r="T66" i="30"/>
  <c r="K81" i="30"/>
  <c r="L81" i="30" s="1"/>
  <c r="D82" i="30"/>
  <c r="K84" i="30"/>
  <c r="L84" i="30" s="1"/>
  <c r="AV105" i="30"/>
  <c r="AU108" i="30"/>
  <c r="AV114" i="30"/>
  <c r="AV139" i="30"/>
  <c r="T140" i="30"/>
  <c r="AV142" i="30"/>
  <c r="AS27" i="28"/>
  <c r="AS34" i="28"/>
  <c r="AS30" i="28"/>
  <c r="AS37" i="28"/>
  <c r="AS26" i="28"/>
  <c r="AS33" i="28"/>
  <c r="AS36" i="28"/>
  <c r="AS32" i="28"/>
  <c r="AS28" i="28"/>
  <c r="AV127" i="28"/>
  <c r="R32" i="1"/>
  <c r="R36" i="1"/>
  <c r="R27" i="2"/>
  <c r="O27" i="2"/>
  <c r="P27" i="2" s="1"/>
  <c r="Q27" i="2" s="1"/>
  <c r="R63" i="2"/>
  <c r="AL94" i="29"/>
  <c r="AU106" i="29"/>
  <c r="AU112" i="29"/>
  <c r="AU115" i="29"/>
  <c r="T138" i="29"/>
  <c r="AR31" i="15"/>
  <c r="K36" i="15"/>
  <c r="L36" i="15" s="1"/>
  <c r="AS36" i="15"/>
  <c r="AR51" i="15"/>
  <c r="AS53" i="15"/>
  <c r="K74" i="15"/>
  <c r="L74" i="15" s="1"/>
  <c r="K77" i="15"/>
  <c r="L77" i="15" s="1"/>
  <c r="K80" i="15"/>
  <c r="L80" i="15" s="1"/>
  <c r="AL91" i="15"/>
  <c r="T108" i="15"/>
  <c r="AV113" i="15"/>
  <c r="AV116" i="15"/>
  <c r="AV138" i="15"/>
  <c r="AR27" i="30"/>
  <c r="AR32" i="30"/>
  <c r="AS37" i="30"/>
  <c r="AR43" i="30"/>
  <c r="T46" i="30"/>
  <c r="K47" i="30"/>
  <c r="L47" i="30" s="1"/>
  <c r="AR73" i="30"/>
  <c r="K75" i="30"/>
  <c r="L75" i="30" s="1"/>
  <c r="K78" i="30"/>
  <c r="L78" i="30" s="1"/>
  <c r="AR82" i="30"/>
  <c r="T94" i="30"/>
  <c r="AL98" i="30"/>
  <c r="AV108" i="30"/>
  <c r="AU125" i="30"/>
  <c r="E64" i="28"/>
  <c r="H63" i="28" s="1"/>
  <c r="I63" i="28" s="1"/>
  <c r="J63" i="28" s="1"/>
  <c r="D78" i="28"/>
  <c r="K84" i="28"/>
  <c r="L84" i="28" s="1"/>
  <c r="R90" i="28"/>
  <c r="K131" i="28"/>
  <c r="L131" i="28" s="1"/>
  <c r="AU127" i="28"/>
  <c r="K122" i="28"/>
  <c r="L122" i="28" s="1"/>
  <c r="AU129" i="28"/>
  <c r="K124" i="28"/>
  <c r="L124" i="28" s="1"/>
  <c r="AU131" i="28"/>
  <c r="K126" i="28"/>
  <c r="L126" i="28" s="1"/>
  <c r="K128" i="28"/>
  <c r="L128" i="28" s="1"/>
  <c r="AU122" i="28"/>
  <c r="AU124" i="28"/>
  <c r="K130" i="28"/>
  <c r="L130" i="28" s="1"/>
  <c r="AU126" i="28"/>
  <c r="K132" i="28"/>
  <c r="L132" i="28" s="1"/>
  <c r="AU128" i="28"/>
  <c r="K123" i="28"/>
  <c r="L123" i="28" s="1"/>
  <c r="K121" i="28"/>
  <c r="L121" i="28" s="1"/>
  <c r="AU130" i="28"/>
  <c r="K125" i="28"/>
  <c r="L125" i="28" s="1"/>
  <c r="AU132" i="28"/>
  <c r="K127" i="28"/>
  <c r="L127" i="28" s="1"/>
  <c r="AU123" i="28"/>
  <c r="AU121" i="28"/>
  <c r="AU108" i="1"/>
  <c r="K107" i="1"/>
  <c r="L107" i="1" s="1"/>
  <c r="AU115" i="1"/>
  <c r="K114" i="1"/>
  <c r="L114" i="1" s="1"/>
  <c r="AU111" i="1"/>
  <c r="K110" i="1"/>
  <c r="L110" i="1" s="1"/>
  <c r="AU107" i="1"/>
  <c r="K106" i="1"/>
  <c r="L106" i="1" s="1"/>
  <c r="AU114" i="1"/>
  <c r="K113" i="1"/>
  <c r="L113" i="1" s="1"/>
  <c r="AU110" i="1"/>
  <c r="K109" i="1"/>
  <c r="L109" i="1" s="1"/>
  <c r="AU106" i="1"/>
  <c r="K116" i="1"/>
  <c r="L116" i="1" s="1"/>
  <c r="K105" i="1"/>
  <c r="L105" i="1" s="1"/>
  <c r="AU113" i="1"/>
  <c r="K112" i="1"/>
  <c r="L112" i="1" s="1"/>
  <c r="AU109" i="1"/>
  <c r="K108" i="1"/>
  <c r="L108" i="1" s="1"/>
  <c r="R141" i="1"/>
  <c r="R145" i="1"/>
  <c r="R76" i="2"/>
  <c r="R132" i="4"/>
  <c r="AV106" i="29"/>
  <c r="AV112" i="29"/>
  <c r="K121" i="29"/>
  <c r="L121" i="29" s="1"/>
  <c r="K123" i="29"/>
  <c r="L123" i="29" s="1"/>
  <c r="AR67" i="15"/>
  <c r="AR81" i="15"/>
  <c r="AV107" i="15"/>
  <c r="K126" i="15"/>
  <c r="L126" i="15" s="1"/>
  <c r="T80" i="30"/>
  <c r="K145" i="30"/>
  <c r="L145" i="30" s="1"/>
  <c r="R48" i="2"/>
  <c r="R79" i="2"/>
  <c r="D114" i="2"/>
  <c r="E99" i="2"/>
  <c r="H98" i="2" s="1"/>
  <c r="I98" i="2" s="1"/>
  <c r="J98" i="2" s="1"/>
  <c r="AL91" i="2"/>
  <c r="R80" i="4"/>
  <c r="AR28" i="28"/>
  <c r="T33" i="28"/>
  <c r="AS47" i="28"/>
  <c r="E50" i="28"/>
  <c r="H49" i="28" s="1"/>
  <c r="I49" i="28" s="1"/>
  <c r="J49" i="28" s="1"/>
  <c r="K52" i="28"/>
  <c r="L52" i="28" s="1"/>
  <c r="K58" i="28"/>
  <c r="L58" i="28" s="1"/>
  <c r="K67" i="28"/>
  <c r="L67" i="28" s="1"/>
  <c r="D68" i="28"/>
  <c r="T74" i="28"/>
  <c r="T80" i="28"/>
  <c r="AS82" i="28"/>
  <c r="T83" i="28"/>
  <c r="AK89" i="28"/>
  <c r="AL93" i="28"/>
  <c r="K136" i="28"/>
  <c r="L136" i="28" s="1"/>
  <c r="K145" i="28"/>
  <c r="L145" i="28" s="1"/>
  <c r="AR26" i="1"/>
  <c r="T27" i="1"/>
  <c r="AS33" i="1"/>
  <c r="AR37" i="1"/>
  <c r="T44" i="1"/>
  <c r="AS48" i="1"/>
  <c r="K63" i="1"/>
  <c r="L63" i="1" s="1"/>
  <c r="AR64" i="1"/>
  <c r="K67" i="1"/>
  <c r="L67" i="1" s="1"/>
  <c r="T69" i="1"/>
  <c r="AR74" i="1"/>
  <c r="AK96" i="1"/>
  <c r="AV116" i="1"/>
  <c r="K122" i="1"/>
  <c r="L122" i="1" s="1"/>
  <c r="AU125" i="1"/>
  <c r="K127" i="1"/>
  <c r="L127" i="1" s="1"/>
  <c r="T131" i="1"/>
  <c r="AV142" i="1"/>
  <c r="AU146" i="1"/>
  <c r="AS30" i="2"/>
  <c r="AS34" i="2"/>
  <c r="K37" i="2"/>
  <c r="L37" i="2" s="1"/>
  <c r="K51" i="2"/>
  <c r="L51" i="2" s="1"/>
  <c r="D75" i="2"/>
  <c r="D78" i="2"/>
  <c r="AR81" i="2"/>
  <c r="T82" i="2"/>
  <c r="AR84" i="2"/>
  <c r="AU114" i="2"/>
  <c r="E67" i="3"/>
  <c r="H66" i="3" s="1"/>
  <c r="I66" i="3" s="1"/>
  <c r="J66" i="3" s="1"/>
  <c r="D81" i="3"/>
  <c r="L99" i="3"/>
  <c r="R106" i="3"/>
  <c r="AS51" i="4"/>
  <c r="AS48" i="4"/>
  <c r="AS43" i="4"/>
  <c r="AS53" i="4"/>
  <c r="AS45" i="4"/>
  <c r="AS50" i="4"/>
  <c r="AS47" i="4"/>
  <c r="AS52" i="4"/>
  <c r="AS42" i="4"/>
  <c r="AS44" i="4"/>
  <c r="AS49" i="4"/>
  <c r="E63" i="4"/>
  <c r="H62" i="4" s="1"/>
  <c r="I62" i="4" s="1"/>
  <c r="J62" i="4" s="1"/>
  <c r="D77" i="4"/>
  <c r="O89" i="4"/>
  <c r="R89" i="4"/>
  <c r="R110" i="4"/>
  <c r="T26" i="28"/>
  <c r="K31" i="28"/>
  <c r="L31" i="28" s="1"/>
  <c r="AR32" i="28"/>
  <c r="K35" i="28"/>
  <c r="L35" i="28" s="1"/>
  <c r="T37" i="28"/>
  <c r="K42" i="28"/>
  <c r="L42" i="28" s="1"/>
  <c r="E45" i="28"/>
  <c r="H44" i="28" s="1"/>
  <c r="I44" i="28" s="1"/>
  <c r="J44" i="28" s="1"/>
  <c r="AR50" i="28"/>
  <c r="T51" i="28"/>
  <c r="D59" i="28"/>
  <c r="K61" i="28"/>
  <c r="L61" i="28" s="1"/>
  <c r="K64" i="28"/>
  <c r="L64" i="28" s="1"/>
  <c r="AS76" i="28"/>
  <c r="T77" i="28"/>
  <c r="AS79" i="28"/>
  <c r="K92" i="28"/>
  <c r="L92" i="28" s="1"/>
  <c r="K97" i="28"/>
  <c r="L97" i="28" s="1"/>
  <c r="K105" i="28"/>
  <c r="L105" i="28" s="1"/>
  <c r="K114" i="28"/>
  <c r="L114" i="28" s="1"/>
  <c r="T126" i="28"/>
  <c r="K139" i="28"/>
  <c r="L139" i="28" s="1"/>
  <c r="K142" i="28"/>
  <c r="L142" i="28" s="1"/>
  <c r="AS37" i="1"/>
  <c r="AR51" i="1"/>
  <c r="K53" i="1"/>
  <c r="L53" i="1" s="1"/>
  <c r="AR68" i="1"/>
  <c r="AS74" i="1"/>
  <c r="K77" i="1"/>
  <c r="L77" i="1" s="1"/>
  <c r="AL96" i="1"/>
  <c r="T98" i="1"/>
  <c r="T110" i="1"/>
  <c r="T114" i="1"/>
  <c r="AV125" i="1"/>
  <c r="T126" i="1"/>
  <c r="AV146" i="1"/>
  <c r="T28" i="2"/>
  <c r="K46" i="2"/>
  <c r="L46" i="2" s="1"/>
  <c r="AR49" i="2"/>
  <c r="T50" i="2"/>
  <c r="K66" i="2"/>
  <c r="L66" i="2" s="1"/>
  <c r="K69" i="2"/>
  <c r="L69" i="2" s="1"/>
  <c r="E75" i="2"/>
  <c r="H74" i="2" s="1"/>
  <c r="I74" i="2" s="1"/>
  <c r="J74" i="2" s="1"/>
  <c r="AR75" i="2"/>
  <c r="T76" i="2"/>
  <c r="E78" i="2"/>
  <c r="H77" i="2" s="1"/>
  <c r="I77" i="2" s="1"/>
  <c r="J77" i="2" s="1"/>
  <c r="AR78" i="2"/>
  <c r="T79" i="2"/>
  <c r="AK92" i="2"/>
  <c r="K95" i="2"/>
  <c r="L95" i="2" s="1"/>
  <c r="AK97" i="2"/>
  <c r="T98" i="2"/>
  <c r="K100" i="2"/>
  <c r="L100" i="2" s="1"/>
  <c r="AV114" i="2"/>
  <c r="AV116" i="2"/>
  <c r="R123" i="2"/>
  <c r="D64" i="3"/>
  <c r="E49" i="3"/>
  <c r="H48" i="3" s="1"/>
  <c r="I48" i="3" s="1"/>
  <c r="J48" i="3" s="1"/>
  <c r="D60" i="4"/>
  <c r="E45" i="4"/>
  <c r="H44" i="4" s="1"/>
  <c r="I44" i="4" s="1"/>
  <c r="J44" i="4" s="1"/>
  <c r="E65" i="4"/>
  <c r="H64" i="4" s="1"/>
  <c r="I64" i="4" s="1"/>
  <c r="J64" i="4" s="1"/>
  <c r="D79" i="4"/>
  <c r="AR36" i="28"/>
  <c r="AR45" i="28"/>
  <c r="K47" i="28"/>
  <c r="L47" i="28" s="1"/>
  <c r="AS50" i="28"/>
  <c r="AR65" i="28"/>
  <c r="T66" i="28"/>
  <c r="AR68" i="28"/>
  <c r="T69" i="28"/>
  <c r="AR44" i="2"/>
  <c r="T93" i="2"/>
  <c r="K116" i="2"/>
  <c r="L116" i="2" s="1"/>
  <c r="K113" i="2"/>
  <c r="L113" i="2" s="1"/>
  <c r="AU116" i="2"/>
  <c r="AU113" i="2"/>
  <c r="K112" i="2"/>
  <c r="L112" i="2" s="1"/>
  <c r="K109" i="2"/>
  <c r="L109" i="2" s="1"/>
  <c r="K115" i="2"/>
  <c r="L115" i="2" s="1"/>
  <c r="AU115" i="2"/>
  <c r="AU112" i="2"/>
  <c r="K111" i="2"/>
  <c r="L111" i="2" s="1"/>
  <c r="K108" i="2"/>
  <c r="L108" i="2" s="1"/>
  <c r="R142" i="2"/>
  <c r="R50" i="3"/>
  <c r="R76" i="3"/>
  <c r="R52" i="4"/>
  <c r="R58" i="4"/>
  <c r="O58" i="4"/>
  <c r="R74" i="4"/>
  <c r="D81" i="4"/>
  <c r="R126" i="4"/>
  <c r="R27" i="5"/>
  <c r="R44" i="5"/>
  <c r="D92" i="6"/>
  <c r="E77" i="6"/>
  <c r="H76" i="6" s="1"/>
  <c r="I76" i="6" s="1"/>
  <c r="J76" i="6" s="1"/>
  <c r="AS45" i="28"/>
  <c r="T46" i="28"/>
  <c r="AS59" i="28"/>
  <c r="T60" i="28"/>
  <c r="AR62" i="28"/>
  <c r="T63" i="28"/>
  <c r="AS65" i="28"/>
  <c r="AS68" i="28"/>
  <c r="AL94" i="28"/>
  <c r="AL99" i="28"/>
  <c r="AU106" i="28"/>
  <c r="AU112" i="28"/>
  <c r="T113" i="28"/>
  <c r="AU115" i="28"/>
  <c r="T116" i="28"/>
  <c r="T122" i="28"/>
  <c r="AV137" i="28"/>
  <c r="T138" i="28"/>
  <c r="AU140" i="28"/>
  <c r="T141" i="28"/>
  <c r="AV143" i="28"/>
  <c r="AV146" i="28"/>
  <c r="AR30" i="1"/>
  <c r="K33" i="1"/>
  <c r="L33" i="1" s="1"/>
  <c r="AR34" i="1"/>
  <c r="AR46" i="1"/>
  <c r="T47" i="1"/>
  <c r="K60" i="1"/>
  <c r="L60" i="1" s="1"/>
  <c r="AR61" i="1"/>
  <c r="T62" i="1"/>
  <c r="T66" i="1"/>
  <c r="AS78" i="1"/>
  <c r="AS82" i="1"/>
  <c r="AL90" i="1"/>
  <c r="AL97" i="1"/>
  <c r="AV109" i="1"/>
  <c r="AV113" i="1"/>
  <c r="AU123" i="1"/>
  <c r="K125" i="1"/>
  <c r="L125" i="1" s="1"/>
  <c r="AV128" i="1"/>
  <c r="T129" i="1"/>
  <c r="AV139" i="1"/>
  <c r="K142" i="1"/>
  <c r="L142" i="1" s="1"/>
  <c r="AU143" i="1"/>
  <c r="K146" i="1"/>
  <c r="L146" i="1" s="1"/>
  <c r="AR31" i="2"/>
  <c r="K34" i="2"/>
  <c r="L34" i="2" s="1"/>
  <c r="AR35" i="2"/>
  <c r="T36" i="2"/>
  <c r="AR61" i="2"/>
  <c r="AR64" i="2"/>
  <c r="T89" i="2"/>
  <c r="AU105" i="2"/>
  <c r="K107" i="2"/>
  <c r="L107" i="2" s="1"/>
  <c r="R127" i="2"/>
  <c r="R44" i="3"/>
  <c r="L79" i="3"/>
  <c r="L26" i="4"/>
  <c r="R44" i="4"/>
  <c r="D81" i="5"/>
  <c r="E67" i="5"/>
  <c r="H66" i="5" s="1"/>
  <c r="I66" i="5" s="1"/>
  <c r="J66" i="5" s="1"/>
  <c r="E53" i="5"/>
  <c r="H52" i="5" s="1"/>
  <c r="I52" i="5" s="1"/>
  <c r="J52" i="5" s="1"/>
  <c r="D68" i="5"/>
  <c r="R78" i="5"/>
  <c r="K28" i="28"/>
  <c r="L28" i="28" s="1"/>
  <c r="AR29" i="28"/>
  <c r="T30" i="28"/>
  <c r="T34" i="28"/>
  <c r="E48" i="28"/>
  <c r="H47" i="28" s="1"/>
  <c r="I47" i="28" s="1"/>
  <c r="J47" i="28" s="1"/>
  <c r="K50" i="28"/>
  <c r="L50" i="28" s="1"/>
  <c r="AR53" i="28"/>
  <c r="AS62" i="28"/>
  <c r="AK90" i="28"/>
  <c r="K93" i="28"/>
  <c r="L93" i="28" s="1"/>
  <c r="K98" i="28"/>
  <c r="L98" i="28" s="1"/>
  <c r="AU109" i="28"/>
  <c r="K64" i="1"/>
  <c r="L64" i="1" s="1"/>
  <c r="AR65" i="1"/>
  <c r="K68" i="1"/>
  <c r="L68" i="1" s="1"/>
  <c r="AV123" i="1"/>
  <c r="AU136" i="1"/>
  <c r="AU147" i="1"/>
  <c r="AS31" i="2"/>
  <c r="AS35" i="2"/>
  <c r="AR42" i="2"/>
  <c r="K49" i="2"/>
  <c r="L49" i="2" s="1"/>
  <c r="AR52" i="2"/>
  <c r="K81" i="2"/>
  <c r="L81" i="2" s="1"/>
  <c r="K84" i="2"/>
  <c r="L84" i="2" s="1"/>
  <c r="AU111" i="2"/>
  <c r="O58" i="3"/>
  <c r="R58" i="3"/>
  <c r="T77" i="3"/>
  <c r="T83" i="3"/>
  <c r="T80" i="3"/>
  <c r="T74" i="3"/>
  <c r="T79" i="3"/>
  <c r="T76" i="3"/>
  <c r="T82" i="3"/>
  <c r="T73" i="3"/>
  <c r="T78" i="3"/>
  <c r="T75" i="3"/>
  <c r="T84" i="3"/>
  <c r="T81" i="3"/>
  <c r="L82" i="3"/>
  <c r="R109" i="3"/>
  <c r="R145" i="4"/>
  <c r="K32" i="28"/>
  <c r="L32" i="28" s="1"/>
  <c r="AR33" i="28"/>
  <c r="K36" i="28"/>
  <c r="L36" i="28" s="1"/>
  <c r="AR58" i="1"/>
  <c r="AR69" i="1"/>
  <c r="AU121" i="1"/>
  <c r="AU131" i="1"/>
  <c r="K44" i="2"/>
  <c r="L44" i="2" s="1"/>
  <c r="AR47" i="2"/>
  <c r="D73" i="2"/>
  <c r="D76" i="2"/>
  <c r="D79" i="2"/>
  <c r="AR82" i="2"/>
  <c r="L91" i="2"/>
  <c r="T94" i="2"/>
  <c r="L96" i="2"/>
  <c r="T99" i="2"/>
  <c r="R121" i="3"/>
  <c r="O121" i="3"/>
  <c r="R52" i="5"/>
  <c r="D138" i="5"/>
  <c r="E139" i="5" s="1"/>
  <c r="H138" i="5" s="1"/>
  <c r="I138" i="5" s="1"/>
  <c r="J138" i="5" s="1"/>
  <c r="E124" i="5"/>
  <c r="H123" i="5" s="1"/>
  <c r="I123" i="5" s="1"/>
  <c r="J123" i="5" s="1"/>
  <c r="E60" i="6"/>
  <c r="H59" i="6" s="1"/>
  <c r="I59" i="6" s="1"/>
  <c r="J59" i="6" s="1"/>
  <c r="D74" i="6"/>
  <c r="D98" i="6"/>
  <c r="E83" i="6"/>
  <c r="H82" i="6" s="1"/>
  <c r="I82" i="6" s="1"/>
  <c r="J82" i="6" s="1"/>
  <c r="R53" i="8"/>
  <c r="AR26" i="28"/>
  <c r="T27" i="28"/>
  <c r="AR37" i="28"/>
  <c r="T44" i="28"/>
  <c r="AS48" i="28"/>
  <c r="K59" i="28"/>
  <c r="L59" i="28" s="1"/>
  <c r="K62" i="28"/>
  <c r="L62" i="28" s="1"/>
  <c r="K65" i="28"/>
  <c r="L65" i="28" s="1"/>
  <c r="D69" i="28"/>
  <c r="AS74" i="28"/>
  <c r="T75" i="28"/>
  <c r="T78" i="28"/>
  <c r="AS80" i="28"/>
  <c r="AS83" i="28"/>
  <c r="K89" i="28"/>
  <c r="L89" i="28" s="1"/>
  <c r="AL95" i="28"/>
  <c r="AL100" i="28"/>
  <c r="K115" i="28"/>
  <c r="L115" i="28" s="1"/>
  <c r="T129" i="28"/>
  <c r="K137" i="28"/>
  <c r="L137" i="28" s="1"/>
  <c r="K140" i="28"/>
  <c r="L140" i="28" s="1"/>
  <c r="K143" i="28"/>
  <c r="L143" i="28" s="1"/>
  <c r="O26" i="1"/>
  <c r="P26" i="1" s="1"/>
  <c r="Q26" i="1" s="1"/>
  <c r="S26" i="1" s="1"/>
  <c r="AS27" i="1"/>
  <c r="K30" i="1"/>
  <c r="L30" i="1" s="1"/>
  <c r="T32" i="1"/>
  <c r="AR44" i="1"/>
  <c r="T45" i="1"/>
  <c r="AS49" i="1"/>
  <c r="AS75" i="1"/>
  <c r="K78" i="1"/>
  <c r="L78" i="1" s="1"/>
  <c r="AR79" i="1"/>
  <c r="K82" i="1"/>
  <c r="L82" i="1" s="1"/>
  <c r="AL91" i="1"/>
  <c r="K96" i="1"/>
  <c r="L96" i="1" s="1"/>
  <c r="T100" i="1"/>
  <c r="T115" i="1"/>
  <c r="AV121" i="1"/>
  <c r="AU126" i="1"/>
  <c r="K128" i="1"/>
  <c r="L128" i="1" s="1"/>
  <c r="AV131" i="1"/>
  <c r="T132" i="1"/>
  <c r="K139" i="1"/>
  <c r="L139" i="1" s="1"/>
  <c r="T141" i="1"/>
  <c r="T145" i="1"/>
  <c r="T33" i="2"/>
  <c r="K52" i="2"/>
  <c r="L52" i="2" s="1"/>
  <c r="K58" i="2"/>
  <c r="L58" i="2" s="1"/>
  <c r="K67" i="2"/>
  <c r="L67" i="2" s="1"/>
  <c r="T74" i="2"/>
  <c r="AR76" i="2"/>
  <c r="AR79" i="2"/>
  <c r="T80" i="2"/>
  <c r="T83" i="2"/>
  <c r="AK89" i="2"/>
  <c r="R26" i="3"/>
  <c r="O26" i="3"/>
  <c r="P26" i="3" s="1"/>
  <c r="Q26" i="3" s="1"/>
  <c r="S26" i="3" s="1"/>
  <c r="U26" i="3" s="1"/>
  <c r="AQ26" i="3" s="1"/>
  <c r="R28" i="3"/>
  <c r="R37" i="3"/>
  <c r="R123" i="3"/>
  <c r="R67" i="4"/>
  <c r="R59" i="5"/>
  <c r="R32" i="6"/>
  <c r="O136" i="6"/>
  <c r="R136" i="6"/>
  <c r="E46" i="28"/>
  <c r="H45" i="28" s="1"/>
  <c r="I45" i="28" s="1"/>
  <c r="J45" i="28" s="1"/>
  <c r="AR51" i="28"/>
  <c r="K53" i="28"/>
  <c r="L53" i="28" s="1"/>
  <c r="T58" i="28"/>
  <c r="AR66" i="28"/>
  <c r="T67" i="28"/>
  <c r="AR69" i="28"/>
  <c r="AS77" i="28"/>
  <c r="K99" i="28"/>
  <c r="L99" i="28" s="1"/>
  <c r="K106" i="28"/>
  <c r="L106" i="28" s="1"/>
  <c r="K109" i="28"/>
  <c r="L109" i="28" s="1"/>
  <c r="K112" i="28"/>
  <c r="L112" i="28" s="1"/>
  <c r="T136" i="28"/>
  <c r="AU144" i="28"/>
  <c r="T145" i="28"/>
  <c r="AU147" i="28"/>
  <c r="AR31" i="1"/>
  <c r="K34" i="1"/>
  <c r="L34" i="1" s="1"/>
  <c r="AR35" i="1"/>
  <c r="T36" i="1"/>
  <c r="K61" i="1"/>
  <c r="L61" i="1" s="1"/>
  <c r="T63" i="1"/>
  <c r="T67" i="1"/>
  <c r="AS79" i="1"/>
  <c r="AR83" i="1"/>
  <c r="AK92" i="1"/>
  <c r="T93" i="1"/>
  <c r="AK99" i="1"/>
  <c r="AV110" i="1"/>
  <c r="AV114" i="1"/>
  <c r="K123" i="1"/>
  <c r="L123" i="1" s="1"/>
  <c r="AV126" i="1"/>
  <c r="T127" i="1"/>
  <c r="AU140" i="1"/>
  <c r="K143" i="1"/>
  <c r="L143" i="1" s="1"/>
  <c r="AU144" i="1"/>
  <c r="T26" i="2"/>
  <c r="AS28" i="2"/>
  <c r="K31" i="2"/>
  <c r="L31" i="2" s="1"/>
  <c r="AR32" i="2"/>
  <c r="K35" i="2"/>
  <c r="L35" i="2" s="1"/>
  <c r="T37" i="2"/>
  <c r="K42" i="2"/>
  <c r="L42" i="2" s="1"/>
  <c r="AR50" i="2"/>
  <c r="T51" i="2"/>
  <c r="K61" i="2"/>
  <c r="L61" i="2" s="1"/>
  <c r="K64" i="2"/>
  <c r="L64" i="2" s="1"/>
  <c r="T77" i="2"/>
  <c r="T90" i="2"/>
  <c r="K92" i="2"/>
  <c r="L92" i="2" s="1"/>
  <c r="K97" i="2"/>
  <c r="L97" i="2" s="1"/>
  <c r="K105" i="2"/>
  <c r="L105" i="2" s="1"/>
  <c r="T114" i="2"/>
  <c r="T116" i="2"/>
  <c r="T113" i="2"/>
  <c r="T109" i="2"/>
  <c r="AV113" i="2"/>
  <c r="T115" i="2"/>
  <c r="D59" i="3"/>
  <c r="E44" i="3"/>
  <c r="H43" i="3" s="1"/>
  <c r="I43" i="3" s="1"/>
  <c r="J43" i="3" s="1"/>
  <c r="E70" i="3"/>
  <c r="H69" i="3" s="1"/>
  <c r="I69" i="3" s="1"/>
  <c r="J69" i="3" s="1"/>
  <c r="D84" i="3"/>
  <c r="D77" i="3"/>
  <c r="R112" i="3"/>
  <c r="L37" i="4"/>
  <c r="E60" i="4"/>
  <c r="H59" i="4" s="1"/>
  <c r="I59" i="4" s="1"/>
  <c r="J59" i="4" s="1"/>
  <c r="D74" i="4"/>
  <c r="AS46" i="4"/>
  <c r="D84" i="4"/>
  <c r="R131" i="4"/>
  <c r="R27" i="6"/>
  <c r="R142" i="6"/>
  <c r="K29" i="28"/>
  <c r="L29" i="28" s="1"/>
  <c r="T31" i="28"/>
  <c r="T35" i="28"/>
  <c r="T42" i="28"/>
  <c r="K43" i="28"/>
  <c r="L43" i="28" s="1"/>
  <c r="K48" i="28"/>
  <c r="L48" i="28" s="1"/>
  <c r="AS51" i="28"/>
  <c r="T52" i="28"/>
  <c r="AR60" i="28"/>
  <c r="T61" i="28"/>
  <c r="AR63" i="28"/>
  <c r="T64" i="28"/>
  <c r="AS66" i="28"/>
  <c r="AS69" i="28"/>
  <c r="AK91" i="28"/>
  <c r="T92" i="28"/>
  <c r="K94" i="28"/>
  <c r="L94" i="28" s="1"/>
  <c r="AK96" i="28"/>
  <c r="T97" i="28"/>
  <c r="AU113" i="28"/>
  <c r="T114" i="28"/>
  <c r="AU116" i="28"/>
  <c r="T127" i="28"/>
  <c r="AU138" i="28"/>
  <c r="T139" i="28"/>
  <c r="AU141" i="28"/>
  <c r="T142" i="28"/>
  <c r="AV144" i="28"/>
  <c r="AV147" i="28"/>
  <c r="AS31" i="1"/>
  <c r="AS35" i="1"/>
  <c r="AR42" i="1"/>
  <c r="K49" i="1"/>
  <c r="L49" i="1" s="1"/>
  <c r="AR52" i="1"/>
  <c r="T53" i="1"/>
  <c r="AR62" i="1"/>
  <c r="K65" i="1"/>
  <c r="L65" i="1" s="1"/>
  <c r="AR66" i="1"/>
  <c r="AS83" i="1"/>
  <c r="K90" i="1"/>
  <c r="L90" i="1" s="1"/>
  <c r="AL92" i="1"/>
  <c r="K97" i="1"/>
  <c r="L97" i="1" s="1"/>
  <c r="AL99" i="1"/>
  <c r="T108" i="1"/>
  <c r="AU129" i="1"/>
  <c r="K131" i="1"/>
  <c r="L131" i="1" s="1"/>
  <c r="K136" i="1"/>
  <c r="L136" i="1" s="1"/>
  <c r="AV140" i="1"/>
  <c r="AV144" i="1"/>
  <c r="K147" i="1"/>
  <c r="L147" i="1" s="1"/>
  <c r="AS32" i="2"/>
  <c r="AR36" i="2"/>
  <c r="AR45" i="2"/>
  <c r="K47" i="2"/>
  <c r="L47" i="2" s="1"/>
  <c r="AR59" i="2"/>
  <c r="AR65" i="2"/>
  <c r="AR68" i="2"/>
  <c r="AK94" i="2"/>
  <c r="T95" i="2"/>
  <c r="AK99" i="2"/>
  <c r="T100" i="2"/>
  <c r="AU110" i="2"/>
  <c r="AV127" i="2"/>
  <c r="E62" i="3"/>
  <c r="H61" i="3" s="1"/>
  <c r="I61" i="3" s="1"/>
  <c r="J61" i="3" s="1"/>
  <c r="D76" i="3"/>
  <c r="D80" i="3"/>
  <c r="O136" i="3"/>
  <c r="R136" i="3"/>
  <c r="T35" i="4"/>
  <c r="T31" i="4"/>
  <c r="T27" i="4"/>
  <c r="T34" i="4"/>
  <c r="T30" i="4"/>
  <c r="T37" i="4"/>
  <c r="T26" i="4"/>
  <c r="T33" i="4"/>
  <c r="L27" i="4"/>
  <c r="T29" i="4"/>
  <c r="T36" i="4"/>
  <c r="T32" i="4"/>
  <c r="T28" i="4"/>
  <c r="AS77" i="4"/>
  <c r="AS83" i="4"/>
  <c r="AS80" i="4"/>
  <c r="AS74" i="4"/>
  <c r="AS79" i="4"/>
  <c r="AS76" i="4"/>
  <c r="AS82" i="4"/>
  <c r="AS73" i="4"/>
  <c r="AS78" i="4"/>
  <c r="AS75" i="4"/>
  <c r="AS84" i="4"/>
  <c r="AS81" i="4"/>
  <c r="AS37" i="5"/>
  <c r="AS36" i="5"/>
  <c r="AS31" i="5"/>
  <c r="AS27" i="5"/>
  <c r="AS34" i="5"/>
  <c r="AS30" i="5"/>
  <c r="AS35" i="5"/>
  <c r="AS26" i="5"/>
  <c r="AS33" i="5"/>
  <c r="AS29" i="5"/>
  <c r="AS32" i="5"/>
  <c r="AS28" i="5"/>
  <c r="R58" i="5"/>
  <c r="O58" i="5"/>
  <c r="E83" i="5"/>
  <c r="H82" i="5" s="1"/>
  <c r="I82" i="5" s="1"/>
  <c r="J82" i="5" s="1"/>
  <c r="D98" i="5"/>
  <c r="R91" i="5"/>
  <c r="AR30" i="28"/>
  <c r="K33" i="28"/>
  <c r="L33" i="28" s="1"/>
  <c r="AR34" i="28"/>
  <c r="AR46" i="28"/>
  <c r="T47" i="28"/>
  <c r="AS60" i="28"/>
  <c r="AS63" i="28"/>
  <c r="AL91" i="28"/>
  <c r="AL96" i="28"/>
  <c r="AU107" i="28"/>
  <c r="T108" i="28"/>
  <c r="AU110" i="28"/>
  <c r="AV113" i="28"/>
  <c r="AV138" i="28"/>
  <c r="AV141" i="28"/>
  <c r="K27" i="1"/>
  <c r="L27" i="1" s="1"/>
  <c r="T29" i="1"/>
  <c r="T43" i="1"/>
  <c r="K44" i="1"/>
  <c r="L44" i="1" s="1"/>
  <c r="AR47" i="1"/>
  <c r="T48" i="1"/>
  <c r="AS52" i="1"/>
  <c r="K58" i="1"/>
  <c r="L58" i="1" s="1"/>
  <c r="K69" i="1"/>
  <c r="L69" i="1" s="1"/>
  <c r="K75" i="1"/>
  <c r="L75" i="1" s="1"/>
  <c r="AR76" i="1"/>
  <c r="T94" i="1"/>
  <c r="AK100" i="1"/>
  <c r="T112" i="1"/>
  <c r="K121" i="1"/>
  <c r="L121" i="1" s="1"/>
  <c r="AU124" i="1"/>
  <c r="AV129" i="1"/>
  <c r="T130" i="1"/>
  <c r="AU137" i="1"/>
  <c r="T138" i="1"/>
  <c r="AS36" i="2"/>
  <c r="AR62" i="2"/>
  <c r="K73" i="2"/>
  <c r="L73" i="2" s="1"/>
  <c r="K82" i="2"/>
  <c r="L82" i="2" s="1"/>
  <c r="AU106" i="2"/>
  <c r="T107" i="2"/>
  <c r="T108" i="2"/>
  <c r="R121" i="2"/>
  <c r="R51" i="3"/>
  <c r="R77" i="4"/>
  <c r="R90" i="4"/>
  <c r="R136" i="4"/>
  <c r="O136" i="4"/>
  <c r="R146" i="4"/>
  <c r="E66" i="6"/>
  <c r="H65" i="6" s="1"/>
  <c r="I65" i="6" s="1"/>
  <c r="J65" i="6" s="1"/>
  <c r="D80" i="6"/>
  <c r="K26" i="28"/>
  <c r="L26" i="28" s="1"/>
  <c r="K37" i="28"/>
  <c r="L37" i="28" s="1"/>
  <c r="AS46" i="28"/>
  <c r="K51" i="28"/>
  <c r="L51" i="28" s="1"/>
  <c r="AV124" i="1"/>
  <c r="K50" i="2"/>
  <c r="L50" i="2" s="1"/>
  <c r="AR53" i="2"/>
  <c r="R53" i="3"/>
  <c r="R93" i="3"/>
  <c r="D65" i="4"/>
  <c r="E50" i="4"/>
  <c r="H49" i="4" s="1"/>
  <c r="I49" i="4" s="1"/>
  <c r="J49" i="4" s="1"/>
  <c r="R97" i="6"/>
  <c r="R97" i="7"/>
  <c r="AR27" i="28"/>
  <c r="T28" i="28"/>
  <c r="K46" i="28"/>
  <c r="L46" i="28" s="1"/>
  <c r="AR49" i="28"/>
  <c r="T50" i="28"/>
  <c r="K66" i="28"/>
  <c r="L66" i="28" s="1"/>
  <c r="D67" i="28"/>
  <c r="K69" i="28"/>
  <c r="L69" i="28" s="1"/>
  <c r="T76" i="28"/>
  <c r="AS81" i="28"/>
  <c r="AS84" i="28"/>
  <c r="AK92" i="28"/>
  <c r="K95" i="28"/>
  <c r="L95" i="28" s="1"/>
  <c r="AK97" i="28"/>
  <c r="T98" i="28"/>
  <c r="T123" i="28"/>
  <c r="K144" i="28"/>
  <c r="L144" i="28" s="1"/>
  <c r="K147" i="28"/>
  <c r="L147" i="28" s="1"/>
  <c r="T26" i="1"/>
  <c r="AS28" i="1"/>
  <c r="K31" i="1"/>
  <c r="L31" i="1" s="1"/>
  <c r="AR32" i="1"/>
  <c r="K35" i="1"/>
  <c r="L35" i="1" s="1"/>
  <c r="K42" i="1"/>
  <c r="L42" i="1" s="1"/>
  <c r="AR50" i="1"/>
  <c r="T51" i="1"/>
  <c r="K62" i="1"/>
  <c r="L62" i="1" s="1"/>
  <c r="T64" i="1"/>
  <c r="AR73" i="1"/>
  <c r="AS80" i="1"/>
  <c r="AR84" i="1"/>
  <c r="K91" i="1"/>
  <c r="L91" i="1" s="1"/>
  <c r="AL93" i="1"/>
  <c r="T95" i="1"/>
  <c r="AV111" i="1"/>
  <c r="T125" i="1"/>
  <c r="AU132" i="1"/>
  <c r="AU141" i="1"/>
  <c r="K144" i="1"/>
  <c r="L144" i="1" s="1"/>
  <c r="AU145" i="1"/>
  <c r="AS29" i="2"/>
  <c r="K32" i="2"/>
  <c r="L32" i="2" s="1"/>
  <c r="AR33" i="2"/>
  <c r="K36" i="2"/>
  <c r="L36" i="2" s="1"/>
  <c r="AR43" i="2"/>
  <c r="K45" i="2"/>
  <c r="L45" i="2" s="1"/>
  <c r="AR48" i="2"/>
  <c r="T49" i="2"/>
  <c r="K68" i="2"/>
  <c r="L68" i="2" s="1"/>
  <c r="AR74" i="2"/>
  <c r="AR80" i="2"/>
  <c r="T81" i="2"/>
  <c r="AR83" i="2"/>
  <c r="T84" i="2"/>
  <c r="T91" i="2"/>
  <c r="AK95" i="2"/>
  <c r="AK100" i="2"/>
  <c r="T112" i="2"/>
  <c r="K114" i="2"/>
  <c r="L114" i="2" s="1"/>
  <c r="L75" i="3"/>
  <c r="T100" i="3"/>
  <c r="T95" i="3"/>
  <c r="T90" i="3"/>
  <c r="T99" i="3"/>
  <c r="T94" i="3"/>
  <c r="T89" i="3"/>
  <c r="T93" i="3"/>
  <c r="T98" i="3"/>
  <c r="T97" i="3"/>
  <c r="T92" i="3"/>
  <c r="T96" i="3"/>
  <c r="T91" i="3"/>
  <c r="L98" i="3"/>
  <c r="R51" i="4"/>
  <c r="R75" i="4"/>
  <c r="R107" i="4"/>
  <c r="R81" i="7"/>
  <c r="K30" i="28"/>
  <c r="L30" i="28" s="1"/>
  <c r="T32" i="28"/>
  <c r="AS49" i="28"/>
  <c r="K60" i="28"/>
  <c r="L60" i="28" s="1"/>
  <c r="K63" i="28"/>
  <c r="L63" i="28" s="1"/>
  <c r="AR67" i="28"/>
  <c r="AS75" i="28"/>
  <c r="AL92" i="28"/>
  <c r="T93" i="28"/>
  <c r="K113" i="28"/>
  <c r="L113" i="28" s="1"/>
  <c r="K116" i="28"/>
  <c r="L116" i="28" s="1"/>
  <c r="T132" i="28"/>
  <c r="AU136" i="28"/>
  <c r="K138" i="28"/>
  <c r="L138" i="28" s="1"/>
  <c r="K141" i="28"/>
  <c r="L141" i="28" s="1"/>
  <c r="AU145" i="28"/>
  <c r="AS32" i="1"/>
  <c r="AR45" i="1"/>
  <c r="AR63" i="1"/>
  <c r="K66" i="1"/>
  <c r="L66" i="1" s="1"/>
  <c r="AS73" i="1"/>
  <c r="AK94" i="1"/>
  <c r="K99" i="1"/>
  <c r="L99" i="1" s="1"/>
  <c r="AU122" i="1"/>
  <c r="AU127" i="1"/>
  <c r="K129" i="1"/>
  <c r="L129" i="1" s="1"/>
  <c r="AV132" i="1"/>
  <c r="AV141" i="1"/>
  <c r="AR26" i="2"/>
  <c r="AS33" i="2"/>
  <c r="K59" i="2"/>
  <c r="L59" i="2" s="1"/>
  <c r="K62" i="2"/>
  <c r="L62" i="2" s="1"/>
  <c r="K65" i="2"/>
  <c r="L65" i="2" s="1"/>
  <c r="T75" i="2"/>
  <c r="K89" i="2"/>
  <c r="L89" i="2" s="1"/>
  <c r="AU109" i="2"/>
  <c r="E59" i="3"/>
  <c r="H58" i="3" s="1"/>
  <c r="I58" i="3" s="1"/>
  <c r="J58" i="3" s="1"/>
  <c r="D73" i="3"/>
  <c r="L78" i="3"/>
  <c r="L90" i="3"/>
  <c r="R68" i="4"/>
  <c r="R49" i="5"/>
  <c r="R129" i="6"/>
  <c r="AR31" i="28"/>
  <c r="K34" i="28"/>
  <c r="L34" i="28" s="1"/>
  <c r="AS58" i="28"/>
  <c r="T59" i="28"/>
  <c r="AR61" i="28"/>
  <c r="T65" i="28"/>
  <c r="AU105" i="28"/>
  <c r="K107" i="28"/>
  <c r="L107" i="28" s="1"/>
  <c r="K110" i="28"/>
  <c r="L110" i="28" s="1"/>
  <c r="T137" i="28"/>
  <c r="AU139" i="28"/>
  <c r="T143" i="28"/>
  <c r="T109" i="1"/>
  <c r="AV122" i="1"/>
  <c r="AS26" i="2"/>
  <c r="AR51" i="2"/>
  <c r="AR66" i="2"/>
  <c r="K106" i="2"/>
  <c r="L106" i="2" s="1"/>
  <c r="AV115" i="2"/>
  <c r="AV111" i="2"/>
  <c r="AV108" i="2"/>
  <c r="AV109" i="2"/>
  <c r="AV129" i="2"/>
  <c r="AV131" i="2"/>
  <c r="AV124" i="2"/>
  <c r="AV126" i="2"/>
  <c r="AV128" i="2"/>
  <c r="AV130" i="2"/>
  <c r="AV132" i="2"/>
  <c r="AV125" i="2"/>
  <c r="AU125" i="2"/>
  <c r="T128" i="2"/>
  <c r="K129" i="2"/>
  <c r="L129" i="2" s="1"/>
  <c r="AS29" i="3"/>
  <c r="K32" i="3"/>
  <c r="L32" i="3" s="1"/>
  <c r="AR33" i="3"/>
  <c r="K36" i="3"/>
  <c r="L36" i="3" s="1"/>
  <c r="AR43" i="3"/>
  <c r="K45" i="3"/>
  <c r="L45" i="3" s="1"/>
  <c r="AR48" i="3"/>
  <c r="T49" i="3"/>
  <c r="AS53" i="3"/>
  <c r="K68" i="3"/>
  <c r="L68" i="3" s="1"/>
  <c r="AR74" i="3"/>
  <c r="AR80" i="3"/>
  <c r="AR83" i="3"/>
  <c r="AK95" i="3"/>
  <c r="AK100" i="3"/>
  <c r="AV109" i="3"/>
  <c r="AV128" i="3"/>
  <c r="T131" i="3"/>
  <c r="K132" i="3"/>
  <c r="L132" i="3" s="1"/>
  <c r="K146" i="3"/>
  <c r="L146" i="3" s="1"/>
  <c r="AR27" i="4"/>
  <c r="E44" i="4"/>
  <c r="H43" i="4" s="1"/>
  <c r="I43" i="4" s="1"/>
  <c r="J43" i="4" s="1"/>
  <c r="K46" i="4"/>
  <c r="L46" i="4" s="1"/>
  <c r="AR49" i="4"/>
  <c r="T50" i="4"/>
  <c r="K66" i="4"/>
  <c r="L66" i="4" s="1"/>
  <c r="D67" i="4"/>
  <c r="K69" i="4"/>
  <c r="L69" i="4" s="1"/>
  <c r="AR78" i="4"/>
  <c r="T79" i="4"/>
  <c r="AK92" i="4"/>
  <c r="K95" i="4"/>
  <c r="L95" i="4" s="1"/>
  <c r="AK97" i="4"/>
  <c r="T98" i="4"/>
  <c r="K100" i="4"/>
  <c r="L100" i="4" s="1"/>
  <c r="K124" i="4"/>
  <c r="L124" i="4" s="1"/>
  <c r="AU129" i="4"/>
  <c r="AV131" i="4"/>
  <c r="K144" i="4"/>
  <c r="L144" i="4" s="1"/>
  <c r="K147" i="4"/>
  <c r="L147" i="4" s="1"/>
  <c r="K31" i="5"/>
  <c r="L31" i="5" s="1"/>
  <c r="AR32" i="5"/>
  <c r="K35" i="5"/>
  <c r="L35" i="5" s="1"/>
  <c r="E46" i="5"/>
  <c r="H45" i="5" s="1"/>
  <c r="I45" i="5" s="1"/>
  <c r="J45" i="5" s="1"/>
  <c r="D61" i="5"/>
  <c r="E51" i="5"/>
  <c r="H50" i="5" s="1"/>
  <c r="I50" i="5" s="1"/>
  <c r="J50" i="5" s="1"/>
  <c r="AR75" i="5"/>
  <c r="AR84" i="5"/>
  <c r="E112" i="5"/>
  <c r="H111" i="5" s="1"/>
  <c r="I111" i="5" s="1"/>
  <c r="J111" i="5" s="1"/>
  <c r="D127" i="5"/>
  <c r="D132" i="5"/>
  <c r="R36" i="6"/>
  <c r="R59" i="6"/>
  <c r="R65" i="6"/>
  <c r="R79" i="6"/>
  <c r="R123" i="6"/>
  <c r="D105" i="7"/>
  <c r="E90" i="7"/>
  <c r="H89" i="7" s="1"/>
  <c r="I89" i="7" s="1"/>
  <c r="J89" i="7" s="1"/>
  <c r="AU121" i="2"/>
  <c r="AU123" i="2"/>
  <c r="K136" i="2"/>
  <c r="L136" i="2" s="1"/>
  <c r="K145" i="2"/>
  <c r="L145" i="2" s="1"/>
  <c r="AR26" i="3"/>
  <c r="AU26" i="3" s="1"/>
  <c r="T27" i="3"/>
  <c r="AS33" i="3"/>
  <c r="AR37" i="3"/>
  <c r="AS43" i="3"/>
  <c r="T44" i="3"/>
  <c r="AS48" i="3"/>
  <c r="E51" i="3"/>
  <c r="H50" i="3" s="1"/>
  <c r="I50" i="3" s="1"/>
  <c r="J50" i="3" s="1"/>
  <c r="K59" i="3"/>
  <c r="L59" i="3" s="1"/>
  <c r="K62" i="3"/>
  <c r="L62" i="3" s="1"/>
  <c r="K65" i="3"/>
  <c r="L65" i="3" s="1"/>
  <c r="AS74" i="3"/>
  <c r="AR77" i="3"/>
  <c r="AS80" i="3"/>
  <c r="AS83" i="3"/>
  <c r="K89" i="3"/>
  <c r="L89" i="3" s="1"/>
  <c r="AL95" i="3"/>
  <c r="AL100" i="3"/>
  <c r="K115" i="3"/>
  <c r="L115" i="3" s="1"/>
  <c r="AU126" i="3"/>
  <c r="T129" i="3"/>
  <c r="K130" i="3"/>
  <c r="L130" i="3" s="1"/>
  <c r="K137" i="3"/>
  <c r="L137" i="3" s="1"/>
  <c r="K140" i="3"/>
  <c r="L140" i="3" s="1"/>
  <c r="K143" i="3"/>
  <c r="L143" i="3" s="1"/>
  <c r="AS27" i="4"/>
  <c r="K30" i="4"/>
  <c r="L30" i="4" s="1"/>
  <c r="AR44" i="4"/>
  <c r="T45" i="4"/>
  <c r="D58" i="4"/>
  <c r="AR58" i="4"/>
  <c r="K60" i="4"/>
  <c r="L60" i="4" s="1"/>
  <c r="D61" i="4"/>
  <c r="K63" i="4"/>
  <c r="L63" i="4" s="1"/>
  <c r="AR67" i="4"/>
  <c r="AL92" i="4"/>
  <c r="T93" i="4"/>
  <c r="AL97" i="4"/>
  <c r="K113" i="4"/>
  <c r="L113" i="4" s="1"/>
  <c r="K116" i="4"/>
  <c r="L116" i="4" s="1"/>
  <c r="K122" i="4"/>
  <c r="L122" i="4" s="1"/>
  <c r="AV129" i="4"/>
  <c r="T132" i="4"/>
  <c r="K138" i="4"/>
  <c r="L138" i="4" s="1"/>
  <c r="K141" i="4"/>
  <c r="L141" i="4" s="1"/>
  <c r="AU145" i="4"/>
  <c r="E45" i="5"/>
  <c r="H44" i="5" s="1"/>
  <c r="I44" i="5" s="1"/>
  <c r="J44" i="5" s="1"/>
  <c r="AU121" i="5"/>
  <c r="T142" i="5"/>
  <c r="T139" i="5"/>
  <c r="T145" i="5"/>
  <c r="T136" i="5"/>
  <c r="T141" i="5"/>
  <c r="T138" i="5"/>
  <c r="T147" i="5"/>
  <c r="T144" i="5"/>
  <c r="T140" i="5"/>
  <c r="T146" i="5"/>
  <c r="T143" i="5"/>
  <c r="T137" i="5"/>
  <c r="R61" i="6"/>
  <c r="R140" i="6"/>
  <c r="AS37" i="3"/>
  <c r="AU124" i="3"/>
  <c r="AS63" i="5"/>
  <c r="AS60" i="5"/>
  <c r="AS69" i="5"/>
  <c r="AS66" i="5"/>
  <c r="AS62" i="5"/>
  <c r="AS68" i="5"/>
  <c r="AS65" i="5"/>
  <c r="AS59" i="5"/>
  <c r="K61" i="5"/>
  <c r="L61" i="5" s="1"/>
  <c r="AR79" i="5"/>
  <c r="T109" i="6"/>
  <c r="T115" i="6"/>
  <c r="T112" i="6"/>
  <c r="T106" i="6"/>
  <c r="T111" i="6"/>
  <c r="T108" i="6"/>
  <c r="T114" i="6"/>
  <c r="T105" i="6"/>
  <c r="T110" i="6"/>
  <c r="T107" i="6"/>
  <c r="T116" i="6"/>
  <c r="T113" i="6"/>
  <c r="D100" i="8"/>
  <c r="E85" i="8"/>
  <c r="H84" i="8" s="1"/>
  <c r="I84" i="8" s="1"/>
  <c r="J84" i="8" s="1"/>
  <c r="T124" i="2"/>
  <c r="K125" i="2"/>
  <c r="L125" i="2" s="1"/>
  <c r="AU130" i="2"/>
  <c r="AU137" i="2"/>
  <c r="AU143" i="2"/>
  <c r="T144" i="2"/>
  <c r="AU146" i="2"/>
  <c r="T147" i="2"/>
  <c r="K29" i="3"/>
  <c r="L29" i="3" s="1"/>
  <c r="T31" i="3"/>
  <c r="T35" i="3"/>
  <c r="T42" i="3"/>
  <c r="K43" i="3"/>
  <c r="L43" i="3" s="1"/>
  <c r="K48" i="3"/>
  <c r="L48" i="3" s="1"/>
  <c r="AS51" i="3"/>
  <c r="T52" i="3"/>
  <c r="AR60" i="3"/>
  <c r="T61" i="3"/>
  <c r="AR63" i="3"/>
  <c r="T64" i="3"/>
  <c r="AS66" i="3"/>
  <c r="AS69" i="3"/>
  <c r="K83" i="3"/>
  <c r="L83" i="3" s="1"/>
  <c r="AK91" i="3"/>
  <c r="K94" i="3"/>
  <c r="L94" i="3" s="1"/>
  <c r="AK96" i="3"/>
  <c r="T105" i="3"/>
  <c r="AU113" i="3"/>
  <c r="T114" i="3"/>
  <c r="AU116" i="3"/>
  <c r="AU122" i="3"/>
  <c r="AV124" i="3"/>
  <c r="T127" i="3"/>
  <c r="K128" i="3"/>
  <c r="L128" i="3" s="1"/>
  <c r="AU138" i="3"/>
  <c r="T139" i="3"/>
  <c r="AU141" i="3"/>
  <c r="T142" i="3"/>
  <c r="AV144" i="3"/>
  <c r="AV147" i="3"/>
  <c r="AS31" i="4"/>
  <c r="AS35" i="4"/>
  <c r="AR42" i="4"/>
  <c r="E47" i="4"/>
  <c r="H46" i="4" s="1"/>
  <c r="I46" i="4" s="1"/>
  <c r="J46" i="4" s="1"/>
  <c r="K49" i="4"/>
  <c r="L49" i="4" s="1"/>
  <c r="AR52" i="4"/>
  <c r="T53" i="4"/>
  <c r="AS61" i="4"/>
  <c r="T62" i="4"/>
  <c r="AS64" i="4"/>
  <c r="K81" i="4"/>
  <c r="L81" i="4" s="1"/>
  <c r="K84" i="4"/>
  <c r="L84" i="4" s="1"/>
  <c r="K91" i="4"/>
  <c r="L91" i="4" s="1"/>
  <c r="K96" i="4"/>
  <c r="L96" i="4" s="1"/>
  <c r="AK98" i="4"/>
  <c r="AU108" i="4"/>
  <c r="AU111" i="4"/>
  <c r="T112" i="4"/>
  <c r="AV114" i="4"/>
  <c r="T115" i="4"/>
  <c r="AV127" i="4"/>
  <c r="T140" i="4"/>
  <c r="K28" i="5"/>
  <c r="L28" i="5" s="1"/>
  <c r="AR29" i="5"/>
  <c r="T34" i="5"/>
  <c r="E43" i="5"/>
  <c r="H42" i="5" s="1"/>
  <c r="I42" i="5" s="1"/>
  <c r="J42" i="5" s="1"/>
  <c r="D58" i="5"/>
  <c r="R114" i="5"/>
  <c r="R45" i="6"/>
  <c r="E74" i="6"/>
  <c r="H73" i="6" s="1"/>
  <c r="I73" i="6" s="1"/>
  <c r="J73" i="6" s="1"/>
  <c r="P73" i="6" s="1"/>
  <c r="R130" i="6"/>
  <c r="R114" i="7"/>
  <c r="R29" i="8"/>
  <c r="T138" i="2"/>
  <c r="AU140" i="2"/>
  <c r="T141" i="2"/>
  <c r="AV143" i="2"/>
  <c r="AV146" i="2"/>
  <c r="AR30" i="3"/>
  <c r="K33" i="3"/>
  <c r="L33" i="3" s="1"/>
  <c r="AR34" i="3"/>
  <c r="AR46" i="3"/>
  <c r="T47" i="3"/>
  <c r="AS60" i="3"/>
  <c r="AS63" i="3"/>
  <c r="K74" i="3"/>
  <c r="L74" i="3" s="1"/>
  <c r="K77" i="3"/>
  <c r="L77" i="3" s="1"/>
  <c r="K80" i="3"/>
  <c r="L80" i="3" s="1"/>
  <c r="AL96" i="3"/>
  <c r="AU107" i="3"/>
  <c r="T108" i="3"/>
  <c r="AU110" i="3"/>
  <c r="T111" i="3"/>
  <c r="AV113" i="3"/>
  <c r="AV116" i="3"/>
  <c r="AU125" i="4"/>
  <c r="K129" i="4"/>
  <c r="L129" i="4" s="1"/>
  <c r="K32" i="5"/>
  <c r="L32" i="5" s="1"/>
  <c r="AS58" i="5"/>
  <c r="K64" i="5"/>
  <c r="L64" i="5" s="1"/>
  <c r="AR73" i="5"/>
  <c r="E76" i="5"/>
  <c r="H75" i="5" s="1"/>
  <c r="I75" i="5" s="1"/>
  <c r="J75" i="5" s="1"/>
  <c r="K81" i="5"/>
  <c r="L81" i="5" s="1"/>
  <c r="R42" i="6"/>
  <c r="O42" i="6"/>
  <c r="P42" i="6" s="1"/>
  <c r="Q42" i="6" s="1"/>
  <c r="S42" i="6" s="1"/>
  <c r="R52" i="6"/>
  <c r="R74" i="6"/>
  <c r="L114" i="6"/>
  <c r="R122" i="6"/>
  <c r="R138" i="6"/>
  <c r="AU128" i="2"/>
  <c r="AS30" i="3"/>
  <c r="AS34" i="3"/>
  <c r="D75" i="3"/>
  <c r="D78" i="3"/>
  <c r="AV107" i="3"/>
  <c r="AV110" i="3"/>
  <c r="K126" i="3"/>
  <c r="L126" i="3" s="1"/>
  <c r="AU131" i="3"/>
  <c r="K36" i="5"/>
  <c r="L36" i="5" s="1"/>
  <c r="AR36" i="5"/>
  <c r="AR26" i="5"/>
  <c r="K37" i="5"/>
  <c r="L37" i="5" s="1"/>
  <c r="R51" i="5"/>
  <c r="E92" i="5"/>
  <c r="H91" i="5" s="1"/>
  <c r="I91" i="5" s="1"/>
  <c r="J91" i="5" s="1"/>
  <c r="D105" i="6"/>
  <c r="E90" i="6"/>
  <c r="H89" i="6" s="1"/>
  <c r="I89" i="6" s="1"/>
  <c r="J89" i="6" s="1"/>
  <c r="R132" i="6"/>
  <c r="R140" i="7"/>
  <c r="D97" i="8"/>
  <c r="E82" i="8"/>
  <c r="H81" i="8" s="1"/>
  <c r="I81" i="8" s="1"/>
  <c r="J81" i="8" s="1"/>
  <c r="T131" i="2"/>
  <c r="K132" i="2"/>
  <c r="L132" i="2" s="1"/>
  <c r="K146" i="2"/>
  <c r="L146" i="2" s="1"/>
  <c r="AR27" i="3"/>
  <c r="T28" i="3"/>
  <c r="K46" i="3"/>
  <c r="L46" i="3" s="1"/>
  <c r="AR49" i="3"/>
  <c r="T50" i="3"/>
  <c r="K66" i="3"/>
  <c r="L66" i="3" s="1"/>
  <c r="D67" i="3"/>
  <c r="K69" i="3"/>
  <c r="L69" i="3" s="1"/>
  <c r="AR75" i="3"/>
  <c r="AR78" i="3"/>
  <c r="AS81" i="3"/>
  <c r="AS84" i="3"/>
  <c r="AK92" i="3"/>
  <c r="K95" i="3"/>
  <c r="L95" i="3" s="1"/>
  <c r="AK97" i="3"/>
  <c r="K100" i="3"/>
  <c r="L100" i="3" s="1"/>
  <c r="T121" i="3"/>
  <c r="T123" i="3"/>
  <c r="K124" i="3"/>
  <c r="L124" i="3" s="1"/>
  <c r="AU129" i="3"/>
  <c r="AV131" i="3"/>
  <c r="K144" i="3"/>
  <c r="L144" i="3" s="1"/>
  <c r="K147" i="3"/>
  <c r="L147" i="3" s="1"/>
  <c r="AS28" i="4"/>
  <c r="K31" i="4"/>
  <c r="L31" i="4" s="1"/>
  <c r="AR32" i="4"/>
  <c r="K35" i="4"/>
  <c r="L35" i="4" s="1"/>
  <c r="K42" i="4"/>
  <c r="L42" i="4" s="1"/>
  <c r="AR50" i="4"/>
  <c r="T51" i="4"/>
  <c r="K61" i="4"/>
  <c r="L61" i="4" s="1"/>
  <c r="K64" i="4"/>
  <c r="L64" i="4" s="1"/>
  <c r="T77" i="4"/>
  <c r="K92" i="4"/>
  <c r="L92" i="4" s="1"/>
  <c r="K97" i="4"/>
  <c r="L97" i="4" s="1"/>
  <c r="K105" i="4"/>
  <c r="L105" i="4" s="1"/>
  <c r="K114" i="4"/>
  <c r="L114" i="4" s="1"/>
  <c r="AV121" i="4"/>
  <c r="AV123" i="4"/>
  <c r="T126" i="4"/>
  <c r="K127" i="4"/>
  <c r="L127" i="4" s="1"/>
  <c r="AU132" i="4"/>
  <c r="K139" i="4"/>
  <c r="L139" i="4" s="1"/>
  <c r="K142" i="4"/>
  <c r="L142" i="4" s="1"/>
  <c r="AR35" i="5"/>
  <c r="AR61" i="5"/>
  <c r="AR78" i="5"/>
  <c r="AU123" i="5"/>
  <c r="K129" i="5"/>
  <c r="L129" i="5" s="1"/>
  <c r="D111" i="6"/>
  <c r="E96" i="6"/>
  <c r="H95" i="6" s="1"/>
  <c r="I95" i="6" s="1"/>
  <c r="J95" i="6" s="1"/>
  <c r="E80" i="6"/>
  <c r="H79" i="6" s="1"/>
  <c r="I79" i="6" s="1"/>
  <c r="J79" i="6" s="1"/>
  <c r="R127" i="6"/>
  <c r="T140" i="6"/>
  <c r="T146" i="6"/>
  <c r="T143" i="6"/>
  <c r="T137" i="6"/>
  <c r="T142" i="6"/>
  <c r="T139" i="6"/>
  <c r="T145" i="6"/>
  <c r="T136" i="6"/>
  <c r="T141" i="6"/>
  <c r="T138" i="6"/>
  <c r="T147" i="6"/>
  <c r="T144" i="6"/>
  <c r="L143" i="6"/>
  <c r="D99" i="7"/>
  <c r="AU126" i="2"/>
  <c r="T129" i="2"/>
  <c r="K130" i="2"/>
  <c r="L130" i="2" s="1"/>
  <c r="K137" i="2"/>
  <c r="L137" i="2" s="1"/>
  <c r="K140" i="2"/>
  <c r="L140" i="2" s="1"/>
  <c r="K143" i="2"/>
  <c r="L143" i="2" s="1"/>
  <c r="AS27" i="3"/>
  <c r="K30" i="3"/>
  <c r="L30" i="3" s="1"/>
  <c r="T32" i="3"/>
  <c r="AR44" i="3"/>
  <c r="T45" i="3"/>
  <c r="AS49" i="3"/>
  <c r="AR58" i="3"/>
  <c r="K60" i="3"/>
  <c r="L60" i="3" s="1"/>
  <c r="K63" i="3"/>
  <c r="L63" i="3" s="1"/>
  <c r="AR67" i="3"/>
  <c r="AS75" i="3"/>
  <c r="AS78" i="3"/>
  <c r="AL92" i="3"/>
  <c r="AL97" i="3"/>
  <c r="K113" i="3"/>
  <c r="L113" i="3" s="1"/>
  <c r="K116" i="3"/>
  <c r="L116" i="3" s="1"/>
  <c r="K122" i="3"/>
  <c r="L122" i="3" s="1"/>
  <c r="AV129" i="3"/>
  <c r="T132" i="3"/>
  <c r="AU136" i="3"/>
  <c r="K138" i="3"/>
  <c r="L138" i="3" s="1"/>
  <c r="K141" i="3"/>
  <c r="L141" i="3" s="1"/>
  <c r="AU145" i="3"/>
  <c r="AS32" i="4"/>
  <c r="AR36" i="4"/>
  <c r="AR45" i="4"/>
  <c r="K47" i="4"/>
  <c r="L47" i="4" s="1"/>
  <c r="AR59" i="4"/>
  <c r="AR65" i="4"/>
  <c r="T66" i="4"/>
  <c r="AR68" i="4"/>
  <c r="T69" i="4"/>
  <c r="AK94" i="4"/>
  <c r="T95" i="4"/>
  <c r="AK99" i="4"/>
  <c r="T100" i="4"/>
  <c r="K108" i="4"/>
  <c r="L108" i="4" s="1"/>
  <c r="K111" i="4"/>
  <c r="L111" i="4" s="1"/>
  <c r="K125" i="4"/>
  <c r="L125" i="4" s="1"/>
  <c r="AU130" i="4"/>
  <c r="AV132" i="4"/>
  <c r="AU137" i="4"/>
  <c r="AU143" i="4"/>
  <c r="T144" i="4"/>
  <c r="AU146" i="4"/>
  <c r="T147" i="4"/>
  <c r="K29" i="5"/>
  <c r="L29" i="5" s="1"/>
  <c r="T31" i="5"/>
  <c r="P42" i="5"/>
  <c r="Q42" i="5" s="1"/>
  <c r="S42" i="5" s="1"/>
  <c r="U42" i="5" s="1"/>
  <c r="AQ42" i="5" s="1"/>
  <c r="AU42" i="5" s="1"/>
  <c r="T64" i="5"/>
  <c r="T61" i="5"/>
  <c r="T67" i="5"/>
  <c r="T58" i="5"/>
  <c r="T63" i="5"/>
  <c r="T60" i="5"/>
  <c r="T69" i="5"/>
  <c r="T66" i="5"/>
  <c r="AS61" i="5"/>
  <c r="K67" i="5"/>
  <c r="L67" i="5" s="1"/>
  <c r="R90" i="5"/>
  <c r="R31" i="6"/>
  <c r="E63" i="6"/>
  <c r="H62" i="6" s="1"/>
  <c r="I62" i="6" s="1"/>
  <c r="J62" i="6" s="1"/>
  <c r="D77" i="6"/>
  <c r="E82" i="6"/>
  <c r="H81" i="6" s="1"/>
  <c r="I81" i="6" s="1"/>
  <c r="J81" i="6" s="1"/>
  <c r="D97" i="6"/>
  <c r="E69" i="6"/>
  <c r="H68" i="6" s="1"/>
  <c r="I68" i="6" s="1"/>
  <c r="J68" i="6" s="1"/>
  <c r="D83" i="6"/>
  <c r="R76" i="6"/>
  <c r="AS67" i="7"/>
  <c r="AS58" i="7"/>
  <c r="AS63" i="7"/>
  <c r="AS60" i="7"/>
  <c r="AS69" i="7"/>
  <c r="AS66" i="7"/>
  <c r="AS62" i="7"/>
  <c r="AS59" i="7"/>
  <c r="AS68" i="7"/>
  <c r="AS64" i="7"/>
  <c r="AS65" i="7"/>
  <c r="AU124" i="2"/>
  <c r="AU144" i="2"/>
  <c r="T145" i="2"/>
  <c r="AU147" i="2"/>
  <c r="AR31" i="3"/>
  <c r="K34" i="3"/>
  <c r="L34" i="3" s="1"/>
  <c r="AR35" i="3"/>
  <c r="T36" i="3"/>
  <c r="AS44" i="3"/>
  <c r="T59" i="3"/>
  <c r="AR61" i="3"/>
  <c r="AR64" i="3"/>
  <c r="T65" i="3"/>
  <c r="AS67" i="3"/>
  <c r="T68" i="3"/>
  <c r="AU105" i="3"/>
  <c r="K107" i="3"/>
  <c r="L107" i="3" s="1"/>
  <c r="K110" i="3"/>
  <c r="L110" i="3" s="1"/>
  <c r="AU114" i="3"/>
  <c r="AU127" i="3"/>
  <c r="T130" i="3"/>
  <c r="K131" i="3"/>
  <c r="L131" i="3" s="1"/>
  <c r="T137" i="3"/>
  <c r="AU139" i="3"/>
  <c r="AU142" i="3"/>
  <c r="T143" i="3"/>
  <c r="AV145" i="3"/>
  <c r="T146" i="3"/>
  <c r="AS36" i="4"/>
  <c r="T46" i="4"/>
  <c r="AS59" i="4"/>
  <c r="T60" i="4"/>
  <c r="AR62" i="4"/>
  <c r="T63" i="4"/>
  <c r="AS65" i="4"/>
  <c r="AS68" i="4"/>
  <c r="K73" i="4"/>
  <c r="L73" i="4" s="1"/>
  <c r="K82" i="4"/>
  <c r="L82" i="4" s="1"/>
  <c r="D83" i="4"/>
  <c r="AL94" i="4"/>
  <c r="AL99" i="4"/>
  <c r="AU106" i="4"/>
  <c r="AU112" i="4"/>
  <c r="T113" i="4"/>
  <c r="AU115" i="4"/>
  <c r="T116" i="4"/>
  <c r="AV130" i="4"/>
  <c r="T138" i="4"/>
  <c r="AU140" i="4"/>
  <c r="T141" i="4"/>
  <c r="AR30" i="5"/>
  <c r="K33" i="5"/>
  <c r="L33" i="5" s="1"/>
  <c r="AR34" i="5"/>
  <c r="R42" i="5"/>
  <c r="D63" i="5"/>
  <c r="E48" i="5"/>
  <c r="H47" i="5" s="1"/>
  <c r="I47" i="5" s="1"/>
  <c r="J47" i="5" s="1"/>
  <c r="E60" i="5"/>
  <c r="H59" i="5" s="1"/>
  <c r="I59" i="5" s="1"/>
  <c r="J59" i="5" s="1"/>
  <c r="D74" i="5"/>
  <c r="AR64" i="5"/>
  <c r="K66" i="5"/>
  <c r="L66" i="5" s="1"/>
  <c r="R58" i="6"/>
  <c r="L64" i="6"/>
  <c r="E67" i="7"/>
  <c r="H66" i="7" s="1"/>
  <c r="I66" i="7" s="1"/>
  <c r="J66" i="7" s="1"/>
  <c r="D81" i="7"/>
  <c r="AV145" i="7"/>
  <c r="AV136" i="7"/>
  <c r="AV141" i="7"/>
  <c r="AV138" i="7"/>
  <c r="AV147" i="7"/>
  <c r="AV144" i="7"/>
  <c r="AV140" i="7"/>
  <c r="AV137" i="7"/>
  <c r="AV142" i="7"/>
  <c r="AV146" i="7"/>
  <c r="AV143" i="7"/>
  <c r="R143" i="7"/>
  <c r="AU122" i="2"/>
  <c r="T127" i="2"/>
  <c r="K128" i="2"/>
  <c r="L128" i="2" s="1"/>
  <c r="AU138" i="2"/>
  <c r="T139" i="2"/>
  <c r="AU141" i="2"/>
  <c r="AV144" i="2"/>
  <c r="AS31" i="3"/>
  <c r="AS35" i="3"/>
  <c r="AR42" i="3"/>
  <c r="E47" i="3"/>
  <c r="H46" i="3" s="1"/>
  <c r="I46" i="3" s="1"/>
  <c r="J46" i="3" s="1"/>
  <c r="K49" i="3"/>
  <c r="L49" i="3" s="1"/>
  <c r="AR52" i="3"/>
  <c r="T53" i="3"/>
  <c r="AS61" i="3"/>
  <c r="T62" i="3"/>
  <c r="K81" i="3"/>
  <c r="L81" i="3" s="1"/>
  <c r="K84" i="3"/>
  <c r="L84" i="3" s="1"/>
  <c r="K91" i="3"/>
  <c r="L91" i="3" s="1"/>
  <c r="K96" i="3"/>
  <c r="L96" i="3" s="1"/>
  <c r="AK98" i="3"/>
  <c r="AV105" i="3"/>
  <c r="T106" i="3"/>
  <c r="AU108" i="3"/>
  <c r="AU111" i="3"/>
  <c r="T112" i="3"/>
  <c r="AV114" i="3"/>
  <c r="AV127" i="3"/>
  <c r="AV139" i="3"/>
  <c r="T140" i="3"/>
  <c r="K28" i="4"/>
  <c r="L28" i="4" s="1"/>
  <c r="AR29" i="4"/>
  <c r="E48" i="4"/>
  <c r="H47" i="4" s="1"/>
  <c r="I47" i="4" s="1"/>
  <c r="J47" i="4" s="1"/>
  <c r="K50" i="4"/>
  <c r="L50" i="4" s="1"/>
  <c r="AR53" i="4"/>
  <c r="AS62" i="4"/>
  <c r="K76" i="4"/>
  <c r="L76" i="4" s="1"/>
  <c r="K79" i="4"/>
  <c r="L79" i="4" s="1"/>
  <c r="AK90" i="4"/>
  <c r="K93" i="4"/>
  <c r="L93" i="4" s="1"/>
  <c r="K98" i="4"/>
  <c r="L98" i="4" s="1"/>
  <c r="AV106" i="4"/>
  <c r="T107" i="4"/>
  <c r="AU109" i="4"/>
  <c r="T110" i="4"/>
  <c r="AV112" i="4"/>
  <c r="K121" i="4"/>
  <c r="L121" i="4" s="1"/>
  <c r="K123" i="4"/>
  <c r="L123" i="4" s="1"/>
  <c r="AU128" i="4"/>
  <c r="K26" i="5"/>
  <c r="L26" i="5" s="1"/>
  <c r="AS64" i="5"/>
  <c r="K75" i="5"/>
  <c r="L75" i="5" s="1"/>
  <c r="AR77" i="5"/>
  <c r="E96" i="5"/>
  <c r="H95" i="5" s="1"/>
  <c r="I95" i="5" s="1"/>
  <c r="J95" i="5" s="1"/>
  <c r="AU141" i="5"/>
  <c r="AU138" i="5"/>
  <c r="AU147" i="5"/>
  <c r="AU144" i="5"/>
  <c r="K143" i="5"/>
  <c r="L143" i="5" s="1"/>
  <c r="K140" i="5"/>
  <c r="L140" i="5" s="1"/>
  <c r="K137" i="5"/>
  <c r="L137" i="5" s="1"/>
  <c r="K146" i="5"/>
  <c r="L146" i="5" s="1"/>
  <c r="AU140" i="5"/>
  <c r="AU146" i="5"/>
  <c r="AU143" i="5"/>
  <c r="AU137" i="5"/>
  <c r="K142" i="5"/>
  <c r="L142" i="5" s="1"/>
  <c r="K139" i="5"/>
  <c r="L139" i="5" s="1"/>
  <c r="K145" i="5"/>
  <c r="L145" i="5" s="1"/>
  <c r="AU142" i="5"/>
  <c r="AU139" i="5"/>
  <c r="AU145" i="5"/>
  <c r="K141" i="5"/>
  <c r="L141" i="5" s="1"/>
  <c r="K138" i="5"/>
  <c r="L138" i="5" s="1"/>
  <c r="AU136" i="5"/>
  <c r="R35" i="6"/>
  <c r="L62" i="6"/>
  <c r="L68" i="6"/>
  <c r="R121" i="6"/>
  <c r="O121" i="6"/>
  <c r="R137" i="6"/>
  <c r="R139" i="6"/>
  <c r="R141" i="6"/>
  <c r="K36" i="7"/>
  <c r="L36" i="7" s="1"/>
  <c r="AR33" i="7"/>
  <c r="K32" i="7"/>
  <c r="L32" i="7" s="1"/>
  <c r="AR29" i="7"/>
  <c r="K28" i="7"/>
  <c r="L28" i="7" s="1"/>
  <c r="AR36" i="7"/>
  <c r="K35" i="7"/>
  <c r="L35" i="7" s="1"/>
  <c r="AR32" i="7"/>
  <c r="K31" i="7"/>
  <c r="L31" i="7" s="1"/>
  <c r="AR28" i="7"/>
  <c r="K27" i="7"/>
  <c r="L27" i="7" s="1"/>
  <c r="AR37" i="7"/>
  <c r="AR35" i="7"/>
  <c r="K34" i="7"/>
  <c r="L34" i="7" s="1"/>
  <c r="AR31" i="7"/>
  <c r="K30" i="7"/>
  <c r="L30" i="7" s="1"/>
  <c r="K26" i="7"/>
  <c r="L26" i="7" s="1"/>
  <c r="AR34" i="7"/>
  <c r="K33" i="7"/>
  <c r="L33" i="7" s="1"/>
  <c r="AR30" i="7"/>
  <c r="K37" i="7"/>
  <c r="L37" i="7" s="1"/>
  <c r="K29" i="7"/>
  <c r="L29" i="7" s="1"/>
  <c r="D76" i="7"/>
  <c r="E62" i="7"/>
  <c r="H61" i="7" s="1"/>
  <c r="I61" i="7" s="1"/>
  <c r="J61" i="7" s="1"/>
  <c r="R91" i="7"/>
  <c r="R138" i="7"/>
  <c r="AU125" i="3"/>
  <c r="K129" i="3"/>
  <c r="L129" i="3" s="1"/>
  <c r="AR63" i="5"/>
  <c r="AR60" i="5"/>
  <c r="AR69" i="5"/>
  <c r="AR66" i="5"/>
  <c r="K68" i="5"/>
  <c r="L68" i="5" s="1"/>
  <c r="AR62" i="5"/>
  <c r="AR68" i="5"/>
  <c r="AR65" i="5"/>
  <c r="AR59" i="5"/>
  <c r="AR67" i="5"/>
  <c r="K63" i="5"/>
  <c r="L63" i="5" s="1"/>
  <c r="K60" i="5"/>
  <c r="L60" i="5" s="1"/>
  <c r="AR58" i="5"/>
  <c r="E63" i="5"/>
  <c r="H62" i="5" s="1"/>
  <c r="I62" i="5" s="1"/>
  <c r="J62" i="5" s="1"/>
  <c r="D77" i="5"/>
  <c r="K80" i="5"/>
  <c r="L80" i="5" s="1"/>
  <c r="K77" i="5"/>
  <c r="L77" i="5" s="1"/>
  <c r="K74" i="5"/>
  <c r="L74" i="5" s="1"/>
  <c r="K83" i="5"/>
  <c r="L83" i="5" s="1"/>
  <c r="AR83" i="5"/>
  <c r="AR80" i="5"/>
  <c r="AR74" i="5"/>
  <c r="K79" i="5"/>
  <c r="L79" i="5" s="1"/>
  <c r="K76" i="5"/>
  <c r="L76" i="5" s="1"/>
  <c r="K82" i="5"/>
  <c r="L82" i="5" s="1"/>
  <c r="K73" i="5"/>
  <c r="L73" i="5" s="1"/>
  <c r="K84" i="5"/>
  <c r="L84" i="5" s="1"/>
  <c r="R115" i="5"/>
  <c r="K128" i="5"/>
  <c r="L128" i="5" s="1"/>
  <c r="AU122" i="5"/>
  <c r="AU124" i="5"/>
  <c r="K130" i="5"/>
  <c r="L130" i="5" s="1"/>
  <c r="AU126" i="5"/>
  <c r="K132" i="5"/>
  <c r="L132" i="5" s="1"/>
  <c r="AU128" i="5"/>
  <c r="K123" i="5"/>
  <c r="L123" i="5" s="1"/>
  <c r="K121" i="5"/>
  <c r="L121" i="5" s="1"/>
  <c r="AU130" i="5"/>
  <c r="K125" i="5"/>
  <c r="L125" i="5" s="1"/>
  <c r="AU132" i="5"/>
  <c r="K127" i="5"/>
  <c r="L127" i="5" s="1"/>
  <c r="K131" i="5"/>
  <c r="L131" i="5" s="1"/>
  <c r="AU127" i="5"/>
  <c r="K122" i="5"/>
  <c r="L122" i="5" s="1"/>
  <c r="K124" i="5"/>
  <c r="L124" i="5" s="1"/>
  <c r="R144" i="5"/>
  <c r="R43" i="7"/>
  <c r="R142" i="7"/>
  <c r="T125" i="2"/>
  <c r="K126" i="2"/>
  <c r="L126" i="2" s="1"/>
  <c r="AU131" i="2"/>
  <c r="AR28" i="3"/>
  <c r="T33" i="3"/>
  <c r="AS47" i="3"/>
  <c r="E50" i="3"/>
  <c r="H49" i="3" s="1"/>
  <c r="I49" i="3" s="1"/>
  <c r="J49" i="3" s="1"/>
  <c r="K52" i="3"/>
  <c r="L52" i="3" s="1"/>
  <c r="K67" i="3"/>
  <c r="L67" i="3" s="1"/>
  <c r="AS73" i="3"/>
  <c r="AR76" i="3"/>
  <c r="AS82" i="3"/>
  <c r="AK89" i="3"/>
  <c r="AU121" i="3"/>
  <c r="AU123" i="3"/>
  <c r="AV125" i="3"/>
  <c r="K145" i="3"/>
  <c r="L145" i="3" s="1"/>
  <c r="AR26" i="4"/>
  <c r="AS33" i="4"/>
  <c r="AR37" i="4"/>
  <c r="T44" i="4"/>
  <c r="E51" i="4"/>
  <c r="H50" i="4" s="1"/>
  <c r="I50" i="4" s="1"/>
  <c r="J50" i="4" s="1"/>
  <c r="K59" i="4"/>
  <c r="L59" i="4" s="1"/>
  <c r="K62" i="4"/>
  <c r="L62" i="4" s="1"/>
  <c r="K65" i="4"/>
  <c r="L65" i="4" s="1"/>
  <c r="T75" i="4"/>
  <c r="AR77" i="4"/>
  <c r="AL95" i="4"/>
  <c r="K115" i="4"/>
  <c r="L115" i="4" s="1"/>
  <c r="AU126" i="4"/>
  <c r="K130" i="4"/>
  <c r="L130" i="4" s="1"/>
  <c r="K137" i="4"/>
  <c r="L137" i="4" s="1"/>
  <c r="K140" i="4"/>
  <c r="L140" i="4" s="1"/>
  <c r="K143" i="4"/>
  <c r="L143" i="4" s="1"/>
  <c r="K30" i="5"/>
  <c r="L30" i="5" s="1"/>
  <c r="T32" i="5"/>
  <c r="T37" i="5"/>
  <c r="K62" i="5"/>
  <c r="L62" i="5" s="1"/>
  <c r="AR81" i="5"/>
  <c r="AU129" i="5"/>
  <c r="AU131" i="5"/>
  <c r="K136" i="5"/>
  <c r="L136" i="5" s="1"/>
  <c r="R60" i="6"/>
  <c r="T123" i="2"/>
  <c r="K124" i="2"/>
  <c r="L124" i="2" s="1"/>
  <c r="K144" i="2"/>
  <c r="L144" i="2" s="1"/>
  <c r="K147" i="2"/>
  <c r="L147" i="2" s="1"/>
  <c r="T26" i="3"/>
  <c r="AS28" i="3"/>
  <c r="K31" i="3"/>
  <c r="L31" i="3" s="1"/>
  <c r="AR32" i="3"/>
  <c r="K35" i="3"/>
  <c r="L35" i="3" s="1"/>
  <c r="AR50" i="3"/>
  <c r="K61" i="3"/>
  <c r="L61" i="3" s="1"/>
  <c r="K64" i="3"/>
  <c r="L64" i="3" s="1"/>
  <c r="AS76" i="3"/>
  <c r="K92" i="3"/>
  <c r="L92" i="3" s="1"/>
  <c r="K97" i="3"/>
  <c r="L97" i="3" s="1"/>
  <c r="K114" i="3"/>
  <c r="L114" i="3" s="1"/>
  <c r="AV123" i="3"/>
  <c r="T126" i="3"/>
  <c r="K127" i="3"/>
  <c r="L127" i="3" s="1"/>
  <c r="AU132" i="3"/>
  <c r="K139" i="3"/>
  <c r="L139" i="3" s="1"/>
  <c r="K142" i="3"/>
  <c r="L142" i="3" s="1"/>
  <c r="AS26" i="4"/>
  <c r="AR51" i="4"/>
  <c r="K53" i="4"/>
  <c r="L53" i="4" s="1"/>
  <c r="T58" i="4"/>
  <c r="AR66" i="4"/>
  <c r="T67" i="4"/>
  <c r="AR69" i="4"/>
  <c r="K99" i="4"/>
  <c r="L99" i="4" s="1"/>
  <c r="K106" i="4"/>
  <c r="L106" i="4" s="1"/>
  <c r="K109" i="4"/>
  <c r="L109" i="4" s="1"/>
  <c r="K112" i="4"/>
  <c r="L112" i="4" s="1"/>
  <c r="AU124" i="4"/>
  <c r="AV126" i="4"/>
  <c r="T136" i="4"/>
  <c r="AU144" i="4"/>
  <c r="T145" i="4"/>
  <c r="AU147" i="4"/>
  <c r="AR31" i="5"/>
  <c r="K34" i="5"/>
  <c r="L34" i="5" s="1"/>
  <c r="T59" i="5"/>
  <c r="E66" i="5"/>
  <c r="H65" i="5" s="1"/>
  <c r="I65" i="5" s="1"/>
  <c r="J65" i="5" s="1"/>
  <c r="D80" i="5"/>
  <c r="AR76" i="5"/>
  <c r="K126" i="5"/>
  <c r="L126" i="5" s="1"/>
  <c r="R28" i="6"/>
  <c r="AK93" i="6"/>
  <c r="AK98" i="6"/>
  <c r="K96" i="6"/>
  <c r="L96" i="6" s="1"/>
  <c r="K91" i="6"/>
  <c r="L91" i="6" s="1"/>
  <c r="K100" i="6"/>
  <c r="L100" i="6" s="1"/>
  <c r="AK97" i="6"/>
  <c r="K95" i="6"/>
  <c r="L95" i="6" s="1"/>
  <c r="AK92" i="6"/>
  <c r="K90" i="6"/>
  <c r="L90" i="6" s="1"/>
  <c r="AK96" i="6"/>
  <c r="K94" i="6"/>
  <c r="L94" i="6" s="1"/>
  <c r="AK91" i="6"/>
  <c r="K99" i="6"/>
  <c r="L99" i="6" s="1"/>
  <c r="K89" i="6"/>
  <c r="L89" i="6" s="1"/>
  <c r="K98" i="6"/>
  <c r="L98" i="6" s="1"/>
  <c r="K93" i="6"/>
  <c r="L93" i="6" s="1"/>
  <c r="AK90" i="6"/>
  <c r="AK99" i="6"/>
  <c r="AK94" i="6"/>
  <c r="L105" i="6"/>
  <c r="R146" i="6"/>
  <c r="R47" i="7"/>
  <c r="AR79" i="7"/>
  <c r="AR76" i="7"/>
  <c r="AR82" i="7"/>
  <c r="K78" i="7"/>
  <c r="L78" i="7" s="1"/>
  <c r="K75" i="7"/>
  <c r="L75" i="7" s="1"/>
  <c r="AR73" i="7"/>
  <c r="AR78" i="7"/>
  <c r="AR75" i="7"/>
  <c r="AR84" i="7"/>
  <c r="AR81" i="7"/>
  <c r="K80" i="7"/>
  <c r="L80" i="7" s="1"/>
  <c r="K77" i="7"/>
  <c r="L77" i="7" s="1"/>
  <c r="K74" i="7"/>
  <c r="L74" i="7" s="1"/>
  <c r="K83" i="7"/>
  <c r="L83" i="7" s="1"/>
  <c r="AR83" i="7"/>
  <c r="AR80" i="7"/>
  <c r="AR74" i="7"/>
  <c r="K79" i="7"/>
  <c r="L79" i="7" s="1"/>
  <c r="K76" i="7"/>
  <c r="L76" i="7" s="1"/>
  <c r="K82" i="7"/>
  <c r="L82" i="7" s="1"/>
  <c r="AR77" i="7"/>
  <c r="K84" i="7"/>
  <c r="L84" i="7" s="1"/>
  <c r="K73" i="7"/>
  <c r="L73" i="7" s="1"/>
  <c r="D77" i="8"/>
  <c r="E63" i="8"/>
  <c r="H62" i="8" s="1"/>
  <c r="I62" i="8" s="1"/>
  <c r="J62" i="8" s="1"/>
  <c r="AU136" i="2"/>
  <c r="K138" i="2"/>
  <c r="L138" i="2" s="1"/>
  <c r="K141" i="2"/>
  <c r="L141" i="2" s="1"/>
  <c r="AR45" i="3"/>
  <c r="AR59" i="3"/>
  <c r="AR65" i="3"/>
  <c r="T66" i="3"/>
  <c r="AK94" i="3"/>
  <c r="K108" i="3"/>
  <c r="L108" i="3" s="1"/>
  <c r="K125" i="3"/>
  <c r="L125" i="3" s="1"/>
  <c r="AU137" i="3"/>
  <c r="AU143" i="3"/>
  <c r="T144" i="3"/>
  <c r="K43" i="4"/>
  <c r="L43" i="4" s="1"/>
  <c r="AR60" i="4"/>
  <c r="T61" i="4"/>
  <c r="AS66" i="4"/>
  <c r="AK91" i="4"/>
  <c r="T92" i="4"/>
  <c r="K94" i="4"/>
  <c r="L94" i="4" s="1"/>
  <c r="AU113" i="4"/>
  <c r="AU122" i="4"/>
  <c r="AU138" i="4"/>
  <c r="T139" i="4"/>
  <c r="K65" i="5"/>
  <c r="L65" i="5" s="1"/>
  <c r="AS67" i="5"/>
  <c r="K69" i="5"/>
  <c r="L69" i="5" s="1"/>
  <c r="R100" i="5"/>
  <c r="K147" i="5"/>
  <c r="L147" i="5" s="1"/>
  <c r="R30" i="6"/>
  <c r="T62" i="6"/>
  <c r="T68" i="6"/>
  <c r="T65" i="6"/>
  <c r="T59" i="6"/>
  <c r="T64" i="6"/>
  <c r="T61" i="6"/>
  <c r="T67" i="6"/>
  <c r="T58" i="6"/>
  <c r="T63" i="6"/>
  <c r="T60" i="6"/>
  <c r="T69" i="6"/>
  <c r="T66" i="6"/>
  <c r="K92" i="6"/>
  <c r="L92" i="6" s="1"/>
  <c r="R64" i="7"/>
  <c r="R125" i="7"/>
  <c r="AR44" i="5"/>
  <c r="T45" i="5"/>
  <c r="AS49" i="5"/>
  <c r="AS75" i="5"/>
  <c r="AS78" i="5"/>
  <c r="AL92" i="5"/>
  <c r="T93" i="5"/>
  <c r="AL97" i="5"/>
  <c r="K113" i="5"/>
  <c r="L113" i="5" s="1"/>
  <c r="K116" i="5"/>
  <c r="L116" i="5" s="1"/>
  <c r="AV129" i="5"/>
  <c r="T132" i="5"/>
  <c r="AS32" i="6"/>
  <c r="AR36" i="6"/>
  <c r="AR45" i="6"/>
  <c r="K47" i="6"/>
  <c r="L47" i="6" s="1"/>
  <c r="AS50" i="6"/>
  <c r="E59" i="6"/>
  <c r="H58" i="6" s="1"/>
  <c r="I58" i="6" s="1"/>
  <c r="J58" i="6" s="1"/>
  <c r="P58" i="6" s="1"/>
  <c r="AR59" i="6"/>
  <c r="E62" i="6"/>
  <c r="H61" i="6" s="1"/>
  <c r="I61" i="6" s="1"/>
  <c r="J61" i="6" s="1"/>
  <c r="E65" i="6"/>
  <c r="H64" i="6" s="1"/>
  <c r="I64" i="6" s="1"/>
  <c r="J64" i="6" s="1"/>
  <c r="AR65" i="6"/>
  <c r="AR68" i="6"/>
  <c r="T95" i="6"/>
  <c r="T100" i="6"/>
  <c r="K108" i="6"/>
  <c r="L108" i="6" s="1"/>
  <c r="K111" i="6"/>
  <c r="L111" i="6" s="1"/>
  <c r="T124" i="6"/>
  <c r="AV132" i="6"/>
  <c r="AU143" i="6"/>
  <c r="AU146" i="6"/>
  <c r="T31" i="7"/>
  <c r="T35" i="7"/>
  <c r="AV123" i="7"/>
  <c r="AV121" i="7"/>
  <c r="AV125" i="7"/>
  <c r="AV129" i="7"/>
  <c r="AV131" i="7"/>
  <c r="AV122" i="7"/>
  <c r="AV124" i="7"/>
  <c r="AV126" i="7"/>
  <c r="AV128" i="7"/>
  <c r="L128" i="7"/>
  <c r="R30" i="8"/>
  <c r="AS48" i="8"/>
  <c r="AS43" i="8"/>
  <c r="AS53" i="8"/>
  <c r="AS45" i="8"/>
  <c r="AS50" i="8"/>
  <c r="AS47" i="8"/>
  <c r="AS52" i="8"/>
  <c r="AS42" i="8"/>
  <c r="AS44" i="8"/>
  <c r="AS49" i="8"/>
  <c r="AS46" i="8"/>
  <c r="AS77" i="8"/>
  <c r="AS83" i="8"/>
  <c r="AS80" i="8"/>
  <c r="AS74" i="8"/>
  <c r="AS79" i="8"/>
  <c r="AS76" i="8"/>
  <c r="AS82" i="8"/>
  <c r="AS73" i="8"/>
  <c r="AS78" i="8"/>
  <c r="AS75" i="8"/>
  <c r="AS84" i="8"/>
  <c r="AS81" i="8"/>
  <c r="T130" i="5"/>
  <c r="AV136" i="5"/>
  <c r="AV145" i="5"/>
  <c r="AU106" i="6"/>
  <c r="AU112" i="6"/>
  <c r="AU115" i="6"/>
  <c r="D64" i="7"/>
  <c r="E49" i="7"/>
  <c r="H48" i="7" s="1"/>
  <c r="I48" i="7" s="1"/>
  <c r="J48" i="7" s="1"/>
  <c r="R89" i="7"/>
  <c r="O89" i="7"/>
  <c r="P89" i="7" s="1"/>
  <c r="Q89" i="7" s="1"/>
  <c r="S89" i="7" s="1"/>
  <c r="R108" i="7"/>
  <c r="R26" i="8"/>
  <c r="O26" i="8"/>
  <c r="P26" i="8" s="1"/>
  <c r="Q26" i="8" s="1"/>
  <c r="S26" i="8" s="1"/>
  <c r="E61" i="8"/>
  <c r="H60" i="8" s="1"/>
  <c r="I60" i="8" s="1"/>
  <c r="J60" i="8" s="1"/>
  <c r="D75" i="8"/>
  <c r="R91" i="8"/>
  <c r="AV127" i="5"/>
  <c r="AV139" i="5"/>
  <c r="AV142" i="5"/>
  <c r="K50" i="6"/>
  <c r="L50" i="6" s="1"/>
  <c r="AR53" i="6"/>
  <c r="AU109" i="6"/>
  <c r="R62" i="7"/>
  <c r="R130" i="7"/>
  <c r="R48" i="8"/>
  <c r="R27" i="9"/>
  <c r="AR26" i="6"/>
  <c r="AR37" i="6"/>
  <c r="T75" i="6"/>
  <c r="T78" i="6"/>
  <c r="K115" i="6"/>
  <c r="L115" i="6" s="1"/>
  <c r="T129" i="6"/>
  <c r="T32" i="7"/>
  <c r="T36" i="7"/>
  <c r="R60" i="8"/>
  <c r="K92" i="5"/>
  <c r="L92" i="5" s="1"/>
  <c r="K97" i="5"/>
  <c r="L97" i="5" s="1"/>
  <c r="AV121" i="5"/>
  <c r="AV123" i="5"/>
  <c r="T126" i="5"/>
  <c r="AR51" i="6"/>
  <c r="K53" i="6"/>
  <c r="L53" i="6" s="1"/>
  <c r="K106" i="6"/>
  <c r="L106" i="6" s="1"/>
  <c r="K109" i="6"/>
  <c r="L109" i="6" s="1"/>
  <c r="K112" i="6"/>
  <c r="L112" i="6" s="1"/>
  <c r="AS47" i="7"/>
  <c r="AS52" i="7"/>
  <c r="AS42" i="7"/>
  <c r="AS44" i="7"/>
  <c r="AS49" i="7"/>
  <c r="AS46" i="7"/>
  <c r="AS51" i="7"/>
  <c r="AS53" i="7"/>
  <c r="E64" i="7"/>
  <c r="H63" i="7" s="1"/>
  <c r="I63" i="7" s="1"/>
  <c r="J63" i="7" s="1"/>
  <c r="D78" i="7"/>
  <c r="R94" i="7"/>
  <c r="R79" i="8"/>
  <c r="R66" i="9"/>
  <c r="R81" i="11"/>
  <c r="AR45" i="5"/>
  <c r="K47" i="5"/>
  <c r="L47" i="5" s="1"/>
  <c r="AS50" i="5"/>
  <c r="AK94" i="5"/>
  <c r="T95" i="5"/>
  <c r="AK99" i="5"/>
  <c r="T100" i="5"/>
  <c r="K108" i="5"/>
  <c r="L108" i="5" s="1"/>
  <c r="K111" i="5"/>
  <c r="L111" i="5" s="1"/>
  <c r="T124" i="5"/>
  <c r="AV132" i="5"/>
  <c r="K29" i="6"/>
  <c r="L29" i="6" s="1"/>
  <c r="T31" i="6"/>
  <c r="T35" i="6"/>
  <c r="T42" i="6"/>
  <c r="K43" i="6"/>
  <c r="L43" i="6" s="1"/>
  <c r="K48" i="6"/>
  <c r="L48" i="6" s="1"/>
  <c r="AS51" i="6"/>
  <c r="T52" i="6"/>
  <c r="AR60" i="6"/>
  <c r="AR63" i="6"/>
  <c r="AS66" i="6"/>
  <c r="AS69" i="6"/>
  <c r="K83" i="6"/>
  <c r="L83" i="6" s="1"/>
  <c r="T92" i="6"/>
  <c r="T97" i="6"/>
  <c r="AU113" i="6"/>
  <c r="AU116" i="6"/>
  <c r="AV124" i="6"/>
  <c r="T127" i="6"/>
  <c r="AU138" i="6"/>
  <c r="AU141" i="6"/>
  <c r="AV144" i="6"/>
  <c r="AV147" i="6"/>
  <c r="AS31" i="7"/>
  <c r="AS35" i="7"/>
  <c r="E47" i="7"/>
  <c r="H46" i="7" s="1"/>
  <c r="I46" i="7" s="1"/>
  <c r="J46" i="7" s="1"/>
  <c r="E59" i="7"/>
  <c r="H58" i="7" s="1"/>
  <c r="I58" i="7" s="1"/>
  <c r="J58" i="7" s="1"/>
  <c r="D90" i="8"/>
  <c r="E75" i="8"/>
  <c r="H74" i="8" s="1"/>
  <c r="I74" i="8" s="1"/>
  <c r="J74" i="8" s="1"/>
  <c r="E68" i="8"/>
  <c r="H67" i="8" s="1"/>
  <c r="I67" i="8" s="1"/>
  <c r="J67" i="8" s="1"/>
  <c r="D82" i="8"/>
  <c r="R76" i="8"/>
  <c r="O89" i="8"/>
  <c r="R67" i="9"/>
  <c r="R75" i="9"/>
  <c r="AS45" i="5"/>
  <c r="T46" i="5"/>
  <c r="AL94" i="5"/>
  <c r="AL99" i="5"/>
  <c r="AU106" i="5"/>
  <c r="AU112" i="5"/>
  <c r="T113" i="5"/>
  <c r="AU115" i="5"/>
  <c r="T116" i="5"/>
  <c r="T122" i="5"/>
  <c r="AV130" i="5"/>
  <c r="AV137" i="5"/>
  <c r="AV143" i="5"/>
  <c r="AV146" i="5"/>
  <c r="AR30" i="6"/>
  <c r="K33" i="6"/>
  <c r="L33" i="6" s="1"/>
  <c r="AR34" i="6"/>
  <c r="AR46" i="6"/>
  <c r="T47" i="6"/>
  <c r="AS60" i="6"/>
  <c r="AS63" i="6"/>
  <c r="K77" i="6"/>
  <c r="L77" i="6" s="1"/>
  <c r="K80" i="6"/>
  <c r="L80" i="6" s="1"/>
  <c r="D84" i="6"/>
  <c r="AL91" i="6"/>
  <c r="AL96" i="6"/>
  <c r="AU107" i="6"/>
  <c r="AU110" i="6"/>
  <c r="AV113" i="6"/>
  <c r="AV116" i="6"/>
  <c r="L128" i="6"/>
  <c r="AV138" i="6"/>
  <c r="AV141" i="6"/>
  <c r="T29" i="7"/>
  <c r="AS37" i="7"/>
  <c r="T126" i="7"/>
  <c r="T128" i="7"/>
  <c r="T130" i="7"/>
  <c r="T132" i="7"/>
  <c r="T123" i="7"/>
  <c r="T121" i="7"/>
  <c r="T125" i="7"/>
  <c r="T127" i="7"/>
  <c r="T131" i="7"/>
  <c r="AV130" i="7"/>
  <c r="AV132" i="7"/>
  <c r="R137" i="7"/>
  <c r="E64" i="8"/>
  <c r="H63" i="8" s="1"/>
  <c r="I63" i="8" s="1"/>
  <c r="J63" i="8" s="1"/>
  <c r="D78" i="8"/>
  <c r="E69" i="9"/>
  <c r="H68" i="9" s="1"/>
  <c r="I68" i="9" s="1"/>
  <c r="J68" i="9" s="1"/>
  <c r="D83" i="9"/>
  <c r="K50" i="5"/>
  <c r="L50" i="5" s="1"/>
  <c r="AR53" i="5"/>
  <c r="AK90" i="5"/>
  <c r="K93" i="5"/>
  <c r="L93" i="5" s="1"/>
  <c r="K98" i="5"/>
  <c r="L98" i="5" s="1"/>
  <c r="AV106" i="5"/>
  <c r="T107" i="5"/>
  <c r="AU109" i="5"/>
  <c r="T110" i="5"/>
  <c r="AV112" i="5"/>
  <c r="AV115" i="5"/>
  <c r="AV140" i="5"/>
  <c r="K26" i="6"/>
  <c r="L26" i="6" s="1"/>
  <c r="AS30" i="6"/>
  <c r="AS34" i="6"/>
  <c r="K37" i="6"/>
  <c r="L37" i="6" s="1"/>
  <c r="AS46" i="6"/>
  <c r="K51" i="6"/>
  <c r="L51" i="6" s="1"/>
  <c r="T73" i="6"/>
  <c r="D75" i="6"/>
  <c r="D78" i="6"/>
  <c r="AR81" i="6"/>
  <c r="T82" i="6"/>
  <c r="AR84" i="6"/>
  <c r="AV107" i="6"/>
  <c r="AV110" i="6"/>
  <c r="T125" i="6"/>
  <c r="K126" i="6"/>
  <c r="L126" i="6" s="1"/>
  <c r="AU131" i="6"/>
  <c r="T33" i="7"/>
  <c r="AS45" i="7"/>
  <c r="AS48" i="7"/>
  <c r="R59" i="7"/>
  <c r="R90" i="7"/>
  <c r="O90" i="7"/>
  <c r="R33" i="8"/>
  <c r="AR43" i="5"/>
  <c r="K45" i="5"/>
  <c r="L45" i="5" s="1"/>
  <c r="AR48" i="5"/>
  <c r="T49" i="5"/>
  <c r="AS53" i="5"/>
  <c r="T81" i="5"/>
  <c r="AL90" i="5"/>
  <c r="T91" i="5"/>
  <c r="AK95" i="5"/>
  <c r="T96" i="5"/>
  <c r="AK100" i="5"/>
  <c r="AV109" i="5"/>
  <c r="AV128" i="5"/>
  <c r="T131" i="5"/>
  <c r="AR27" i="6"/>
  <c r="T28" i="6"/>
  <c r="K46" i="6"/>
  <c r="L46" i="6" s="1"/>
  <c r="AR49" i="6"/>
  <c r="T50" i="6"/>
  <c r="K66" i="6"/>
  <c r="L66" i="6" s="1"/>
  <c r="K69" i="6"/>
  <c r="L69" i="6" s="1"/>
  <c r="AR75" i="6"/>
  <c r="T76" i="6"/>
  <c r="AR78" i="6"/>
  <c r="AS81" i="6"/>
  <c r="T98" i="6"/>
  <c r="T121" i="6"/>
  <c r="T123" i="6"/>
  <c r="AV131" i="6"/>
  <c r="K144" i="6"/>
  <c r="L144" i="6" s="1"/>
  <c r="K147" i="6"/>
  <c r="L147" i="6" s="1"/>
  <c r="T26" i="7"/>
  <c r="AS28" i="7"/>
  <c r="T51" i="7"/>
  <c r="T48" i="7"/>
  <c r="T43" i="7"/>
  <c r="T45" i="7"/>
  <c r="T50" i="7"/>
  <c r="T52" i="7"/>
  <c r="T49" i="7"/>
  <c r="R111" i="7"/>
  <c r="R27" i="8"/>
  <c r="O27" i="8"/>
  <c r="R43" i="8"/>
  <c r="D65" i="8"/>
  <c r="E50" i="8"/>
  <c r="H49" i="8" s="1"/>
  <c r="I49" i="8" s="1"/>
  <c r="J49" i="8" s="1"/>
  <c r="R127" i="11"/>
  <c r="T129" i="5"/>
  <c r="AR44" i="6"/>
  <c r="T93" i="6"/>
  <c r="K113" i="6"/>
  <c r="L113" i="6" s="1"/>
  <c r="K116" i="6"/>
  <c r="L116" i="6" s="1"/>
  <c r="D59" i="7"/>
  <c r="E44" i="7"/>
  <c r="H43" i="7" s="1"/>
  <c r="I43" i="7" s="1"/>
  <c r="J43" i="7" s="1"/>
  <c r="E63" i="7"/>
  <c r="H62" i="7" s="1"/>
  <c r="I62" i="7" s="1"/>
  <c r="J62" i="7" s="1"/>
  <c r="D77" i="7"/>
  <c r="D65" i="7"/>
  <c r="E50" i="7"/>
  <c r="H49" i="7" s="1"/>
  <c r="I49" i="7" s="1"/>
  <c r="J49" i="7" s="1"/>
  <c r="R63" i="8"/>
  <c r="R80" i="8"/>
  <c r="R83" i="8"/>
  <c r="AR51" i="5"/>
  <c r="K53" i="5"/>
  <c r="L53" i="5" s="1"/>
  <c r="K99" i="5"/>
  <c r="L99" i="5" s="1"/>
  <c r="K106" i="5"/>
  <c r="L106" i="5" s="1"/>
  <c r="K109" i="5"/>
  <c r="L109" i="5" s="1"/>
  <c r="K112" i="5"/>
  <c r="L112" i="5" s="1"/>
  <c r="AV126" i="5"/>
  <c r="AR31" i="6"/>
  <c r="K34" i="6"/>
  <c r="L34" i="6" s="1"/>
  <c r="AR35" i="6"/>
  <c r="T36" i="6"/>
  <c r="AS44" i="6"/>
  <c r="AS58" i="6"/>
  <c r="AR61" i="6"/>
  <c r="AS67" i="6"/>
  <c r="T89" i="6"/>
  <c r="AU105" i="6"/>
  <c r="K107" i="6"/>
  <c r="L107" i="6" s="1"/>
  <c r="K110" i="6"/>
  <c r="L110" i="6" s="1"/>
  <c r="AU114" i="6"/>
  <c r="T130" i="6"/>
  <c r="K131" i="6"/>
  <c r="L131" i="6" s="1"/>
  <c r="AV136" i="6"/>
  <c r="AU139" i="6"/>
  <c r="AV145" i="6"/>
  <c r="L49" i="7"/>
  <c r="D69" i="7"/>
  <c r="T124" i="7"/>
  <c r="R74" i="8"/>
  <c r="R77" i="8"/>
  <c r="R46" i="9"/>
  <c r="K43" i="5"/>
  <c r="L43" i="5" s="1"/>
  <c r="K48" i="5"/>
  <c r="L48" i="5" s="1"/>
  <c r="T52" i="5"/>
  <c r="AK91" i="5"/>
  <c r="T92" i="5"/>
  <c r="K94" i="5"/>
  <c r="L94" i="5" s="1"/>
  <c r="T105" i="5"/>
  <c r="AU113" i="5"/>
  <c r="T114" i="5"/>
  <c r="AU116" i="5"/>
  <c r="AV124" i="5"/>
  <c r="AV144" i="5"/>
  <c r="AV147" i="5"/>
  <c r="AS31" i="6"/>
  <c r="AR42" i="6"/>
  <c r="K49" i="6"/>
  <c r="L49" i="6" s="1"/>
  <c r="AR52" i="6"/>
  <c r="T53" i="6"/>
  <c r="AS61" i="6"/>
  <c r="K81" i="6"/>
  <c r="L81" i="6" s="1"/>
  <c r="K84" i="6"/>
  <c r="L84" i="6" s="1"/>
  <c r="AV105" i="6"/>
  <c r="AU108" i="6"/>
  <c r="AV114" i="6"/>
  <c r="AV139" i="6"/>
  <c r="T30" i="7"/>
  <c r="T34" i="7"/>
  <c r="AS50" i="7"/>
  <c r="R65" i="7"/>
  <c r="T77" i="7"/>
  <c r="T83" i="7"/>
  <c r="T80" i="7"/>
  <c r="T74" i="7"/>
  <c r="T79" i="7"/>
  <c r="T76" i="7"/>
  <c r="T82" i="7"/>
  <c r="T73" i="7"/>
  <c r="T84" i="7"/>
  <c r="T81" i="7"/>
  <c r="R136" i="7"/>
  <c r="AS51" i="8"/>
  <c r="R127" i="9"/>
  <c r="AL91" i="5"/>
  <c r="AU107" i="5"/>
  <c r="T108" i="5"/>
  <c r="AV113" i="5"/>
  <c r="AV138" i="5"/>
  <c r="T43" i="6"/>
  <c r="K44" i="6"/>
  <c r="L44" i="6" s="1"/>
  <c r="AR73" i="6"/>
  <c r="K75" i="6"/>
  <c r="L75" i="6" s="1"/>
  <c r="K78" i="6"/>
  <c r="L78" i="6" s="1"/>
  <c r="T94" i="6"/>
  <c r="AV108" i="6"/>
  <c r="AU125" i="6"/>
  <c r="T78" i="7"/>
  <c r="R115" i="7"/>
  <c r="O136" i="7"/>
  <c r="E43" i="7"/>
  <c r="H42" i="7" s="1"/>
  <c r="I42" i="7" s="1"/>
  <c r="J42" i="7" s="1"/>
  <c r="E48" i="7"/>
  <c r="H47" i="7" s="1"/>
  <c r="I47" i="7" s="1"/>
  <c r="J47" i="7" s="1"/>
  <c r="K50" i="7"/>
  <c r="L50" i="7" s="1"/>
  <c r="AR53" i="7"/>
  <c r="K93" i="7"/>
  <c r="L93" i="7" s="1"/>
  <c r="K98" i="7"/>
  <c r="L98" i="7" s="1"/>
  <c r="AU109" i="7"/>
  <c r="T110" i="7"/>
  <c r="AV112" i="7"/>
  <c r="AV115" i="7"/>
  <c r="K121" i="7"/>
  <c r="L121" i="7" s="1"/>
  <c r="K123" i="7"/>
  <c r="L123" i="7" s="1"/>
  <c r="AU128" i="7"/>
  <c r="AS30" i="8"/>
  <c r="AS34" i="8"/>
  <c r="K37" i="8"/>
  <c r="L37" i="8" s="1"/>
  <c r="K51" i="8"/>
  <c r="L51" i="8" s="1"/>
  <c r="AR81" i="8"/>
  <c r="T82" i="8"/>
  <c r="AR84" i="8"/>
  <c r="L90" i="8"/>
  <c r="AL95" i="8"/>
  <c r="D64" i="9"/>
  <c r="E49" i="9"/>
  <c r="H48" i="9" s="1"/>
  <c r="I48" i="9" s="1"/>
  <c r="J48" i="9" s="1"/>
  <c r="AU121" i="9"/>
  <c r="R147" i="9"/>
  <c r="R63" i="12"/>
  <c r="AR43" i="7"/>
  <c r="K45" i="7"/>
  <c r="L45" i="7" s="1"/>
  <c r="AR48" i="7"/>
  <c r="K68" i="7"/>
  <c r="L68" i="7" s="1"/>
  <c r="AL90" i="7"/>
  <c r="T91" i="7"/>
  <c r="AK95" i="7"/>
  <c r="T96" i="7"/>
  <c r="AK100" i="7"/>
  <c r="AV109" i="7"/>
  <c r="K132" i="7"/>
  <c r="L132" i="7" s="1"/>
  <c r="K146" i="7"/>
  <c r="L146" i="7" s="1"/>
  <c r="AR27" i="8"/>
  <c r="T28" i="8"/>
  <c r="E44" i="8"/>
  <c r="H43" i="8" s="1"/>
  <c r="I43" i="8" s="1"/>
  <c r="J43" i="8" s="1"/>
  <c r="K46" i="8"/>
  <c r="L46" i="8" s="1"/>
  <c r="AR49" i="8"/>
  <c r="T50" i="8"/>
  <c r="K66" i="8"/>
  <c r="L66" i="8" s="1"/>
  <c r="K69" i="8"/>
  <c r="L69" i="8" s="1"/>
  <c r="AR75" i="8"/>
  <c r="T76" i="8"/>
  <c r="AR78" i="8"/>
  <c r="T79" i="8"/>
  <c r="AL92" i="8"/>
  <c r="R78" i="9"/>
  <c r="AR44" i="8"/>
  <c r="T91" i="8"/>
  <c r="AU123" i="9"/>
  <c r="AR51" i="7"/>
  <c r="K53" i="7"/>
  <c r="L53" i="7" s="1"/>
  <c r="D60" i="7"/>
  <c r="AR66" i="7"/>
  <c r="T67" i="7"/>
  <c r="AR69" i="7"/>
  <c r="AS77" i="7"/>
  <c r="K99" i="7"/>
  <c r="L99" i="7" s="1"/>
  <c r="K106" i="7"/>
  <c r="L106" i="7" s="1"/>
  <c r="K109" i="7"/>
  <c r="L109" i="7" s="1"/>
  <c r="K112" i="7"/>
  <c r="L112" i="7" s="1"/>
  <c r="AU124" i="7"/>
  <c r="T136" i="7"/>
  <c r="AU144" i="7"/>
  <c r="T145" i="7"/>
  <c r="AU147" i="7"/>
  <c r="AR31" i="8"/>
  <c r="K34" i="8"/>
  <c r="L34" i="8" s="1"/>
  <c r="AR35" i="8"/>
  <c r="T36" i="8"/>
  <c r="AR61" i="8"/>
  <c r="AR64" i="8"/>
  <c r="T65" i="8"/>
  <c r="AS67" i="8"/>
  <c r="T68" i="8"/>
  <c r="T89" i="8"/>
  <c r="D61" i="9"/>
  <c r="E46" i="9"/>
  <c r="H45" i="9" s="1"/>
  <c r="I45" i="9" s="1"/>
  <c r="J45" i="9" s="1"/>
  <c r="T62" i="9"/>
  <c r="T68" i="9"/>
  <c r="T65" i="9"/>
  <c r="T59" i="9"/>
  <c r="T64" i="9"/>
  <c r="T61" i="9"/>
  <c r="T67" i="9"/>
  <c r="T58" i="9"/>
  <c r="T63" i="9"/>
  <c r="T60" i="9"/>
  <c r="T69" i="9"/>
  <c r="T66" i="9"/>
  <c r="R89" i="9"/>
  <c r="O89" i="9"/>
  <c r="R116" i="9"/>
  <c r="K48" i="7"/>
  <c r="L48" i="7" s="1"/>
  <c r="AS35" i="8"/>
  <c r="AR42" i="8"/>
  <c r="K49" i="8"/>
  <c r="L49" i="8" s="1"/>
  <c r="AR52" i="8"/>
  <c r="K81" i="8"/>
  <c r="L81" i="8" s="1"/>
  <c r="K84" i="8"/>
  <c r="L84" i="8" s="1"/>
  <c r="T94" i="8"/>
  <c r="R97" i="10"/>
  <c r="AL91" i="7"/>
  <c r="AL96" i="7"/>
  <c r="K44" i="8"/>
  <c r="L44" i="8" s="1"/>
  <c r="AR47" i="8"/>
  <c r="D73" i="8"/>
  <c r="AR73" i="8"/>
  <c r="K75" i="8"/>
  <c r="L75" i="8" s="1"/>
  <c r="D76" i="8"/>
  <c r="K78" i="8"/>
  <c r="L78" i="8" s="1"/>
  <c r="D79" i="8"/>
  <c r="AR82" i="8"/>
  <c r="D66" i="9"/>
  <c r="E51" i="9"/>
  <c r="H50" i="9" s="1"/>
  <c r="I50" i="9" s="1"/>
  <c r="J50" i="9" s="1"/>
  <c r="D82" i="9"/>
  <c r="E68" i="9"/>
  <c r="H67" i="9" s="1"/>
  <c r="I67" i="9" s="1"/>
  <c r="J67" i="9" s="1"/>
  <c r="D60" i="11"/>
  <c r="E45" i="11"/>
  <c r="H44" i="11" s="1"/>
  <c r="I44" i="11" s="1"/>
  <c r="J44" i="11" s="1"/>
  <c r="K51" i="7"/>
  <c r="L51" i="7" s="1"/>
  <c r="AV107" i="7"/>
  <c r="AV110" i="7"/>
  <c r="K126" i="7"/>
  <c r="L126" i="7" s="1"/>
  <c r="AU131" i="7"/>
  <c r="AR28" i="8"/>
  <c r="T33" i="8"/>
  <c r="K52" i="8"/>
  <c r="L52" i="8" s="1"/>
  <c r="K58" i="8"/>
  <c r="L58" i="8" s="1"/>
  <c r="K67" i="8"/>
  <c r="L67" i="8" s="1"/>
  <c r="D68" i="8"/>
  <c r="T74" i="8"/>
  <c r="AR76" i="8"/>
  <c r="AR79" i="8"/>
  <c r="T80" i="8"/>
  <c r="T83" i="8"/>
  <c r="T90" i="8"/>
  <c r="AL91" i="8"/>
  <c r="E61" i="9"/>
  <c r="H60" i="9" s="1"/>
  <c r="I60" i="9" s="1"/>
  <c r="J60" i="9" s="1"/>
  <c r="D75" i="9"/>
  <c r="E64" i="9"/>
  <c r="H63" i="9" s="1"/>
  <c r="I63" i="9" s="1"/>
  <c r="J63" i="9" s="1"/>
  <c r="D78" i="9"/>
  <c r="K46" i="7"/>
  <c r="L46" i="7" s="1"/>
  <c r="AR49" i="7"/>
  <c r="K66" i="7"/>
  <c r="L66" i="7" s="1"/>
  <c r="D67" i="7"/>
  <c r="K69" i="7"/>
  <c r="L69" i="7" s="1"/>
  <c r="AS81" i="7"/>
  <c r="AS84" i="7"/>
  <c r="AK92" i="7"/>
  <c r="K95" i="7"/>
  <c r="L95" i="7" s="1"/>
  <c r="AK97" i="7"/>
  <c r="T98" i="7"/>
  <c r="K100" i="7"/>
  <c r="L100" i="7" s="1"/>
  <c r="K124" i="7"/>
  <c r="L124" i="7" s="1"/>
  <c r="AU129" i="7"/>
  <c r="K144" i="7"/>
  <c r="L144" i="7" s="1"/>
  <c r="K147" i="7"/>
  <c r="L147" i="7" s="1"/>
  <c r="T26" i="8"/>
  <c r="AS28" i="8"/>
  <c r="K31" i="8"/>
  <c r="L31" i="8" s="1"/>
  <c r="AR32" i="8"/>
  <c r="K35" i="8"/>
  <c r="L35" i="8" s="1"/>
  <c r="T37" i="8"/>
  <c r="K42" i="8"/>
  <c r="L42" i="8" s="1"/>
  <c r="E45" i="8"/>
  <c r="H44" i="8" s="1"/>
  <c r="I44" i="8" s="1"/>
  <c r="J44" i="8" s="1"/>
  <c r="AR50" i="8"/>
  <c r="T51" i="8"/>
  <c r="K61" i="8"/>
  <c r="L61" i="8" s="1"/>
  <c r="K64" i="8"/>
  <c r="L64" i="8" s="1"/>
  <c r="T77" i="8"/>
  <c r="AK96" i="8"/>
  <c r="K94" i="8"/>
  <c r="L94" i="8" s="1"/>
  <c r="K99" i="8"/>
  <c r="L99" i="8" s="1"/>
  <c r="K98" i="8"/>
  <c r="L98" i="8" s="1"/>
  <c r="K93" i="8"/>
  <c r="L93" i="8" s="1"/>
  <c r="AK90" i="8"/>
  <c r="AK99" i="8"/>
  <c r="AK94" i="8"/>
  <c r="K97" i="8"/>
  <c r="L97" i="8" s="1"/>
  <c r="K92" i="8"/>
  <c r="L92" i="8" s="1"/>
  <c r="AK98" i="8"/>
  <c r="K96" i="8"/>
  <c r="L96" i="8" s="1"/>
  <c r="K100" i="8"/>
  <c r="L100" i="8" s="1"/>
  <c r="AK97" i="8"/>
  <c r="K95" i="8"/>
  <c r="L95" i="8" s="1"/>
  <c r="AK92" i="8"/>
  <c r="AL89" i="8"/>
  <c r="AL90" i="8"/>
  <c r="E44" i="9"/>
  <c r="H43" i="9" s="1"/>
  <c r="I43" i="9" s="1"/>
  <c r="J43" i="9" s="1"/>
  <c r="AR44" i="7"/>
  <c r="AR58" i="7"/>
  <c r="K60" i="7"/>
  <c r="L60" i="7" s="1"/>
  <c r="K63" i="7"/>
  <c r="L63" i="7" s="1"/>
  <c r="AR67" i="7"/>
  <c r="AS75" i="7"/>
  <c r="AS78" i="7"/>
  <c r="AL92" i="7"/>
  <c r="T93" i="7"/>
  <c r="AL97" i="7"/>
  <c r="K113" i="7"/>
  <c r="L113" i="7" s="1"/>
  <c r="K116" i="7"/>
  <c r="L116" i="7" s="1"/>
  <c r="K122" i="7"/>
  <c r="L122" i="7" s="1"/>
  <c r="AU145" i="7"/>
  <c r="AS32" i="8"/>
  <c r="AR36" i="8"/>
  <c r="AR45" i="8"/>
  <c r="K47" i="8"/>
  <c r="L47" i="8" s="1"/>
  <c r="AR59" i="8"/>
  <c r="AR65" i="8"/>
  <c r="T66" i="8"/>
  <c r="AR68" i="8"/>
  <c r="T69" i="8"/>
  <c r="T96" i="8"/>
  <c r="R95" i="9"/>
  <c r="R126" i="11"/>
  <c r="T59" i="7"/>
  <c r="AR61" i="7"/>
  <c r="AR64" i="7"/>
  <c r="T65" i="7"/>
  <c r="T89" i="7"/>
  <c r="AU105" i="7"/>
  <c r="K107" i="7"/>
  <c r="L107" i="7" s="1"/>
  <c r="K110" i="7"/>
  <c r="L110" i="7" s="1"/>
  <c r="AU114" i="7"/>
  <c r="AU127" i="7"/>
  <c r="K131" i="7"/>
  <c r="L131" i="7" s="1"/>
  <c r="T137" i="7"/>
  <c r="L141" i="7"/>
  <c r="T143" i="7"/>
  <c r="AS36" i="8"/>
  <c r="T46" i="8"/>
  <c r="AS59" i="8"/>
  <c r="T60" i="8"/>
  <c r="AR62" i="8"/>
  <c r="T63" i="8"/>
  <c r="AS65" i="8"/>
  <c r="K73" i="8"/>
  <c r="L73" i="8" s="1"/>
  <c r="K82" i="8"/>
  <c r="L82" i="8" s="1"/>
  <c r="R146" i="8"/>
  <c r="R44" i="9"/>
  <c r="K50" i="8"/>
  <c r="L50" i="8" s="1"/>
  <c r="AR53" i="8"/>
  <c r="T97" i="8"/>
  <c r="T92" i="8"/>
  <c r="T100" i="8"/>
  <c r="T95" i="8"/>
  <c r="T99" i="8"/>
  <c r="T98" i="8"/>
  <c r="AL100" i="8"/>
  <c r="AL99" i="8"/>
  <c r="AL94" i="8"/>
  <c r="AL98" i="8"/>
  <c r="AL97" i="8"/>
  <c r="R110" i="8"/>
  <c r="R131" i="8"/>
  <c r="AS35" i="9"/>
  <c r="AS31" i="9"/>
  <c r="AS27" i="9"/>
  <c r="AS34" i="9"/>
  <c r="AS30" i="9"/>
  <c r="AS37" i="9"/>
  <c r="AS26" i="9"/>
  <c r="AS33" i="9"/>
  <c r="AS29" i="9"/>
  <c r="AS32" i="9"/>
  <c r="AS28" i="9"/>
  <c r="E66" i="9"/>
  <c r="H65" i="9" s="1"/>
  <c r="I65" i="9" s="1"/>
  <c r="J65" i="9" s="1"/>
  <c r="D80" i="9"/>
  <c r="AR64" i="9"/>
  <c r="AR61" i="9"/>
  <c r="AR67" i="9"/>
  <c r="K63" i="9"/>
  <c r="L63" i="9" s="1"/>
  <c r="K60" i="9"/>
  <c r="L60" i="9" s="1"/>
  <c r="AR58" i="9"/>
  <c r="K69" i="9"/>
  <c r="L69" i="9" s="1"/>
  <c r="AR63" i="9"/>
  <c r="AR60" i="9"/>
  <c r="AR69" i="9"/>
  <c r="AR66" i="9"/>
  <c r="K65" i="9"/>
  <c r="L65" i="9" s="1"/>
  <c r="K62" i="9"/>
  <c r="L62" i="9" s="1"/>
  <c r="K59" i="9"/>
  <c r="L59" i="9" s="1"/>
  <c r="K68" i="9"/>
  <c r="L68" i="9" s="1"/>
  <c r="AR62" i="9"/>
  <c r="AR68" i="9"/>
  <c r="AR65" i="9"/>
  <c r="AR59" i="9"/>
  <c r="K64" i="9"/>
  <c r="L64" i="9" s="1"/>
  <c r="K61" i="9"/>
  <c r="L61" i="9" s="1"/>
  <c r="E74" i="9"/>
  <c r="H73" i="9" s="1"/>
  <c r="I73" i="9" s="1"/>
  <c r="J73" i="9" s="1"/>
  <c r="D89" i="9"/>
  <c r="AU130" i="9"/>
  <c r="K129" i="9"/>
  <c r="L129" i="9" s="1"/>
  <c r="K131" i="9"/>
  <c r="L131" i="9" s="1"/>
  <c r="AU127" i="9"/>
  <c r="K122" i="9"/>
  <c r="L122" i="9" s="1"/>
  <c r="K124" i="9"/>
  <c r="L124" i="9" s="1"/>
  <c r="K132" i="9"/>
  <c r="L132" i="9" s="1"/>
  <c r="AU128" i="9"/>
  <c r="K126" i="9"/>
  <c r="L126" i="9" s="1"/>
  <c r="AU129" i="9"/>
  <c r="AU122" i="9"/>
  <c r="AU124" i="9"/>
  <c r="AU126" i="9"/>
  <c r="K123" i="9"/>
  <c r="L123" i="9" s="1"/>
  <c r="K121" i="9"/>
  <c r="L121" i="9" s="1"/>
  <c r="AU131" i="9"/>
  <c r="K128" i="9"/>
  <c r="L128" i="9" s="1"/>
  <c r="K125" i="9"/>
  <c r="L125" i="9" s="1"/>
  <c r="AU132" i="9"/>
  <c r="R59" i="11"/>
  <c r="K44" i="7"/>
  <c r="L44" i="7" s="1"/>
  <c r="AR47" i="7"/>
  <c r="AL98" i="7"/>
  <c r="T99" i="7"/>
  <c r="AV108" i="7"/>
  <c r="AU125" i="7"/>
  <c r="K129" i="7"/>
  <c r="L129" i="7" s="1"/>
  <c r="AS29" i="8"/>
  <c r="K32" i="8"/>
  <c r="L32" i="8" s="1"/>
  <c r="AR33" i="8"/>
  <c r="K36" i="8"/>
  <c r="L36" i="8" s="1"/>
  <c r="AR43" i="8"/>
  <c r="K45" i="8"/>
  <c r="L45" i="8" s="1"/>
  <c r="AR48" i="8"/>
  <c r="T49" i="8"/>
  <c r="K68" i="8"/>
  <c r="L68" i="8" s="1"/>
  <c r="AR74" i="8"/>
  <c r="AR80" i="8"/>
  <c r="T81" i="8"/>
  <c r="AR83" i="8"/>
  <c r="T84" i="8"/>
  <c r="E60" i="9"/>
  <c r="H59" i="9" s="1"/>
  <c r="I59" i="9" s="1"/>
  <c r="J59" i="9" s="1"/>
  <c r="D74" i="9"/>
  <c r="R51" i="11"/>
  <c r="R90" i="11"/>
  <c r="K52" i="7"/>
  <c r="L52" i="7" s="1"/>
  <c r="K58" i="7"/>
  <c r="L58" i="7" s="1"/>
  <c r="K67" i="7"/>
  <c r="L67" i="7" s="1"/>
  <c r="AS73" i="7"/>
  <c r="AS82" i="7"/>
  <c r="AL93" i="7"/>
  <c r="AU121" i="7"/>
  <c r="AU123" i="7"/>
  <c r="K145" i="7"/>
  <c r="L145" i="7" s="1"/>
  <c r="AR26" i="8"/>
  <c r="AS33" i="8"/>
  <c r="E51" i="8"/>
  <c r="H50" i="8" s="1"/>
  <c r="I50" i="8" s="1"/>
  <c r="J50" i="8" s="1"/>
  <c r="K59" i="8"/>
  <c r="L59" i="8" s="1"/>
  <c r="K62" i="8"/>
  <c r="L62" i="8" s="1"/>
  <c r="K65" i="8"/>
  <c r="L65" i="8" s="1"/>
  <c r="T75" i="8"/>
  <c r="AL93" i="8"/>
  <c r="R107" i="8"/>
  <c r="R126" i="8"/>
  <c r="K58" i="9"/>
  <c r="L58" i="9" s="1"/>
  <c r="R73" i="9"/>
  <c r="O73" i="9"/>
  <c r="R115" i="9"/>
  <c r="K130" i="9"/>
  <c r="L130" i="9" s="1"/>
  <c r="R37" i="11"/>
  <c r="R100" i="11"/>
  <c r="K42" i="7"/>
  <c r="L42" i="7" s="1"/>
  <c r="K61" i="7"/>
  <c r="L61" i="7" s="1"/>
  <c r="AS76" i="7"/>
  <c r="K92" i="7"/>
  <c r="L92" i="7" s="1"/>
  <c r="K105" i="7"/>
  <c r="L105" i="7" s="1"/>
  <c r="K127" i="7"/>
  <c r="L127" i="7" s="1"/>
  <c r="K139" i="7"/>
  <c r="L139" i="7" s="1"/>
  <c r="AS26" i="8"/>
  <c r="AR51" i="8"/>
  <c r="T58" i="8"/>
  <c r="AR66" i="8"/>
  <c r="R82" i="9"/>
  <c r="R95" i="11"/>
  <c r="T51" i="10"/>
  <c r="T48" i="10"/>
  <c r="T43" i="10"/>
  <c r="T45" i="10"/>
  <c r="T50" i="10"/>
  <c r="T47" i="10"/>
  <c r="T52" i="10"/>
  <c r="T49" i="10"/>
  <c r="T44" i="10"/>
  <c r="T42" i="10"/>
  <c r="L47" i="10"/>
  <c r="T53" i="10"/>
  <c r="T46" i="10"/>
  <c r="T123" i="8"/>
  <c r="K124" i="8"/>
  <c r="L124" i="8" s="1"/>
  <c r="AU129" i="8"/>
  <c r="AV131" i="8"/>
  <c r="K144" i="8"/>
  <c r="L144" i="8" s="1"/>
  <c r="K147" i="8"/>
  <c r="L147" i="8" s="1"/>
  <c r="T26" i="9"/>
  <c r="K31" i="9"/>
  <c r="L31" i="9" s="1"/>
  <c r="AR32" i="9"/>
  <c r="K35" i="9"/>
  <c r="L35" i="9" s="1"/>
  <c r="T37" i="9"/>
  <c r="K42" i="9"/>
  <c r="L42" i="9" s="1"/>
  <c r="E45" i="9"/>
  <c r="H44" i="9" s="1"/>
  <c r="I44" i="9" s="1"/>
  <c r="J44" i="9" s="1"/>
  <c r="AR50" i="9"/>
  <c r="T51" i="9"/>
  <c r="D62" i="9"/>
  <c r="AS76" i="9"/>
  <c r="T77" i="9"/>
  <c r="AS79" i="9"/>
  <c r="T90" i="9"/>
  <c r="K92" i="9"/>
  <c r="L92" i="9" s="1"/>
  <c r="K97" i="9"/>
  <c r="L97" i="9" s="1"/>
  <c r="AV121" i="9"/>
  <c r="AV123" i="9"/>
  <c r="T126" i="9"/>
  <c r="T141" i="9"/>
  <c r="T138" i="9"/>
  <c r="T147" i="9"/>
  <c r="T144" i="9"/>
  <c r="T140" i="9"/>
  <c r="T146" i="9"/>
  <c r="T143" i="9"/>
  <c r="T137" i="9"/>
  <c r="T145" i="9"/>
  <c r="T136" i="9"/>
  <c r="R114" i="11"/>
  <c r="D59" i="10"/>
  <c r="E44" i="10"/>
  <c r="H43" i="10" s="1"/>
  <c r="I43" i="10" s="1"/>
  <c r="J43" i="10" s="1"/>
  <c r="R43" i="12"/>
  <c r="K113" i="8"/>
  <c r="L113" i="8" s="1"/>
  <c r="K116" i="8"/>
  <c r="L116" i="8" s="1"/>
  <c r="K122" i="8"/>
  <c r="L122" i="8" s="1"/>
  <c r="AV129" i="8"/>
  <c r="T132" i="8"/>
  <c r="AU136" i="8"/>
  <c r="K138" i="8"/>
  <c r="L138" i="8" s="1"/>
  <c r="K141" i="8"/>
  <c r="L141" i="8" s="1"/>
  <c r="AU145" i="8"/>
  <c r="AR36" i="9"/>
  <c r="AR45" i="9"/>
  <c r="K47" i="9"/>
  <c r="L47" i="9" s="1"/>
  <c r="AS50" i="9"/>
  <c r="T95" i="9"/>
  <c r="AK99" i="9"/>
  <c r="T100" i="9"/>
  <c r="L114" i="9"/>
  <c r="T124" i="9"/>
  <c r="E53" i="11"/>
  <c r="H52" i="11" s="1"/>
  <c r="I52" i="11" s="1"/>
  <c r="J52" i="11" s="1"/>
  <c r="D68" i="11"/>
  <c r="D81" i="11"/>
  <c r="E67" i="11"/>
  <c r="H66" i="11" s="1"/>
  <c r="I66" i="11" s="1"/>
  <c r="J66" i="11" s="1"/>
  <c r="T35" i="11"/>
  <c r="T31" i="11"/>
  <c r="T34" i="11"/>
  <c r="T30" i="11"/>
  <c r="T37" i="11"/>
  <c r="T33" i="11"/>
  <c r="T29" i="11"/>
  <c r="T36" i="11"/>
  <c r="T32" i="11"/>
  <c r="E63" i="11"/>
  <c r="H62" i="11" s="1"/>
  <c r="I62" i="11" s="1"/>
  <c r="J62" i="11" s="1"/>
  <c r="D77" i="11"/>
  <c r="R49" i="11"/>
  <c r="K80" i="11"/>
  <c r="L80" i="11" s="1"/>
  <c r="K77" i="11"/>
  <c r="L77" i="11" s="1"/>
  <c r="K74" i="11"/>
  <c r="L74" i="11" s="1"/>
  <c r="K83" i="11"/>
  <c r="L83" i="11" s="1"/>
  <c r="AR83" i="11"/>
  <c r="AR80" i="11"/>
  <c r="AR74" i="11"/>
  <c r="K79" i="11"/>
  <c r="L79" i="11" s="1"/>
  <c r="K76" i="11"/>
  <c r="L76" i="11" s="1"/>
  <c r="K82" i="11"/>
  <c r="L82" i="11" s="1"/>
  <c r="K73" i="11"/>
  <c r="L73" i="11" s="1"/>
  <c r="AR79" i="11"/>
  <c r="AR76" i="11"/>
  <c r="AR82" i="11"/>
  <c r="K78" i="11"/>
  <c r="L78" i="11" s="1"/>
  <c r="K75" i="11"/>
  <c r="L75" i="11" s="1"/>
  <c r="AR73" i="11"/>
  <c r="D94" i="11"/>
  <c r="E79" i="11"/>
  <c r="H78" i="11" s="1"/>
  <c r="I78" i="11" s="1"/>
  <c r="J78" i="11" s="1"/>
  <c r="AV105" i="8"/>
  <c r="T106" i="8"/>
  <c r="AU108" i="8"/>
  <c r="AU111" i="8"/>
  <c r="T112" i="8"/>
  <c r="AV114" i="8"/>
  <c r="T115" i="8"/>
  <c r="AV127" i="8"/>
  <c r="AV139" i="8"/>
  <c r="T140" i="8"/>
  <c r="AV142" i="8"/>
  <c r="K28" i="9"/>
  <c r="L28" i="9" s="1"/>
  <c r="AR29" i="9"/>
  <c r="T30" i="9"/>
  <c r="T34" i="9"/>
  <c r="E43" i="9"/>
  <c r="H42" i="9" s="1"/>
  <c r="I42" i="9" s="1"/>
  <c r="J42" i="9" s="1"/>
  <c r="E48" i="9"/>
  <c r="H47" i="9" s="1"/>
  <c r="I47" i="9" s="1"/>
  <c r="J47" i="9" s="1"/>
  <c r="K50" i="9"/>
  <c r="L50" i="9" s="1"/>
  <c r="AR53" i="9"/>
  <c r="AS62" i="9"/>
  <c r="K79" i="9"/>
  <c r="L79" i="9" s="1"/>
  <c r="K98" i="9"/>
  <c r="L98" i="9" s="1"/>
  <c r="AV131" i="9"/>
  <c r="T28" i="11"/>
  <c r="R66" i="11"/>
  <c r="AR81" i="11"/>
  <c r="R144" i="11"/>
  <c r="R147" i="11"/>
  <c r="R62" i="10"/>
  <c r="AU125" i="8"/>
  <c r="K129" i="8"/>
  <c r="L129" i="8" s="1"/>
  <c r="K32" i="9"/>
  <c r="L32" i="9" s="1"/>
  <c r="AR33" i="9"/>
  <c r="K36" i="9"/>
  <c r="L36" i="9" s="1"/>
  <c r="L76" i="9"/>
  <c r="T81" i="9"/>
  <c r="T84" i="9"/>
  <c r="R62" i="11"/>
  <c r="R91" i="11"/>
  <c r="R130" i="11"/>
  <c r="D64" i="10"/>
  <c r="E49" i="10"/>
  <c r="H48" i="10" s="1"/>
  <c r="I48" i="10" s="1"/>
  <c r="J48" i="10" s="1"/>
  <c r="AR26" i="9"/>
  <c r="AR37" i="9"/>
  <c r="T75" i="9"/>
  <c r="T78" i="9"/>
  <c r="T128" i="9"/>
  <c r="T130" i="9"/>
  <c r="T132" i="9"/>
  <c r="T127" i="9"/>
  <c r="E65" i="11"/>
  <c r="H64" i="11" s="1"/>
  <c r="I64" i="11" s="1"/>
  <c r="J64" i="11" s="1"/>
  <c r="D79" i="11"/>
  <c r="R115" i="11"/>
  <c r="E54" i="10"/>
  <c r="H53" i="10" s="1"/>
  <c r="I53" i="10" s="1"/>
  <c r="J53" i="10" s="1"/>
  <c r="D69" i="10"/>
  <c r="K105" i="8"/>
  <c r="L105" i="8" s="1"/>
  <c r="K114" i="8"/>
  <c r="L114" i="8" s="1"/>
  <c r="AV123" i="8"/>
  <c r="T126" i="8"/>
  <c r="K127" i="8"/>
  <c r="L127" i="8" s="1"/>
  <c r="AU132" i="8"/>
  <c r="K139" i="8"/>
  <c r="L139" i="8" s="1"/>
  <c r="K142" i="8"/>
  <c r="L142" i="8" s="1"/>
  <c r="AR51" i="9"/>
  <c r="K53" i="9"/>
  <c r="L53" i="9" s="1"/>
  <c r="AS77" i="9"/>
  <c r="K99" i="9"/>
  <c r="L99" i="9" s="1"/>
  <c r="K106" i="9"/>
  <c r="L106" i="9" s="1"/>
  <c r="K109" i="9"/>
  <c r="L109" i="9" s="1"/>
  <c r="K112" i="9"/>
  <c r="L112" i="9" s="1"/>
  <c r="AV126" i="9"/>
  <c r="AR63" i="11"/>
  <c r="AR60" i="11"/>
  <c r="AR69" i="11"/>
  <c r="AR66" i="11"/>
  <c r="K68" i="11"/>
  <c r="L68" i="11" s="1"/>
  <c r="AR62" i="11"/>
  <c r="AR68" i="11"/>
  <c r="AR65" i="11"/>
  <c r="AR59" i="11"/>
  <c r="K64" i="11"/>
  <c r="L64" i="11" s="1"/>
  <c r="K61" i="11"/>
  <c r="L61" i="11" s="1"/>
  <c r="K67" i="11"/>
  <c r="L67" i="11" s="1"/>
  <c r="K58" i="11"/>
  <c r="L58" i="11" s="1"/>
  <c r="AR64" i="11"/>
  <c r="AR61" i="11"/>
  <c r="AR67" i="11"/>
  <c r="K63" i="11"/>
  <c r="L63" i="11" s="1"/>
  <c r="K60" i="11"/>
  <c r="L60" i="11" s="1"/>
  <c r="AR58" i="11"/>
  <c r="AS63" i="11"/>
  <c r="AS60" i="11"/>
  <c r="AS69" i="11"/>
  <c r="AS66" i="11"/>
  <c r="AS62" i="11"/>
  <c r="AS68" i="11"/>
  <c r="AS65" i="11"/>
  <c r="AS59" i="11"/>
  <c r="AS67" i="11"/>
  <c r="AS58" i="11"/>
  <c r="D82" i="11"/>
  <c r="R96" i="11"/>
  <c r="R127" i="10"/>
  <c r="K108" i="8"/>
  <c r="L108" i="8" s="1"/>
  <c r="K111" i="8"/>
  <c r="L111" i="8" s="1"/>
  <c r="T124" i="8"/>
  <c r="K125" i="8"/>
  <c r="L125" i="8" s="1"/>
  <c r="AU130" i="8"/>
  <c r="AV132" i="8"/>
  <c r="AU137" i="8"/>
  <c r="AU143" i="8"/>
  <c r="T144" i="8"/>
  <c r="AU146" i="8"/>
  <c r="T147" i="8"/>
  <c r="K29" i="9"/>
  <c r="L29" i="9" s="1"/>
  <c r="T31" i="9"/>
  <c r="T35" i="9"/>
  <c r="T42" i="9"/>
  <c r="K43" i="9"/>
  <c r="L43" i="9" s="1"/>
  <c r="K48" i="9"/>
  <c r="L48" i="9" s="1"/>
  <c r="AS51" i="9"/>
  <c r="T52" i="9"/>
  <c r="AS66" i="9"/>
  <c r="AS69" i="9"/>
  <c r="K83" i="9"/>
  <c r="L83" i="9" s="1"/>
  <c r="AK91" i="9"/>
  <c r="T92" i="9"/>
  <c r="K94" i="9"/>
  <c r="L94" i="9" s="1"/>
  <c r="AK96" i="9"/>
  <c r="T97" i="9"/>
  <c r="T114" i="9"/>
  <c r="AU116" i="9"/>
  <c r="AV124" i="9"/>
  <c r="AU140" i="9"/>
  <c r="AU146" i="9"/>
  <c r="AU143" i="9"/>
  <c r="AU137" i="9"/>
  <c r="K142" i="9"/>
  <c r="L142" i="9" s="1"/>
  <c r="K139" i="9"/>
  <c r="L139" i="9" s="1"/>
  <c r="AU142" i="9"/>
  <c r="AU139" i="9"/>
  <c r="AU145" i="9"/>
  <c r="K141" i="9"/>
  <c r="L141" i="9" s="1"/>
  <c r="K138" i="9"/>
  <c r="L138" i="9" s="1"/>
  <c r="AU136" i="9"/>
  <c r="AU147" i="9"/>
  <c r="AU144" i="9"/>
  <c r="K143" i="9"/>
  <c r="L143" i="9" s="1"/>
  <c r="K140" i="9"/>
  <c r="L140" i="9" s="1"/>
  <c r="K137" i="9"/>
  <c r="L137" i="9" s="1"/>
  <c r="AR34" i="11"/>
  <c r="K33" i="11"/>
  <c r="L33" i="11" s="1"/>
  <c r="AR30" i="11"/>
  <c r="K29" i="11"/>
  <c r="L29" i="11" s="1"/>
  <c r="K36" i="11"/>
  <c r="L36" i="11" s="1"/>
  <c r="AR33" i="11"/>
  <c r="K32" i="11"/>
  <c r="L32" i="11" s="1"/>
  <c r="AR29" i="11"/>
  <c r="K28" i="11"/>
  <c r="L28" i="11" s="1"/>
  <c r="AR36" i="11"/>
  <c r="K35" i="11"/>
  <c r="L35" i="11" s="1"/>
  <c r="AR28" i="11"/>
  <c r="K27" i="11"/>
  <c r="L27" i="11" s="1"/>
  <c r="AR35" i="11"/>
  <c r="K34" i="11"/>
  <c r="L34" i="11" s="1"/>
  <c r="AR31" i="11"/>
  <c r="K30" i="11"/>
  <c r="L30" i="11" s="1"/>
  <c r="T27" i="11"/>
  <c r="AU106" i="8"/>
  <c r="AU112" i="8"/>
  <c r="T113" i="8"/>
  <c r="AU115" i="8"/>
  <c r="T116" i="8"/>
  <c r="T122" i="8"/>
  <c r="AV130" i="8"/>
  <c r="AV137" i="8"/>
  <c r="T138" i="8"/>
  <c r="AU140" i="8"/>
  <c r="T141" i="8"/>
  <c r="AV143" i="8"/>
  <c r="AV146" i="8"/>
  <c r="AR30" i="9"/>
  <c r="K33" i="9"/>
  <c r="L33" i="9" s="1"/>
  <c r="AR34" i="9"/>
  <c r="AR46" i="9"/>
  <c r="T47" i="9"/>
  <c r="AS60" i="9"/>
  <c r="AS63" i="9"/>
  <c r="K74" i="9"/>
  <c r="L74" i="9" s="1"/>
  <c r="K77" i="9"/>
  <c r="L77" i="9" s="1"/>
  <c r="K80" i="9"/>
  <c r="L80" i="9" s="1"/>
  <c r="D84" i="9"/>
  <c r="AL96" i="9"/>
  <c r="T108" i="9"/>
  <c r="T111" i="9"/>
  <c r="K136" i="9"/>
  <c r="L136" i="9" s="1"/>
  <c r="T139" i="9"/>
  <c r="K26" i="11"/>
  <c r="L26" i="11" s="1"/>
  <c r="D84" i="11"/>
  <c r="E70" i="11"/>
  <c r="H69" i="11" s="1"/>
  <c r="I69" i="11" s="1"/>
  <c r="J69" i="11" s="1"/>
  <c r="R125" i="10"/>
  <c r="R29" i="12"/>
  <c r="AV106" i="8"/>
  <c r="T107" i="8"/>
  <c r="AU109" i="8"/>
  <c r="T110" i="8"/>
  <c r="AV112" i="8"/>
  <c r="K121" i="8"/>
  <c r="L121" i="8" s="1"/>
  <c r="K123" i="8"/>
  <c r="L123" i="8" s="1"/>
  <c r="AU128" i="8"/>
  <c r="AV140" i="8"/>
  <c r="K26" i="9"/>
  <c r="L26" i="9" s="1"/>
  <c r="K37" i="9"/>
  <c r="L37" i="9" s="1"/>
  <c r="AS46" i="9"/>
  <c r="K51" i="9"/>
  <c r="L51" i="9" s="1"/>
  <c r="T73" i="9"/>
  <c r="AR81" i="9"/>
  <c r="AR84" i="9"/>
  <c r="K90" i="9"/>
  <c r="L90" i="9" s="1"/>
  <c r="T125" i="9"/>
  <c r="AR78" i="11"/>
  <c r="AU141" i="11"/>
  <c r="AU138" i="11"/>
  <c r="AU147" i="11"/>
  <c r="AU144" i="11"/>
  <c r="K143" i="11"/>
  <c r="L143" i="11" s="1"/>
  <c r="K140" i="11"/>
  <c r="L140" i="11" s="1"/>
  <c r="K137" i="11"/>
  <c r="L137" i="11" s="1"/>
  <c r="K146" i="11"/>
  <c r="L146" i="11" s="1"/>
  <c r="AU140" i="11"/>
  <c r="AU146" i="11"/>
  <c r="AU143" i="11"/>
  <c r="AU137" i="11"/>
  <c r="K142" i="11"/>
  <c r="L142" i="11" s="1"/>
  <c r="K139" i="11"/>
  <c r="L139" i="11" s="1"/>
  <c r="K145" i="11"/>
  <c r="L145" i="11" s="1"/>
  <c r="K136" i="11"/>
  <c r="L136" i="11" s="1"/>
  <c r="AU142" i="11"/>
  <c r="AU139" i="11"/>
  <c r="AU145" i="11"/>
  <c r="K141" i="11"/>
  <c r="L141" i="11" s="1"/>
  <c r="K138" i="11"/>
  <c r="L138" i="11" s="1"/>
  <c r="AU136" i="11"/>
  <c r="R69" i="11"/>
  <c r="K84" i="11"/>
  <c r="L84" i="11" s="1"/>
  <c r="E67" i="10"/>
  <c r="H66" i="10" s="1"/>
  <c r="I66" i="10" s="1"/>
  <c r="J66" i="10" s="1"/>
  <c r="D81" i="10"/>
  <c r="K115" i="8"/>
  <c r="L115" i="8" s="1"/>
  <c r="AU126" i="8"/>
  <c r="T129" i="8"/>
  <c r="K130" i="8"/>
  <c r="L130" i="8" s="1"/>
  <c r="K137" i="8"/>
  <c r="L137" i="8" s="1"/>
  <c r="K140" i="8"/>
  <c r="L140" i="8" s="1"/>
  <c r="K143" i="8"/>
  <c r="L143" i="8" s="1"/>
  <c r="K30" i="9"/>
  <c r="L30" i="9" s="1"/>
  <c r="T32" i="9"/>
  <c r="AR44" i="9"/>
  <c r="T45" i="9"/>
  <c r="AS75" i="9"/>
  <c r="AL92" i="9"/>
  <c r="K113" i="9"/>
  <c r="L113" i="9" s="1"/>
  <c r="K145" i="9"/>
  <c r="L145" i="9" s="1"/>
  <c r="AR27" i="11"/>
  <c r="R42" i="11"/>
  <c r="S42" i="11" s="1"/>
  <c r="R124" i="11"/>
  <c r="K106" i="8"/>
  <c r="L106" i="8" s="1"/>
  <c r="K109" i="8"/>
  <c r="L109" i="8" s="1"/>
  <c r="K112" i="8"/>
  <c r="L112" i="8" s="1"/>
  <c r="AU124" i="8"/>
  <c r="AV126" i="8"/>
  <c r="T136" i="8"/>
  <c r="AU144" i="8"/>
  <c r="T145" i="8"/>
  <c r="AU147" i="8"/>
  <c r="AR31" i="9"/>
  <c r="K34" i="9"/>
  <c r="L34" i="9" s="1"/>
  <c r="AS58" i="9"/>
  <c r="AS67" i="9"/>
  <c r="T26" i="11"/>
  <c r="E47" i="11"/>
  <c r="H46" i="11" s="1"/>
  <c r="I46" i="11" s="1"/>
  <c r="J46" i="11" s="1"/>
  <c r="R65" i="11"/>
  <c r="AU113" i="8"/>
  <c r="AU122" i="8"/>
  <c r="AU138" i="8"/>
  <c r="T139" i="8"/>
  <c r="AV144" i="8"/>
  <c r="AR42" i="9"/>
  <c r="K49" i="9"/>
  <c r="L49" i="9" s="1"/>
  <c r="AS61" i="9"/>
  <c r="K81" i="9"/>
  <c r="L81" i="9" s="1"/>
  <c r="K96" i="9"/>
  <c r="L96" i="9" s="1"/>
  <c r="T112" i="9"/>
  <c r="AV130" i="9"/>
  <c r="AV132" i="9"/>
  <c r="AV127" i="9"/>
  <c r="AV129" i="9"/>
  <c r="AU141" i="9"/>
  <c r="L31" i="11"/>
  <c r="AR75" i="11"/>
  <c r="AR79" i="10"/>
  <c r="AR76" i="10"/>
  <c r="AR82" i="10"/>
  <c r="K78" i="10"/>
  <c r="L78" i="10" s="1"/>
  <c r="K75" i="10"/>
  <c r="L75" i="10" s="1"/>
  <c r="AR73" i="10"/>
  <c r="AR78" i="10"/>
  <c r="AR75" i="10"/>
  <c r="AR84" i="10"/>
  <c r="AR81" i="10"/>
  <c r="K80" i="10"/>
  <c r="L80" i="10" s="1"/>
  <c r="K77" i="10"/>
  <c r="L77" i="10" s="1"/>
  <c r="K74" i="10"/>
  <c r="L74" i="10" s="1"/>
  <c r="K83" i="10"/>
  <c r="L83" i="10" s="1"/>
  <c r="AR83" i="10"/>
  <c r="AR80" i="10"/>
  <c r="AR74" i="10"/>
  <c r="K79" i="10"/>
  <c r="L79" i="10" s="1"/>
  <c r="K76" i="10"/>
  <c r="L76" i="10" s="1"/>
  <c r="K81" i="10"/>
  <c r="L81" i="10" s="1"/>
  <c r="K82" i="10"/>
  <c r="L82" i="10" s="1"/>
  <c r="AR77" i="10"/>
  <c r="K84" i="10"/>
  <c r="L84" i="10" s="1"/>
  <c r="K73" i="10"/>
  <c r="L73" i="10" s="1"/>
  <c r="R94" i="10"/>
  <c r="AS27" i="11"/>
  <c r="AR44" i="11"/>
  <c r="T45" i="11"/>
  <c r="AS49" i="11"/>
  <c r="D58" i="11"/>
  <c r="D61" i="11"/>
  <c r="AL92" i="11"/>
  <c r="AL97" i="11"/>
  <c r="K113" i="11"/>
  <c r="L113" i="11" s="1"/>
  <c r="K116" i="11"/>
  <c r="L116" i="11" s="1"/>
  <c r="K122" i="11"/>
  <c r="L122" i="11" s="1"/>
  <c r="AV129" i="11"/>
  <c r="T132" i="11"/>
  <c r="E75" i="12"/>
  <c r="H74" i="12" s="1"/>
  <c r="I74" i="12" s="1"/>
  <c r="J74" i="12" s="1"/>
  <c r="D90" i="12"/>
  <c r="AS44" i="11"/>
  <c r="T59" i="11"/>
  <c r="T65" i="11"/>
  <c r="T68" i="11"/>
  <c r="AU105" i="11"/>
  <c r="K107" i="11"/>
  <c r="L107" i="11" s="1"/>
  <c r="K110" i="11"/>
  <c r="L110" i="11" s="1"/>
  <c r="AU114" i="11"/>
  <c r="AU127" i="11"/>
  <c r="T130" i="11"/>
  <c r="K131" i="11"/>
  <c r="L131" i="11" s="1"/>
  <c r="AV136" i="11"/>
  <c r="T137" i="11"/>
  <c r="T143" i="11"/>
  <c r="AV145" i="11"/>
  <c r="T146" i="11"/>
  <c r="L43" i="10"/>
  <c r="L48" i="10"/>
  <c r="T126" i="10"/>
  <c r="T128" i="10"/>
  <c r="T130" i="10"/>
  <c r="T132" i="10"/>
  <c r="T123" i="10"/>
  <c r="T121" i="10"/>
  <c r="T125" i="10"/>
  <c r="T127" i="10"/>
  <c r="T131" i="10"/>
  <c r="R137" i="10"/>
  <c r="AV127" i="11"/>
  <c r="AV139" i="11"/>
  <c r="AV142" i="11"/>
  <c r="D92" i="10"/>
  <c r="E77" i="10"/>
  <c r="H76" i="10" s="1"/>
  <c r="I76" i="10" s="1"/>
  <c r="J76" i="10" s="1"/>
  <c r="AV130" i="10"/>
  <c r="AV132" i="10"/>
  <c r="E83" i="12"/>
  <c r="H82" i="12" s="1"/>
  <c r="I82" i="12" s="1"/>
  <c r="J82" i="12" s="1"/>
  <c r="D98" i="12"/>
  <c r="AV138" i="9"/>
  <c r="AV141" i="9"/>
  <c r="AR47" i="11"/>
  <c r="T48" i="11"/>
  <c r="AS52" i="11"/>
  <c r="AK93" i="11"/>
  <c r="AL98" i="11"/>
  <c r="T99" i="11"/>
  <c r="AV108" i="11"/>
  <c r="T109" i="11"/>
  <c r="AV111" i="11"/>
  <c r="AU125" i="11"/>
  <c r="T128" i="11"/>
  <c r="K129" i="11"/>
  <c r="L129" i="11" s="1"/>
  <c r="K48" i="12"/>
  <c r="L48" i="12" s="1"/>
  <c r="U42" i="13"/>
  <c r="AK89" i="11"/>
  <c r="AV125" i="11"/>
  <c r="K35" i="10"/>
  <c r="L35" i="10" s="1"/>
  <c r="AR32" i="10"/>
  <c r="K31" i="10"/>
  <c r="L31" i="10" s="1"/>
  <c r="AR28" i="10"/>
  <c r="AR35" i="10"/>
  <c r="K34" i="10"/>
  <c r="L34" i="10" s="1"/>
  <c r="AR31" i="10"/>
  <c r="K30" i="10"/>
  <c r="L30" i="10" s="1"/>
  <c r="AR27" i="10"/>
  <c r="K37" i="10"/>
  <c r="L37" i="10" s="1"/>
  <c r="AR34" i="10"/>
  <c r="K33" i="10"/>
  <c r="L33" i="10" s="1"/>
  <c r="AR30" i="10"/>
  <c r="K36" i="10"/>
  <c r="L36" i="10" s="1"/>
  <c r="AR33" i="10"/>
  <c r="K32" i="10"/>
  <c r="L32" i="10" s="1"/>
  <c r="AR29" i="10"/>
  <c r="K28" i="10"/>
  <c r="L28" i="10" s="1"/>
  <c r="AR26" i="10"/>
  <c r="E64" i="10"/>
  <c r="H63" i="10" s="1"/>
  <c r="I63" i="10" s="1"/>
  <c r="J63" i="10" s="1"/>
  <c r="D78" i="10"/>
  <c r="R59" i="10"/>
  <c r="R111" i="10"/>
  <c r="R69" i="12"/>
  <c r="K92" i="11"/>
  <c r="L92" i="11" s="1"/>
  <c r="K97" i="11"/>
  <c r="L97" i="11" s="1"/>
  <c r="AV121" i="11"/>
  <c r="AV123" i="11"/>
  <c r="T126" i="11"/>
  <c r="AR36" i="10"/>
  <c r="AS32" i="11"/>
  <c r="AR45" i="11"/>
  <c r="K47" i="11"/>
  <c r="L47" i="11" s="1"/>
  <c r="AS50" i="11"/>
  <c r="T66" i="11"/>
  <c r="T69" i="11"/>
  <c r="AK94" i="11"/>
  <c r="AK99" i="11"/>
  <c r="K108" i="11"/>
  <c r="L108" i="11" s="1"/>
  <c r="K111" i="11"/>
  <c r="L111" i="11" s="1"/>
  <c r="T124" i="11"/>
  <c r="K125" i="11"/>
  <c r="L125" i="11" s="1"/>
  <c r="AU130" i="11"/>
  <c r="AV132" i="11"/>
  <c r="T144" i="11"/>
  <c r="T147" i="11"/>
  <c r="AS31" i="10"/>
  <c r="AS36" i="10"/>
  <c r="P26" i="12"/>
  <c r="Q26" i="12" s="1"/>
  <c r="S26" i="12" s="1"/>
  <c r="U26" i="12" s="1"/>
  <c r="R31" i="12"/>
  <c r="E60" i="12"/>
  <c r="H59" i="12" s="1"/>
  <c r="I59" i="12" s="1"/>
  <c r="J59" i="12" s="1"/>
  <c r="E69" i="12"/>
  <c r="H68" i="12" s="1"/>
  <c r="I68" i="12" s="1"/>
  <c r="J68" i="12" s="1"/>
  <c r="D83" i="12"/>
  <c r="R82" i="13"/>
  <c r="AV136" i="9"/>
  <c r="AV145" i="9"/>
  <c r="AS36" i="11"/>
  <c r="AS45" i="11"/>
  <c r="T46" i="11"/>
  <c r="T60" i="11"/>
  <c r="T63" i="11"/>
  <c r="AL94" i="11"/>
  <c r="AL99" i="11"/>
  <c r="AU106" i="11"/>
  <c r="AU112" i="11"/>
  <c r="T113" i="11"/>
  <c r="AU115" i="11"/>
  <c r="T116" i="11"/>
  <c r="T122" i="11"/>
  <c r="AV130" i="11"/>
  <c r="AV137" i="11"/>
  <c r="T138" i="11"/>
  <c r="T141" i="11"/>
  <c r="AV143" i="11"/>
  <c r="AV146" i="11"/>
  <c r="AS33" i="10"/>
  <c r="K53" i="12"/>
  <c r="L53" i="12" s="1"/>
  <c r="AR51" i="12"/>
  <c r="AR48" i="12"/>
  <c r="K45" i="12"/>
  <c r="L45" i="12" s="1"/>
  <c r="AR43" i="12"/>
  <c r="AR53" i="12"/>
  <c r="K50" i="12"/>
  <c r="L50" i="12" s="1"/>
  <c r="K47" i="12"/>
  <c r="L47" i="12" s="1"/>
  <c r="AR45" i="12"/>
  <c r="AR50" i="12"/>
  <c r="K42" i="12"/>
  <c r="L42" i="12" s="1"/>
  <c r="K52" i="12"/>
  <c r="L52" i="12" s="1"/>
  <c r="AR47" i="12"/>
  <c r="K44" i="12"/>
  <c r="L44" i="12" s="1"/>
  <c r="AR52" i="12"/>
  <c r="K49" i="12"/>
  <c r="L49" i="12" s="1"/>
  <c r="AR42" i="12"/>
  <c r="AR49" i="12"/>
  <c r="K46" i="12"/>
  <c r="L46" i="12" s="1"/>
  <c r="K51" i="12"/>
  <c r="L51" i="12" s="1"/>
  <c r="AV139" i="9"/>
  <c r="AV142" i="9"/>
  <c r="E48" i="11"/>
  <c r="H47" i="11" s="1"/>
  <c r="I47" i="11" s="1"/>
  <c r="J47" i="11" s="1"/>
  <c r="K50" i="11"/>
  <c r="L50" i="11" s="1"/>
  <c r="AR53" i="11"/>
  <c r="D74" i="11"/>
  <c r="D80" i="11"/>
  <c r="AK90" i="11"/>
  <c r="K93" i="11"/>
  <c r="L93" i="11" s="1"/>
  <c r="K98" i="11"/>
  <c r="L98" i="11" s="1"/>
  <c r="AV106" i="11"/>
  <c r="T107" i="11"/>
  <c r="AU109" i="11"/>
  <c r="T110" i="11"/>
  <c r="AV112" i="11"/>
  <c r="AV115" i="11"/>
  <c r="K121" i="11"/>
  <c r="L121" i="11" s="1"/>
  <c r="K123" i="11"/>
  <c r="L123" i="11" s="1"/>
  <c r="AU128" i="11"/>
  <c r="AV140" i="11"/>
  <c r="K26" i="10"/>
  <c r="L26" i="10" s="1"/>
  <c r="T37" i="10"/>
  <c r="T33" i="10"/>
  <c r="T36" i="10"/>
  <c r="T32" i="10"/>
  <c r="T28" i="10"/>
  <c r="T34" i="10"/>
  <c r="T30" i="10"/>
  <c r="T35" i="10"/>
  <c r="E66" i="10"/>
  <c r="H65" i="10" s="1"/>
  <c r="I65" i="10" s="1"/>
  <c r="J65" i="10" s="1"/>
  <c r="D80" i="10"/>
  <c r="R65" i="10"/>
  <c r="T77" i="10"/>
  <c r="T83" i="10"/>
  <c r="T80" i="10"/>
  <c r="T74" i="10"/>
  <c r="T79" i="10"/>
  <c r="T76" i="10"/>
  <c r="T82" i="10"/>
  <c r="T73" i="10"/>
  <c r="T84" i="10"/>
  <c r="T81" i="10"/>
  <c r="R115" i="10"/>
  <c r="R143" i="10"/>
  <c r="R60" i="12"/>
  <c r="AS29" i="11"/>
  <c r="AR43" i="11"/>
  <c r="K45" i="11"/>
  <c r="L45" i="11" s="1"/>
  <c r="AR48" i="11"/>
  <c r="T49" i="11"/>
  <c r="AS53" i="11"/>
  <c r="T81" i="11"/>
  <c r="AL90" i="11"/>
  <c r="AK95" i="11"/>
  <c r="AK100" i="11"/>
  <c r="AV109" i="11"/>
  <c r="AV128" i="11"/>
  <c r="T131" i="11"/>
  <c r="K132" i="11"/>
  <c r="L132" i="11" s="1"/>
  <c r="AS27" i="10"/>
  <c r="L49" i="10"/>
  <c r="AV145" i="10"/>
  <c r="AV136" i="10"/>
  <c r="AV141" i="10"/>
  <c r="AV138" i="10"/>
  <c r="AV147" i="10"/>
  <c r="AV144" i="10"/>
  <c r="AV140" i="10"/>
  <c r="AV139" i="10"/>
  <c r="D78" i="12"/>
  <c r="E64" i="12"/>
  <c r="H63" i="12" s="1"/>
  <c r="I63" i="12" s="1"/>
  <c r="J63" i="12" s="1"/>
  <c r="T129" i="11"/>
  <c r="R108" i="10"/>
  <c r="AV123" i="10"/>
  <c r="AV121" i="10"/>
  <c r="AV125" i="10"/>
  <c r="AV129" i="10"/>
  <c r="AV131" i="10"/>
  <c r="AV122" i="10"/>
  <c r="AV124" i="10"/>
  <c r="AV126" i="10"/>
  <c r="AV128" i="10"/>
  <c r="AQ26" i="12"/>
  <c r="R67" i="14"/>
  <c r="AR51" i="11"/>
  <c r="K53" i="11"/>
  <c r="L53" i="11" s="1"/>
  <c r="T58" i="11"/>
  <c r="T67" i="11"/>
  <c r="K99" i="11"/>
  <c r="L99" i="11" s="1"/>
  <c r="K106" i="11"/>
  <c r="L106" i="11" s="1"/>
  <c r="K109" i="11"/>
  <c r="L109" i="11" s="1"/>
  <c r="K112" i="11"/>
  <c r="L112" i="11" s="1"/>
  <c r="AU124" i="11"/>
  <c r="AV126" i="11"/>
  <c r="T136" i="11"/>
  <c r="T145" i="11"/>
  <c r="AS67" i="10"/>
  <c r="AS58" i="10"/>
  <c r="AS63" i="10"/>
  <c r="AS60" i="10"/>
  <c r="AS69" i="10"/>
  <c r="AS66" i="10"/>
  <c r="AS62" i="10"/>
  <c r="D83" i="10"/>
  <c r="D89" i="10"/>
  <c r="R91" i="10"/>
  <c r="R96" i="10"/>
  <c r="L128" i="10"/>
  <c r="R28" i="12"/>
  <c r="R33" i="12"/>
  <c r="AS48" i="12"/>
  <c r="AS43" i="12"/>
  <c r="AS53" i="12"/>
  <c r="AS45" i="12"/>
  <c r="AS50" i="12"/>
  <c r="AS47" i="12"/>
  <c r="AS52" i="12"/>
  <c r="AS42" i="12"/>
  <c r="AS44" i="12"/>
  <c r="AS49" i="12"/>
  <c r="AS46" i="12"/>
  <c r="E50" i="12"/>
  <c r="H49" i="12" s="1"/>
  <c r="I49" i="12" s="1"/>
  <c r="J49" i="12" s="1"/>
  <c r="D65" i="12"/>
  <c r="R76" i="13"/>
  <c r="T42" i="11"/>
  <c r="K43" i="11"/>
  <c r="L43" i="11" s="1"/>
  <c r="K48" i="11"/>
  <c r="L48" i="11" s="1"/>
  <c r="T52" i="11"/>
  <c r="T61" i="11"/>
  <c r="AK91" i="11"/>
  <c r="K94" i="11"/>
  <c r="L94" i="11" s="1"/>
  <c r="T105" i="11"/>
  <c r="AU113" i="11"/>
  <c r="T114" i="11"/>
  <c r="AU116" i="11"/>
  <c r="AU122" i="11"/>
  <c r="AV124" i="11"/>
  <c r="T139" i="11"/>
  <c r="AV144" i="11"/>
  <c r="AV147" i="11"/>
  <c r="AS28" i="10"/>
  <c r="AS34" i="10"/>
  <c r="AS30" i="10"/>
  <c r="AS37" i="10"/>
  <c r="AS29" i="10"/>
  <c r="K29" i="10"/>
  <c r="L29" i="10" s="1"/>
  <c r="E63" i="10"/>
  <c r="H62" i="10" s="1"/>
  <c r="I62" i="10" s="1"/>
  <c r="J62" i="10" s="1"/>
  <c r="D77" i="10"/>
  <c r="E62" i="10"/>
  <c r="H61" i="10" s="1"/>
  <c r="I61" i="10" s="1"/>
  <c r="J61" i="10" s="1"/>
  <c r="R30" i="12"/>
  <c r="D75" i="12"/>
  <c r="E61" i="12"/>
  <c r="H60" i="12" s="1"/>
  <c r="I60" i="12" s="1"/>
  <c r="J60" i="12" s="1"/>
  <c r="E78" i="12"/>
  <c r="H77" i="12" s="1"/>
  <c r="I77" i="12" s="1"/>
  <c r="J77" i="12" s="1"/>
  <c r="D93" i="12"/>
  <c r="AS78" i="12"/>
  <c r="AS75" i="12"/>
  <c r="AS84" i="12"/>
  <c r="AS81" i="12"/>
  <c r="AS77" i="12"/>
  <c r="AS83" i="12"/>
  <c r="AS80" i="12"/>
  <c r="AS74" i="12"/>
  <c r="AS79" i="12"/>
  <c r="AS76" i="12"/>
  <c r="AS73" i="12"/>
  <c r="AS82" i="12"/>
  <c r="AV137" i="9"/>
  <c r="AV143" i="9"/>
  <c r="AL91" i="11"/>
  <c r="AU107" i="11"/>
  <c r="T108" i="11"/>
  <c r="AV113" i="11"/>
  <c r="AV138" i="11"/>
  <c r="K27" i="10"/>
  <c r="L27" i="10" s="1"/>
  <c r="AS65" i="10"/>
  <c r="R89" i="10"/>
  <c r="O89" i="10"/>
  <c r="L130" i="10"/>
  <c r="R140" i="10"/>
  <c r="AV143" i="10"/>
  <c r="AS51" i="12"/>
  <c r="E63" i="12"/>
  <c r="H62" i="12" s="1"/>
  <c r="I62" i="12" s="1"/>
  <c r="J62" i="12" s="1"/>
  <c r="E75" i="13"/>
  <c r="H74" i="13" s="1"/>
  <c r="I74" i="13" s="1"/>
  <c r="J74" i="13" s="1"/>
  <c r="D90" i="13"/>
  <c r="E43" i="10"/>
  <c r="H42" i="10" s="1"/>
  <c r="I42" i="10" s="1"/>
  <c r="J42" i="10" s="1"/>
  <c r="E48" i="10"/>
  <c r="H47" i="10" s="1"/>
  <c r="I47" i="10" s="1"/>
  <c r="J47" i="10" s="1"/>
  <c r="K50" i="10"/>
  <c r="L50" i="10" s="1"/>
  <c r="AR53" i="10"/>
  <c r="AK90" i="10"/>
  <c r="K93" i="10"/>
  <c r="L93" i="10" s="1"/>
  <c r="K98" i="10"/>
  <c r="L98" i="10" s="1"/>
  <c r="AV106" i="10"/>
  <c r="T107" i="10"/>
  <c r="AU109" i="10"/>
  <c r="T110" i="10"/>
  <c r="AV112" i="10"/>
  <c r="AV115" i="10"/>
  <c r="K121" i="10"/>
  <c r="L121" i="10" s="1"/>
  <c r="K123" i="10"/>
  <c r="L123" i="10" s="1"/>
  <c r="AU128" i="10"/>
  <c r="AS30" i="12"/>
  <c r="AS34" i="12"/>
  <c r="K37" i="12"/>
  <c r="L37" i="12" s="1"/>
  <c r="E77" i="12"/>
  <c r="H76" i="12" s="1"/>
  <c r="I76" i="12" s="1"/>
  <c r="J76" i="12" s="1"/>
  <c r="AR80" i="12"/>
  <c r="R142" i="12"/>
  <c r="AQ42" i="13"/>
  <c r="AU42" i="13" s="1"/>
  <c r="R83" i="13"/>
  <c r="L89" i="13"/>
  <c r="L93" i="13"/>
  <c r="R45" i="14"/>
  <c r="AR43" i="10"/>
  <c r="K45" i="10"/>
  <c r="L45" i="10" s="1"/>
  <c r="AR48" i="10"/>
  <c r="AS53" i="10"/>
  <c r="K68" i="10"/>
  <c r="L68" i="10" s="1"/>
  <c r="AL90" i="10"/>
  <c r="T91" i="10"/>
  <c r="AK95" i="10"/>
  <c r="T96" i="10"/>
  <c r="AK100" i="10"/>
  <c r="AV109" i="10"/>
  <c r="K132" i="10"/>
  <c r="L132" i="10" s="1"/>
  <c r="K146" i="10"/>
  <c r="L146" i="10" s="1"/>
  <c r="E44" i="12"/>
  <c r="H43" i="12" s="1"/>
  <c r="I43" i="12" s="1"/>
  <c r="J43" i="12" s="1"/>
  <c r="T50" i="12"/>
  <c r="AR69" i="12"/>
  <c r="AR66" i="12"/>
  <c r="K65" i="12"/>
  <c r="L65" i="12" s="1"/>
  <c r="AR64" i="12"/>
  <c r="AR65" i="12"/>
  <c r="K77" i="12"/>
  <c r="L77" i="12" s="1"/>
  <c r="E67" i="13"/>
  <c r="H66" i="13" s="1"/>
  <c r="I66" i="13" s="1"/>
  <c r="J66" i="13" s="1"/>
  <c r="D81" i="13"/>
  <c r="R53" i="13"/>
  <c r="R92" i="14"/>
  <c r="D108" i="12"/>
  <c r="E93" i="12"/>
  <c r="H92" i="12" s="1"/>
  <c r="I92" i="12" s="1"/>
  <c r="J92" i="12" s="1"/>
  <c r="D111" i="12"/>
  <c r="E96" i="12"/>
  <c r="H95" i="12" s="1"/>
  <c r="I95" i="12" s="1"/>
  <c r="J95" i="12" s="1"/>
  <c r="D97" i="12"/>
  <c r="E82" i="12"/>
  <c r="H81" i="12" s="1"/>
  <c r="I81" i="12" s="1"/>
  <c r="J81" i="12" s="1"/>
  <c r="R96" i="12"/>
  <c r="R124" i="12"/>
  <c r="R50" i="13"/>
  <c r="E46" i="10"/>
  <c r="H45" i="10" s="1"/>
  <c r="I45" i="10" s="1"/>
  <c r="J45" i="10" s="1"/>
  <c r="AR51" i="10"/>
  <c r="K53" i="10"/>
  <c r="L53" i="10" s="1"/>
  <c r="T58" i="10"/>
  <c r="D60" i="10"/>
  <c r="AR66" i="10"/>
  <c r="T67" i="10"/>
  <c r="AR69" i="10"/>
  <c r="AS77" i="10"/>
  <c r="K99" i="10"/>
  <c r="L99" i="10" s="1"/>
  <c r="K112" i="10"/>
  <c r="L112" i="10" s="1"/>
  <c r="AU124" i="10"/>
  <c r="AU144" i="10"/>
  <c r="T145" i="10"/>
  <c r="AU147" i="10"/>
  <c r="AR31" i="12"/>
  <c r="K34" i="12"/>
  <c r="L34" i="12" s="1"/>
  <c r="AR35" i="12"/>
  <c r="T36" i="12"/>
  <c r="AR61" i="12"/>
  <c r="K67" i="12"/>
  <c r="L67" i="12" s="1"/>
  <c r="K68" i="12"/>
  <c r="L68" i="12" s="1"/>
  <c r="K81" i="12"/>
  <c r="L81" i="12" s="1"/>
  <c r="R28" i="13"/>
  <c r="R79" i="13"/>
  <c r="T100" i="13"/>
  <c r="T95" i="13"/>
  <c r="T90" i="13"/>
  <c r="T97" i="13"/>
  <c r="T96" i="13"/>
  <c r="T94" i="13"/>
  <c r="T89" i="13"/>
  <c r="T93" i="13"/>
  <c r="T98" i="13"/>
  <c r="L90" i="13"/>
  <c r="T99" i="13"/>
  <c r="T91" i="13"/>
  <c r="AS31" i="12"/>
  <c r="AS35" i="12"/>
  <c r="R131" i="12"/>
  <c r="D93" i="13"/>
  <c r="E78" i="13"/>
  <c r="H77" i="13" s="1"/>
  <c r="I77" i="13" s="1"/>
  <c r="J77" i="13" s="1"/>
  <c r="AR46" i="10"/>
  <c r="AL91" i="10"/>
  <c r="AL96" i="10"/>
  <c r="AV116" i="10"/>
  <c r="R100" i="12"/>
  <c r="R108" i="12"/>
  <c r="R94" i="13"/>
  <c r="R129" i="13"/>
  <c r="R98" i="16"/>
  <c r="AS46" i="10"/>
  <c r="K51" i="10"/>
  <c r="L51" i="10" s="1"/>
  <c r="K90" i="10"/>
  <c r="L90" i="10" s="1"/>
  <c r="AV107" i="10"/>
  <c r="AV110" i="10"/>
  <c r="K126" i="10"/>
  <c r="L126" i="10" s="1"/>
  <c r="AU131" i="10"/>
  <c r="AR28" i="12"/>
  <c r="T33" i="12"/>
  <c r="K58" i="12"/>
  <c r="L58" i="12" s="1"/>
  <c r="T68" i="12"/>
  <c r="T65" i="12"/>
  <c r="T67" i="12"/>
  <c r="E65" i="12"/>
  <c r="H64" i="12" s="1"/>
  <c r="I64" i="12" s="1"/>
  <c r="J64" i="12" s="1"/>
  <c r="K66" i="12"/>
  <c r="L66" i="12" s="1"/>
  <c r="D89" i="12"/>
  <c r="O136" i="12"/>
  <c r="R36" i="14"/>
  <c r="E61" i="14"/>
  <c r="H60" i="14" s="1"/>
  <c r="I60" i="14" s="1"/>
  <c r="J60" i="14" s="1"/>
  <c r="D75" i="14"/>
  <c r="E60" i="14"/>
  <c r="H59" i="14" s="1"/>
  <c r="I59" i="14" s="1"/>
  <c r="J59" i="14" s="1"/>
  <c r="D74" i="14"/>
  <c r="R28" i="16"/>
  <c r="K46" i="10"/>
  <c r="L46" i="10" s="1"/>
  <c r="AR49" i="10"/>
  <c r="K66" i="10"/>
  <c r="L66" i="10" s="1"/>
  <c r="D67" i="10"/>
  <c r="K69" i="10"/>
  <c r="L69" i="10" s="1"/>
  <c r="AS81" i="10"/>
  <c r="AS84" i="10"/>
  <c r="AK92" i="10"/>
  <c r="K95" i="10"/>
  <c r="L95" i="10" s="1"/>
  <c r="AK97" i="10"/>
  <c r="T98" i="10"/>
  <c r="K100" i="10"/>
  <c r="L100" i="10" s="1"/>
  <c r="K124" i="10"/>
  <c r="L124" i="10" s="1"/>
  <c r="AU129" i="10"/>
  <c r="K144" i="10"/>
  <c r="L144" i="10" s="1"/>
  <c r="K147" i="10"/>
  <c r="L147" i="10" s="1"/>
  <c r="AS28" i="12"/>
  <c r="AR32" i="12"/>
  <c r="K35" i="12"/>
  <c r="L35" i="12" s="1"/>
  <c r="T37" i="12"/>
  <c r="E45" i="12"/>
  <c r="H44" i="12" s="1"/>
  <c r="I44" i="12" s="1"/>
  <c r="J44" i="12" s="1"/>
  <c r="T51" i="12"/>
  <c r="K61" i="12"/>
  <c r="L61" i="12" s="1"/>
  <c r="K64" i="12"/>
  <c r="L64" i="12" s="1"/>
  <c r="R44" i="13"/>
  <c r="AU141" i="13"/>
  <c r="AU138" i="13"/>
  <c r="AU147" i="13"/>
  <c r="AU144" i="13"/>
  <c r="K143" i="13"/>
  <c r="L143" i="13" s="1"/>
  <c r="K140" i="13"/>
  <c r="L140" i="13" s="1"/>
  <c r="K137" i="13"/>
  <c r="L137" i="13" s="1"/>
  <c r="K146" i="13"/>
  <c r="L146" i="13" s="1"/>
  <c r="AU140" i="13"/>
  <c r="AU146" i="13"/>
  <c r="AU143" i="13"/>
  <c r="AU137" i="13"/>
  <c r="K142" i="13"/>
  <c r="L142" i="13" s="1"/>
  <c r="K139" i="13"/>
  <c r="L139" i="13" s="1"/>
  <c r="K145" i="13"/>
  <c r="L145" i="13" s="1"/>
  <c r="K136" i="13"/>
  <c r="L136" i="13" s="1"/>
  <c r="AU142" i="13"/>
  <c r="AU139" i="13"/>
  <c r="AU145" i="13"/>
  <c r="K141" i="13"/>
  <c r="L141" i="13" s="1"/>
  <c r="K138" i="13"/>
  <c r="L138" i="13" s="1"/>
  <c r="AU136" i="13"/>
  <c r="K147" i="13"/>
  <c r="L147" i="13" s="1"/>
  <c r="K144" i="13"/>
  <c r="L144" i="13" s="1"/>
  <c r="AR44" i="10"/>
  <c r="AS49" i="10"/>
  <c r="AR58" i="10"/>
  <c r="K60" i="10"/>
  <c r="L60" i="10" s="1"/>
  <c r="K63" i="10"/>
  <c r="L63" i="10" s="1"/>
  <c r="AR67" i="10"/>
  <c r="AS75" i="10"/>
  <c r="AS78" i="10"/>
  <c r="AL92" i="10"/>
  <c r="T93" i="10"/>
  <c r="AL97" i="10"/>
  <c r="K113" i="10"/>
  <c r="L113" i="10" s="1"/>
  <c r="K116" i="10"/>
  <c r="L116" i="10" s="1"/>
  <c r="K122" i="10"/>
  <c r="L122" i="10" s="1"/>
  <c r="AU136" i="10"/>
  <c r="K138" i="10"/>
  <c r="L138" i="10" s="1"/>
  <c r="K141" i="10"/>
  <c r="L141" i="10" s="1"/>
  <c r="AU145" i="10"/>
  <c r="AS32" i="12"/>
  <c r="AR36" i="12"/>
  <c r="E70" i="12"/>
  <c r="H69" i="12" s="1"/>
  <c r="I69" i="12" s="1"/>
  <c r="J69" i="12" s="1"/>
  <c r="D84" i="12"/>
  <c r="E59" i="12"/>
  <c r="H58" i="12" s="1"/>
  <c r="I58" i="12" s="1"/>
  <c r="J58" i="12" s="1"/>
  <c r="AR59" i="12"/>
  <c r="E62" i="12"/>
  <c r="H61" i="12" s="1"/>
  <c r="I61" i="12" s="1"/>
  <c r="J61" i="12" s="1"/>
  <c r="K74" i="12"/>
  <c r="L74" i="12" s="1"/>
  <c r="AV129" i="12"/>
  <c r="AV131" i="12"/>
  <c r="AV122" i="12"/>
  <c r="AV124" i="12"/>
  <c r="AV126" i="12"/>
  <c r="AV128" i="12"/>
  <c r="AV130" i="12"/>
  <c r="AV123" i="12"/>
  <c r="AV121" i="12"/>
  <c r="AV125" i="12"/>
  <c r="R146" i="12"/>
  <c r="R75" i="13"/>
  <c r="AL100" i="13"/>
  <c r="AL99" i="13"/>
  <c r="AL96" i="13"/>
  <c r="AL95" i="13"/>
  <c r="AL94" i="13"/>
  <c r="AL97" i="13"/>
  <c r="AL89" i="13"/>
  <c r="AL93" i="13"/>
  <c r="AL98" i="13"/>
  <c r="AL92" i="13"/>
  <c r="AL91" i="13"/>
  <c r="AL90" i="13"/>
  <c r="L95" i="13"/>
  <c r="AS44" i="10"/>
  <c r="T59" i="10"/>
  <c r="AR61" i="10"/>
  <c r="AR64" i="10"/>
  <c r="T65" i="10"/>
  <c r="T89" i="10"/>
  <c r="AU105" i="10"/>
  <c r="K107" i="10"/>
  <c r="L107" i="10" s="1"/>
  <c r="K110" i="10"/>
  <c r="L110" i="10" s="1"/>
  <c r="AU114" i="10"/>
  <c r="AU127" i="10"/>
  <c r="K131" i="10"/>
  <c r="L131" i="10" s="1"/>
  <c r="AU139" i="10"/>
  <c r="AU142" i="10"/>
  <c r="T143" i="10"/>
  <c r="AS36" i="12"/>
  <c r="AR62" i="12"/>
  <c r="R52" i="13"/>
  <c r="R43" i="13"/>
  <c r="O43" i="13"/>
  <c r="P43" i="13" s="1"/>
  <c r="Q43" i="13" s="1"/>
  <c r="S43" i="13" s="1"/>
  <c r="U43" i="13" s="1"/>
  <c r="AQ43" i="13" s="1"/>
  <c r="AU43" i="13" s="1"/>
  <c r="E60" i="13"/>
  <c r="H59" i="13" s="1"/>
  <c r="I59" i="13" s="1"/>
  <c r="J59" i="13" s="1"/>
  <c r="D80" i="13"/>
  <c r="AR78" i="12"/>
  <c r="AR75" i="12"/>
  <c r="AR84" i="12"/>
  <c r="AR81" i="12"/>
  <c r="K83" i="12"/>
  <c r="L83" i="12" s="1"/>
  <c r="AR77" i="12"/>
  <c r="K79" i="12"/>
  <c r="L79" i="12" s="1"/>
  <c r="K76" i="12"/>
  <c r="L76" i="12" s="1"/>
  <c r="K82" i="12"/>
  <c r="L82" i="12" s="1"/>
  <c r="K73" i="12"/>
  <c r="L73" i="12" s="1"/>
  <c r="AR82" i="12"/>
  <c r="K78" i="12"/>
  <c r="L78" i="12" s="1"/>
  <c r="K75" i="12"/>
  <c r="L75" i="12" s="1"/>
  <c r="AR73" i="12"/>
  <c r="E80" i="12"/>
  <c r="H79" i="12" s="1"/>
  <c r="I79" i="12" s="1"/>
  <c r="J79" i="12" s="1"/>
  <c r="AR83" i="12"/>
  <c r="R125" i="12"/>
  <c r="R127" i="12"/>
  <c r="R29" i="13"/>
  <c r="E59" i="13"/>
  <c r="H58" i="13" s="1"/>
  <c r="I58" i="13" s="1"/>
  <c r="J58" i="13" s="1"/>
  <c r="D73" i="13"/>
  <c r="R46" i="13"/>
  <c r="AS42" i="10"/>
  <c r="K44" i="10"/>
  <c r="L44" i="10" s="1"/>
  <c r="AR47" i="10"/>
  <c r="AS52" i="10"/>
  <c r="AK93" i="10"/>
  <c r="T94" i="10"/>
  <c r="AL98" i="10"/>
  <c r="AV108" i="10"/>
  <c r="AU125" i="10"/>
  <c r="K129" i="10"/>
  <c r="L129" i="10" s="1"/>
  <c r="AS29" i="12"/>
  <c r="K32" i="12"/>
  <c r="L32" i="12" s="1"/>
  <c r="AR33" i="12"/>
  <c r="K36" i="12"/>
  <c r="L36" i="12" s="1"/>
  <c r="T66" i="12"/>
  <c r="AR68" i="12"/>
  <c r="K80" i="12"/>
  <c r="L80" i="12" s="1"/>
  <c r="R111" i="12"/>
  <c r="R123" i="12"/>
  <c r="E65" i="13"/>
  <c r="H64" i="13" s="1"/>
  <c r="I64" i="13" s="1"/>
  <c r="J64" i="13" s="1"/>
  <c r="D79" i="13"/>
  <c r="E50" i="10"/>
  <c r="H49" i="10" s="1"/>
  <c r="I49" i="10" s="1"/>
  <c r="J49" i="10" s="1"/>
  <c r="K52" i="10"/>
  <c r="L52" i="10" s="1"/>
  <c r="K58" i="10"/>
  <c r="L58" i="10" s="1"/>
  <c r="K67" i="10"/>
  <c r="L67" i="10" s="1"/>
  <c r="AS73" i="10"/>
  <c r="AS82" i="10"/>
  <c r="AK89" i="10"/>
  <c r="AL93" i="10"/>
  <c r="AU121" i="10"/>
  <c r="AU123" i="10"/>
  <c r="K136" i="10"/>
  <c r="L136" i="10" s="1"/>
  <c r="AR26" i="12"/>
  <c r="AS33" i="12"/>
  <c r="E51" i="12"/>
  <c r="H50" i="12" s="1"/>
  <c r="I50" i="12" s="1"/>
  <c r="J50" i="12" s="1"/>
  <c r="K59" i="12"/>
  <c r="L59" i="12" s="1"/>
  <c r="AS67" i="12"/>
  <c r="AS69" i="12"/>
  <c r="AS66" i="12"/>
  <c r="K62" i="12"/>
  <c r="L62" i="12" s="1"/>
  <c r="T64" i="12"/>
  <c r="AR67" i="12"/>
  <c r="AS68" i="12"/>
  <c r="K84" i="12"/>
  <c r="L84" i="12" s="1"/>
  <c r="R132" i="12"/>
  <c r="R139" i="12"/>
  <c r="K42" i="10"/>
  <c r="L42" i="10" s="1"/>
  <c r="K61" i="10"/>
  <c r="L61" i="10" s="1"/>
  <c r="AS76" i="10"/>
  <c r="K92" i="10"/>
  <c r="L92" i="10" s="1"/>
  <c r="AS26" i="12"/>
  <c r="AR74" i="12"/>
  <c r="R105" i="12"/>
  <c r="O105" i="12"/>
  <c r="E62" i="13"/>
  <c r="H61" i="13" s="1"/>
  <c r="I61" i="13" s="1"/>
  <c r="J61" i="13" s="1"/>
  <c r="D76" i="13"/>
  <c r="R48" i="13"/>
  <c r="R78" i="13"/>
  <c r="T92" i="13"/>
  <c r="R32" i="14"/>
  <c r="R68" i="14"/>
  <c r="AK93" i="12"/>
  <c r="T94" i="12"/>
  <c r="AL98" i="12"/>
  <c r="T99" i="12"/>
  <c r="AV108" i="12"/>
  <c r="T109" i="12"/>
  <c r="AV111" i="12"/>
  <c r="AU125" i="12"/>
  <c r="T128" i="12"/>
  <c r="K129" i="12"/>
  <c r="L129" i="12" s="1"/>
  <c r="AS29" i="13"/>
  <c r="K32" i="13"/>
  <c r="L32" i="13" s="1"/>
  <c r="AR33" i="13"/>
  <c r="K36" i="13"/>
  <c r="L36" i="13" s="1"/>
  <c r="T49" i="13"/>
  <c r="AS53" i="13"/>
  <c r="K68" i="13"/>
  <c r="L68" i="13" s="1"/>
  <c r="AR74" i="13"/>
  <c r="AR80" i="13"/>
  <c r="AR83" i="13"/>
  <c r="AU125" i="13"/>
  <c r="R83" i="14"/>
  <c r="T109" i="14"/>
  <c r="T115" i="14"/>
  <c r="T112" i="14"/>
  <c r="T106" i="14"/>
  <c r="T111" i="14"/>
  <c r="T108" i="14"/>
  <c r="T114" i="14"/>
  <c r="L106" i="14"/>
  <c r="T105" i="14"/>
  <c r="T110" i="14"/>
  <c r="T107" i="14"/>
  <c r="T116" i="14"/>
  <c r="T113" i="14"/>
  <c r="R47" i="16"/>
  <c r="AR26" i="13"/>
  <c r="AS33" i="13"/>
  <c r="AR37" i="13"/>
  <c r="K59" i="13"/>
  <c r="L59" i="13" s="1"/>
  <c r="K62" i="13"/>
  <c r="L62" i="13" s="1"/>
  <c r="K65" i="13"/>
  <c r="L65" i="13" s="1"/>
  <c r="R105" i="13"/>
  <c r="O105" i="13"/>
  <c r="E66" i="14"/>
  <c r="H65" i="14" s="1"/>
  <c r="I65" i="14" s="1"/>
  <c r="J65" i="14" s="1"/>
  <c r="D80" i="14"/>
  <c r="T77" i="12"/>
  <c r="K92" i="12"/>
  <c r="L92" i="12" s="1"/>
  <c r="K97" i="12"/>
  <c r="L97" i="12" s="1"/>
  <c r="K114" i="12"/>
  <c r="L114" i="12" s="1"/>
  <c r="AS26" i="13"/>
  <c r="AS37" i="13"/>
  <c r="AR66" i="13"/>
  <c r="AR69" i="13"/>
  <c r="E63" i="14"/>
  <c r="H62" i="14" s="1"/>
  <c r="I62" i="14" s="1"/>
  <c r="J62" i="14" s="1"/>
  <c r="D77" i="14"/>
  <c r="R121" i="16"/>
  <c r="O121" i="16"/>
  <c r="E60" i="31"/>
  <c r="H59" i="31" s="1"/>
  <c r="I59" i="31" s="1"/>
  <c r="J59" i="31" s="1"/>
  <c r="D74" i="31"/>
  <c r="AL99" i="12"/>
  <c r="AU106" i="12"/>
  <c r="AU112" i="12"/>
  <c r="T113" i="12"/>
  <c r="AU115" i="12"/>
  <c r="T116" i="12"/>
  <c r="T138" i="12"/>
  <c r="AU140" i="12"/>
  <c r="T141" i="12"/>
  <c r="AV146" i="12"/>
  <c r="AR30" i="13"/>
  <c r="K33" i="13"/>
  <c r="L33" i="13" s="1"/>
  <c r="AR34" i="13"/>
  <c r="T47" i="13"/>
  <c r="AS60" i="13"/>
  <c r="AS63" i="13"/>
  <c r="K77" i="13"/>
  <c r="L77" i="13" s="1"/>
  <c r="K80" i="13"/>
  <c r="L80" i="13" s="1"/>
  <c r="D84" i="13"/>
  <c r="D79" i="14"/>
  <c r="E65" i="14"/>
  <c r="H64" i="14" s="1"/>
  <c r="I64" i="14" s="1"/>
  <c r="J64" i="14" s="1"/>
  <c r="AK90" i="12"/>
  <c r="K93" i="12"/>
  <c r="L93" i="12" s="1"/>
  <c r="K98" i="12"/>
  <c r="L98" i="12" s="1"/>
  <c r="T107" i="12"/>
  <c r="AU109" i="12"/>
  <c r="T110" i="12"/>
  <c r="AV115" i="12"/>
  <c r="AU128" i="12"/>
  <c r="K26" i="13"/>
  <c r="L26" i="13" s="1"/>
  <c r="AS30" i="13"/>
  <c r="AS34" i="13"/>
  <c r="K37" i="13"/>
  <c r="L37" i="13" s="1"/>
  <c r="AS46" i="13"/>
  <c r="D75" i="13"/>
  <c r="D78" i="13"/>
  <c r="AR81" i="13"/>
  <c r="AR84" i="13"/>
  <c r="K97" i="13"/>
  <c r="L97" i="13" s="1"/>
  <c r="R124" i="13"/>
  <c r="E67" i="14"/>
  <c r="H66" i="14" s="1"/>
  <c r="I66" i="14" s="1"/>
  <c r="J66" i="14" s="1"/>
  <c r="D81" i="14"/>
  <c r="E69" i="14"/>
  <c r="H68" i="14" s="1"/>
  <c r="I68" i="14" s="1"/>
  <c r="J68" i="14" s="1"/>
  <c r="D83" i="14"/>
  <c r="AK95" i="14"/>
  <c r="R69" i="17"/>
  <c r="K66" i="13"/>
  <c r="L66" i="13" s="1"/>
  <c r="K69" i="13"/>
  <c r="L69" i="13" s="1"/>
  <c r="L100" i="13"/>
  <c r="R48" i="14"/>
  <c r="R52" i="14"/>
  <c r="T75" i="12"/>
  <c r="T78" i="12"/>
  <c r="K89" i="12"/>
  <c r="L89" i="12" s="1"/>
  <c r="AL95" i="12"/>
  <c r="AL100" i="12"/>
  <c r="K115" i="12"/>
  <c r="L115" i="12" s="1"/>
  <c r="O121" i="12"/>
  <c r="AU126" i="12"/>
  <c r="T129" i="12"/>
  <c r="K130" i="12"/>
  <c r="L130" i="12" s="1"/>
  <c r="K137" i="12"/>
  <c r="L137" i="12" s="1"/>
  <c r="K140" i="12"/>
  <c r="L140" i="12" s="1"/>
  <c r="K143" i="12"/>
  <c r="L143" i="12" s="1"/>
  <c r="AS27" i="13"/>
  <c r="K30" i="13"/>
  <c r="L30" i="13" s="1"/>
  <c r="T32" i="13"/>
  <c r="AR44" i="13"/>
  <c r="T45" i="13"/>
  <c r="AS49" i="13"/>
  <c r="AR58" i="13"/>
  <c r="K60" i="13"/>
  <c r="L60" i="13" s="1"/>
  <c r="K63" i="13"/>
  <c r="L63" i="13" s="1"/>
  <c r="AR67" i="13"/>
  <c r="AS75" i="13"/>
  <c r="AS78" i="13"/>
  <c r="T111" i="13"/>
  <c r="T108" i="13"/>
  <c r="T114" i="13"/>
  <c r="T105" i="13"/>
  <c r="T110" i="13"/>
  <c r="T107" i="13"/>
  <c r="T116" i="13"/>
  <c r="T113" i="13"/>
  <c r="T115" i="13"/>
  <c r="T112" i="13"/>
  <c r="T106" i="13"/>
  <c r="R76" i="16"/>
  <c r="R82" i="16"/>
  <c r="K99" i="12"/>
  <c r="L99" i="12" s="1"/>
  <c r="K106" i="12"/>
  <c r="L106" i="12" s="1"/>
  <c r="K109" i="12"/>
  <c r="L109" i="12" s="1"/>
  <c r="K112" i="12"/>
  <c r="L112" i="12" s="1"/>
  <c r="AU124" i="12"/>
  <c r="T136" i="12"/>
  <c r="AU144" i="12"/>
  <c r="T145" i="12"/>
  <c r="AU147" i="12"/>
  <c r="AR31" i="13"/>
  <c r="K34" i="13"/>
  <c r="L34" i="13" s="1"/>
  <c r="AR35" i="13"/>
  <c r="T36" i="13"/>
  <c r="AS44" i="13"/>
  <c r="AS58" i="13"/>
  <c r="AR61" i="13"/>
  <c r="AR64" i="13"/>
  <c r="T65" i="13"/>
  <c r="AS67" i="13"/>
  <c r="T68" i="13"/>
  <c r="R35" i="14"/>
  <c r="AK100" i="14"/>
  <c r="R75" i="17"/>
  <c r="AK91" i="12"/>
  <c r="T92" i="12"/>
  <c r="K94" i="12"/>
  <c r="L94" i="12" s="1"/>
  <c r="AK96" i="12"/>
  <c r="T97" i="12"/>
  <c r="T105" i="12"/>
  <c r="AU113" i="12"/>
  <c r="AU116" i="12"/>
  <c r="AU122" i="12"/>
  <c r="T127" i="12"/>
  <c r="K128" i="12"/>
  <c r="L128" i="12" s="1"/>
  <c r="AU138" i="12"/>
  <c r="T139" i="12"/>
  <c r="AU141" i="12"/>
  <c r="T142" i="12"/>
  <c r="AV144" i="12"/>
  <c r="AV147" i="12"/>
  <c r="AS31" i="13"/>
  <c r="AS35" i="13"/>
  <c r="E47" i="13"/>
  <c r="H46" i="13" s="1"/>
  <c r="I46" i="13" s="1"/>
  <c r="J46" i="13" s="1"/>
  <c r="AR52" i="13"/>
  <c r="T53" i="13"/>
  <c r="AS61" i="13"/>
  <c r="T62" i="13"/>
  <c r="AS64" i="13"/>
  <c r="K81" i="13"/>
  <c r="L81" i="13" s="1"/>
  <c r="D82" i="13"/>
  <c r="K84" i="13"/>
  <c r="L84" i="13" s="1"/>
  <c r="K91" i="13"/>
  <c r="L91" i="13" s="1"/>
  <c r="K27" i="13"/>
  <c r="L27" i="13" s="1"/>
  <c r="R97" i="14"/>
  <c r="T73" i="12"/>
  <c r="T82" i="12"/>
  <c r="K90" i="12"/>
  <c r="L90" i="12" s="1"/>
  <c r="AV107" i="12"/>
  <c r="T125" i="12"/>
  <c r="K126" i="12"/>
  <c r="L126" i="12" s="1"/>
  <c r="AU131" i="12"/>
  <c r="AR28" i="13"/>
  <c r="T33" i="13"/>
  <c r="AS47" i="13"/>
  <c r="E50" i="13"/>
  <c r="H49" i="13" s="1"/>
  <c r="I49" i="13" s="1"/>
  <c r="J49" i="13" s="1"/>
  <c r="K58" i="13"/>
  <c r="L58" i="13" s="1"/>
  <c r="K67" i="13"/>
  <c r="L67" i="13" s="1"/>
  <c r="D68" i="13"/>
  <c r="AS73" i="13"/>
  <c r="AR76" i="13"/>
  <c r="AR79" i="13"/>
  <c r="AS82" i="13"/>
  <c r="AU131" i="13"/>
  <c r="K126" i="13"/>
  <c r="L126" i="13" s="1"/>
  <c r="K128" i="13"/>
  <c r="L128" i="13" s="1"/>
  <c r="AU122" i="13"/>
  <c r="AU124" i="13"/>
  <c r="K130" i="13"/>
  <c r="L130" i="13" s="1"/>
  <c r="AU126" i="13"/>
  <c r="K132" i="13"/>
  <c r="L132" i="13" s="1"/>
  <c r="AU128" i="13"/>
  <c r="K123" i="13"/>
  <c r="L123" i="13" s="1"/>
  <c r="K121" i="13"/>
  <c r="L121" i="13" s="1"/>
  <c r="AU130" i="13"/>
  <c r="K125" i="13"/>
  <c r="L125" i="13" s="1"/>
  <c r="AU132" i="13"/>
  <c r="K127" i="13"/>
  <c r="L127" i="13" s="1"/>
  <c r="AU123" i="13"/>
  <c r="AU121" i="13"/>
  <c r="K131" i="13"/>
  <c r="L131" i="13" s="1"/>
  <c r="AU127" i="13"/>
  <c r="K122" i="13"/>
  <c r="L122" i="13" s="1"/>
  <c r="R43" i="14"/>
  <c r="R61" i="14"/>
  <c r="R64" i="14"/>
  <c r="R105" i="14"/>
  <c r="O105" i="14"/>
  <c r="R74" i="16"/>
  <c r="T76" i="12"/>
  <c r="AK92" i="12"/>
  <c r="K95" i="12"/>
  <c r="L95" i="12" s="1"/>
  <c r="AK97" i="12"/>
  <c r="T98" i="12"/>
  <c r="AU129" i="12"/>
  <c r="K144" i="12"/>
  <c r="L144" i="12" s="1"/>
  <c r="K147" i="12"/>
  <c r="L147" i="12" s="1"/>
  <c r="T26" i="13"/>
  <c r="AS28" i="13"/>
  <c r="K31" i="13"/>
  <c r="L31" i="13" s="1"/>
  <c r="AR32" i="13"/>
  <c r="K35" i="13"/>
  <c r="L35" i="13" s="1"/>
  <c r="T51" i="13"/>
  <c r="K61" i="13"/>
  <c r="L61" i="13" s="1"/>
  <c r="K64" i="13"/>
  <c r="L64" i="13" s="1"/>
  <c r="AS76" i="13"/>
  <c r="K99" i="13"/>
  <c r="L99" i="13" s="1"/>
  <c r="K98" i="13"/>
  <c r="L98" i="13" s="1"/>
  <c r="AK99" i="13"/>
  <c r="AK98" i="13"/>
  <c r="K96" i="13"/>
  <c r="L96" i="13" s="1"/>
  <c r="K92" i="13"/>
  <c r="L92" i="13" s="1"/>
  <c r="AK97" i="13"/>
  <c r="AK89" i="14"/>
  <c r="AK93" i="14"/>
  <c r="AK98" i="14"/>
  <c r="K96" i="14"/>
  <c r="L96" i="14" s="1"/>
  <c r="K91" i="14"/>
  <c r="L91" i="14" s="1"/>
  <c r="K100" i="14"/>
  <c r="L100" i="14" s="1"/>
  <c r="AK97" i="14"/>
  <c r="K95" i="14"/>
  <c r="L95" i="14" s="1"/>
  <c r="AK92" i="14"/>
  <c r="K90" i="14"/>
  <c r="L90" i="14" s="1"/>
  <c r="AK96" i="14"/>
  <c r="K94" i="14"/>
  <c r="L94" i="14" s="1"/>
  <c r="AK91" i="14"/>
  <c r="K99" i="14"/>
  <c r="L99" i="14" s="1"/>
  <c r="K89" i="14"/>
  <c r="L89" i="14" s="1"/>
  <c r="K98" i="14"/>
  <c r="L98" i="14" s="1"/>
  <c r="K93" i="14"/>
  <c r="L93" i="14" s="1"/>
  <c r="AK90" i="14"/>
  <c r="AK99" i="14"/>
  <c r="AK94" i="14"/>
  <c r="L114" i="14"/>
  <c r="R129" i="14"/>
  <c r="AV129" i="17"/>
  <c r="AV131" i="17"/>
  <c r="AV122" i="17"/>
  <c r="AV124" i="17"/>
  <c r="AV126" i="17"/>
  <c r="AV128" i="17"/>
  <c r="AV130" i="17"/>
  <c r="AV132" i="17"/>
  <c r="AV123" i="17"/>
  <c r="AV121" i="17"/>
  <c r="AV125" i="17"/>
  <c r="AV127" i="17"/>
  <c r="T93" i="12"/>
  <c r="K113" i="12"/>
  <c r="L113" i="12" s="1"/>
  <c r="K116" i="12"/>
  <c r="L116" i="12" s="1"/>
  <c r="T132" i="12"/>
  <c r="AU136" i="12"/>
  <c r="K138" i="12"/>
  <c r="L138" i="12" s="1"/>
  <c r="K141" i="12"/>
  <c r="L141" i="12" s="1"/>
  <c r="AU145" i="12"/>
  <c r="AS32" i="13"/>
  <c r="AS50" i="13"/>
  <c r="AR59" i="13"/>
  <c r="AR65" i="13"/>
  <c r="T66" i="13"/>
  <c r="AR68" i="13"/>
  <c r="T69" i="13"/>
  <c r="AK94" i="13"/>
  <c r="AK95" i="13"/>
  <c r="AK96" i="13"/>
  <c r="R31" i="14"/>
  <c r="D73" i="14"/>
  <c r="E59" i="14"/>
  <c r="H58" i="14" s="1"/>
  <c r="I58" i="14" s="1"/>
  <c r="J58" i="14" s="1"/>
  <c r="D76" i="14"/>
  <c r="E62" i="14"/>
  <c r="H61" i="14" s="1"/>
  <c r="I61" i="14" s="1"/>
  <c r="J61" i="14" s="1"/>
  <c r="E64" i="14"/>
  <c r="H63" i="14" s="1"/>
  <c r="I63" i="14" s="1"/>
  <c r="J63" i="14" s="1"/>
  <c r="D78" i="14"/>
  <c r="AU105" i="12"/>
  <c r="K107" i="12"/>
  <c r="L107" i="12" s="1"/>
  <c r="K110" i="12"/>
  <c r="L110" i="12" s="1"/>
  <c r="AU127" i="12"/>
  <c r="T137" i="12"/>
  <c r="AU139" i="12"/>
  <c r="T143" i="12"/>
  <c r="AS59" i="13"/>
  <c r="T60" i="13"/>
  <c r="AS65" i="13"/>
  <c r="K73" i="13"/>
  <c r="L73" i="13" s="1"/>
  <c r="R29" i="14"/>
  <c r="R42" i="14"/>
  <c r="O42" i="14"/>
  <c r="E52" i="14"/>
  <c r="H51" i="14" s="1"/>
  <c r="I51" i="14" s="1"/>
  <c r="J51" i="14" s="1"/>
  <c r="D67" i="14"/>
  <c r="K113" i="13"/>
  <c r="L113" i="13" s="1"/>
  <c r="K116" i="13"/>
  <c r="L116" i="13" s="1"/>
  <c r="AV129" i="13"/>
  <c r="T132" i="13"/>
  <c r="AS32" i="14"/>
  <c r="AR36" i="14"/>
  <c r="AR45" i="14"/>
  <c r="K47" i="14"/>
  <c r="L47" i="14" s="1"/>
  <c r="AS50" i="14"/>
  <c r="AR59" i="14"/>
  <c r="AR65" i="14"/>
  <c r="T66" i="14"/>
  <c r="AR68" i="14"/>
  <c r="T69" i="14"/>
  <c r="T95" i="14"/>
  <c r="T100" i="14"/>
  <c r="K108" i="14"/>
  <c r="L108" i="14" s="1"/>
  <c r="K111" i="14"/>
  <c r="L111" i="14" s="1"/>
  <c r="R36" i="16"/>
  <c r="E59" i="16"/>
  <c r="H58" i="16" s="1"/>
  <c r="I58" i="16" s="1"/>
  <c r="J58" i="16" s="1"/>
  <c r="D73" i="16"/>
  <c r="R46" i="16"/>
  <c r="D80" i="16"/>
  <c r="AU105" i="13"/>
  <c r="K107" i="13"/>
  <c r="L107" i="13" s="1"/>
  <c r="K110" i="13"/>
  <c r="L110" i="13" s="1"/>
  <c r="AU114" i="13"/>
  <c r="T130" i="13"/>
  <c r="T137" i="13"/>
  <c r="T143" i="13"/>
  <c r="AV145" i="13"/>
  <c r="T146" i="13"/>
  <c r="AS36" i="14"/>
  <c r="AS45" i="14"/>
  <c r="T46" i="14"/>
  <c r="E53" i="14"/>
  <c r="H52" i="14" s="1"/>
  <c r="I52" i="14" s="1"/>
  <c r="J52" i="14" s="1"/>
  <c r="AS59" i="14"/>
  <c r="T60" i="14"/>
  <c r="AR62" i="14"/>
  <c r="T63" i="14"/>
  <c r="AS65" i="14"/>
  <c r="AS68" i="14"/>
  <c r="K73" i="14"/>
  <c r="L73" i="14" s="1"/>
  <c r="K82" i="14"/>
  <c r="L82" i="14" s="1"/>
  <c r="AL94" i="14"/>
  <c r="AL99" i="14"/>
  <c r="AU112" i="14"/>
  <c r="AU115" i="14"/>
  <c r="AU125" i="14"/>
  <c r="AV130" i="14"/>
  <c r="R100" i="16"/>
  <c r="AV105" i="13"/>
  <c r="AU108" i="13"/>
  <c r="AU111" i="13"/>
  <c r="AV114" i="13"/>
  <c r="AV127" i="13"/>
  <c r="AV139" i="13"/>
  <c r="T140" i="13"/>
  <c r="AV142" i="13"/>
  <c r="K28" i="14"/>
  <c r="L28" i="14" s="1"/>
  <c r="AR29" i="14"/>
  <c r="T30" i="14"/>
  <c r="T34" i="14"/>
  <c r="E43" i="14"/>
  <c r="H42" i="14" s="1"/>
  <c r="I42" i="14" s="1"/>
  <c r="J42" i="14" s="1"/>
  <c r="E48" i="14"/>
  <c r="H47" i="14" s="1"/>
  <c r="I47" i="14" s="1"/>
  <c r="J47" i="14" s="1"/>
  <c r="K50" i="14"/>
  <c r="L50" i="14" s="1"/>
  <c r="AR53" i="14"/>
  <c r="AS62" i="14"/>
  <c r="K76" i="14"/>
  <c r="L76" i="14" s="1"/>
  <c r="K79" i="14"/>
  <c r="L79" i="14" s="1"/>
  <c r="AV106" i="14"/>
  <c r="AU109" i="14"/>
  <c r="AV112" i="14"/>
  <c r="AV115" i="14"/>
  <c r="K121" i="14"/>
  <c r="L121" i="14" s="1"/>
  <c r="K123" i="14"/>
  <c r="L123" i="14" s="1"/>
  <c r="AU124" i="14"/>
  <c r="O42" i="16"/>
  <c r="P42" i="16" s="1"/>
  <c r="Q42" i="16" s="1"/>
  <c r="S42" i="16" s="1"/>
  <c r="R42" i="16"/>
  <c r="E65" i="16"/>
  <c r="H64" i="16" s="1"/>
  <c r="I64" i="16" s="1"/>
  <c r="J64" i="16" s="1"/>
  <c r="D79" i="16"/>
  <c r="E52" i="16"/>
  <c r="H51" i="16" s="1"/>
  <c r="I51" i="16" s="1"/>
  <c r="J51" i="16" s="1"/>
  <c r="D67" i="16"/>
  <c r="R80" i="16"/>
  <c r="R94" i="17"/>
  <c r="AV125" i="13"/>
  <c r="AR26" i="14"/>
  <c r="T27" i="14"/>
  <c r="AS33" i="14"/>
  <c r="AR37" i="14"/>
  <c r="AS43" i="14"/>
  <c r="T44" i="14"/>
  <c r="AS48" i="14"/>
  <c r="E51" i="14"/>
  <c r="H50" i="14" s="1"/>
  <c r="I50" i="14" s="1"/>
  <c r="J50" i="14" s="1"/>
  <c r="K59" i="14"/>
  <c r="L59" i="14" s="1"/>
  <c r="K62" i="14"/>
  <c r="L62" i="14" s="1"/>
  <c r="K65" i="14"/>
  <c r="L65" i="14" s="1"/>
  <c r="D69" i="14"/>
  <c r="T75" i="14"/>
  <c r="AR77" i="14"/>
  <c r="T78" i="14"/>
  <c r="AS80" i="14"/>
  <c r="AS83" i="14"/>
  <c r="AL95" i="14"/>
  <c r="AL100" i="14"/>
  <c r="K115" i="14"/>
  <c r="L115" i="14" s="1"/>
  <c r="T130" i="14"/>
  <c r="T132" i="14"/>
  <c r="T127" i="14"/>
  <c r="T129" i="14"/>
  <c r="T131" i="14"/>
  <c r="T126" i="14"/>
  <c r="R33" i="16"/>
  <c r="D61" i="16"/>
  <c r="E46" i="16"/>
  <c r="H45" i="16" s="1"/>
  <c r="I45" i="16" s="1"/>
  <c r="J45" i="16" s="1"/>
  <c r="T63" i="16"/>
  <c r="T60" i="16"/>
  <c r="T69" i="16"/>
  <c r="T66" i="16"/>
  <c r="T62" i="16"/>
  <c r="T68" i="16"/>
  <c r="T65" i="16"/>
  <c r="T59" i="16"/>
  <c r="T64" i="16"/>
  <c r="T61" i="16"/>
  <c r="T67" i="16"/>
  <c r="T58" i="16"/>
  <c r="D83" i="16"/>
  <c r="E69" i="16"/>
  <c r="H68" i="16" s="1"/>
  <c r="I68" i="16" s="1"/>
  <c r="J68" i="16" s="1"/>
  <c r="R73" i="16"/>
  <c r="K122" i="17"/>
  <c r="L122" i="17" s="1"/>
  <c r="AU129" i="17"/>
  <c r="K124" i="17"/>
  <c r="L124" i="17" s="1"/>
  <c r="AU131" i="17"/>
  <c r="K126" i="17"/>
  <c r="L126" i="17" s="1"/>
  <c r="K128" i="17"/>
  <c r="L128" i="17" s="1"/>
  <c r="AU122" i="17"/>
  <c r="AU124" i="17"/>
  <c r="K130" i="17"/>
  <c r="L130" i="17" s="1"/>
  <c r="AU126" i="17"/>
  <c r="K132" i="17"/>
  <c r="L132" i="17" s="1"/>
  <c r="AU128" i="17"/>
  <c r="K123" i="17"/>
  <c r="L123" i="17" s="1"/>
  <c r="K121" i="17"/>
  <c r="L121" i="17" s="1"/>
  <c r="AU130" i="17"/>
  <c r="K125" i="17"/>
  <c r="L125" i="17" s="1"/>
  <c r="AU132" i="17"/>
  <c r="K127" i="17"/>
  <c r="L127" i="17" s="1"/>
  <c r="AU123" i="17"/>
  <c r="AU121" i="17"/>
  <c r="K131" i="17"/>
  <c r="L131" i="17" s="1"/>
  <c r="AU127" i="17"/>
  <c r="AU125" i="17"/>
  <c r="K114" i="13"/>
  <c r="L114" i="13" s="1"/>
  <c r="T126" i="13"/>
  <c r="AS26" i="14"/>
  <c r="AS37" i="14"/>
  <c r="E46" i="14"/>
  <c r="H45" i="14" s="1"/>
  <c r="I45" i="14" s="1"/>
  <c r="J45" i="14" s="1"/>
  <c r="AR51" i="14"/>
  <c r="K53" i="14"/>
  <c r="L53" i="14" s="1"/>
  <c r="AR66" i="14"/>
  <c r="T67" i="14"/>
  <c r="AR69" i="14"/>
  <c r="K109" i="14"/>
  <c r="L109" i="14" s="1"/>
  <c r="K112" i="14"/>
  <c r="L112" i="14" s="1"/>
  <c r="K126" i="14"/>
  <c r="L126" i="14" s="1"/>
  <c r="O73" i="16"/>
  <c r="R34" i="17"/>
  <c r="K108" i="13"/>
  <c r="L108" i="13" s="1"/>
  <c r="K111" i="13"/>
  <c r="L111" i="13" s="1"/>
  <c r="T124" i="13"/>
  <c r="AV132" i="13"/>
  <c r="T144" i="13"/>
  <c r="T147" i="13"/>
  <c r="T31" i="14"/>
  <c r="T35" i="14"/>
  <c r="AR60" i="14"/>
  <c r="AR63" i="14"/>
  <c r="R68" i="16"/>
  <c r="AS79" i="16"/>
  <c r="AS76" i="16"/>
  <c r="AS82" i="16"/>
  <c r="AS78" i="16"/>
  <c r="AS75" i="16"/>
  <c r="AS84" i="16"/>
  <c r="AS81" i="16"/>
  <c r="AS77" i="16"/>
  <c r="AS83" i="16"/>
  <c r="AS80" i="16"/>
  <c r="AS74" i="16"/>
  <c r="R93" i="16"/>
  <c r="O105" i="16"/>
  <c r="R105" i="16"/>
  <c r="R123" i="16"/>
  <c r="R132" i="16"/>
  <c r="R107" i="17"/>
  <c r="AU106" i="13"/>
  <c r="AU112" i="13"/>
  <c r="AU115" i="13"/>
  <c r="T122" i="13"/>
  <c r="AV130" i="13"/>
  <c r="AV137" i="13"/>
  <c r="T138" i="13"/>
  <c r="T141" i="13"/>
  <c r="AV143" i="13"/>
  <c r="AV146" i="13"/>
  <c r="AR30" i="14"/>
  <c r="K33" i="14"/>
  <c r="L33" i="14" s="1"/>
  <c r="AR34" i="14"/>
  <c r="AR46" i="14"/>
  <c r="T47" i="14"/>
  <c r="AS60" i="14"/>
  <c r="AS63" i="14"/>
  <c r="K74" i="14"/>
  <c r="L74" i="14" s="1"/>
  <c r="K77" i="14"/>
  <c r="L77" i="14" s="1"/>
  <c r="K80" i="14"/>
  <c r="L80" i="14" s="1"/>
  <c r="AL91" i="14"/>
  <c r="AL96" i="14"/>
  <c r="AU107" i="14"/>
  <c r="AU110" i="14"/>
  <c r="AV113" i="14"/>
  <c r="AV116" i="14"/>
  <c r="R45" i="16"/>
  <c r="E50" i="16"/>
  <c r="H49" i="16" s="1"/>
  <c r="I49" i="16" s="1"/>
  <c r="J49" i="16" s="1"/>
  <c r="D77" i="16"/>
  <c r="T100" i="16"/>
  <c r="T95" i="16"/>
  <c r="T90" i="16"/>
  <c r="T99" i="16"/>
  <c r="T94" i="16"/>
  <c r="T89" i="16"/>
  <c r="T93" i="16"/>
  <c r="T98" i="16"/>
  <c r="T97" i="16"/>
  <c r="T92" i="16"/>
  <c r="AV106" i="13"/>
  <c r="AU109" i="13"/>
  <c r="AV112" i="13"/>
  <c r="AV115" i="13"/>
  <c r="AV140" i="13"/>
  <c r="AS30" i="14"/>
  <c r="AS34" i="14"/>
  <c r="K37" i="14"/>
  <c r="L37" i="14" s="1"/>
  <c r="AS46" i="14"/>
  <c r="E49" i="14"/>
  <c r="H48" i="14" s="1"/>
  <c r="I48" i="14" s="1"/>
  <c r="J48" i="14" s="1"/>
  <c r="K51" i="14"/>
  <c r="L51" i="14" s="1"/>
  <c r="T73" i="14"/>
  <c r="AR81" i="14"/>
  <c r="T82" i="14"/>
  <c r="AR84" i="14"/>
  <c r="AV107" i="14"/>
  <c r="AV110" i="14"/>
  <c r="K124" i="14"/>
  <c r="L124" i="14" s="1"/>
  <c r="AS45" i="16"/>
  <c r="AS50" i="16"/>
  <c r="AS52" i="16"/>
  <c r="AS42" i="16"/>
  <c r="AS44" i="16"/>
  <c r="AS49" i="16"/>
  <c r="AS46" i="16"/>
  <c r="AS51" i="16"/>
  <c r="AS48" i="16"/>
  <c r="AS43" i="16"/>
  <c r="E64" i="16"/>
  <c r="H63" i="16" s="1"/>
  <c r="I63" i="16" s="1"/>
  <c r="J63" i="16" s="1"/>
  <c r="D78" i="16"/>
  <c r="R84" i="17"/>
  <c r="T131" i="13"/>
  <c r="K66" i="14"/>
  <c r="L66" i="14" s="1"/>
  <c r="K69" i="14"/>
  <c r="L69" i="14" s="1"/>
  <c r="E61" i="16"/>
  <c r="H60" i="16" s="1"/>
  <c r="I60" i="16" s="1"/>
  <c r="J60" i="16" s="1"/>
  <c r="D75" i="16"/>
  <c r="R77" i="16"/>
  <c r="D81" i="16"/>
  <c r="R30" i="17"/>
  <c r="R60" i="17"/>
  <c r="K115" i="13"/>
  <c r="L115" i="13" s="1"/>
  <c r="T129" i="13"/>
  <c r="O26" i="14"/>
  <c r="AS27" i="14"/>
  <c r="K30" i="14"/>
  <c r="L30" i="14" s="1"/>
  <c r="T32" i="14"/>
  <c r="AR44" i="14"/>
  <c r="T45" i="14"/>
  <c r="AS49" i="14"/>
  <c r="AR58" i="14"/>
  <c r="K60" i="14"/>
  <c r="L60" i="14" s="1"/>
  <c r="K63" i="14"/>
  <c r="L63" i="14" s="1"/>
  <c r="AR67" i="14"/>
  <c r="AS75" i="14"/>
  <c r="AS78" i="14"/>
  <c r="AL92" i="14"/>
  <c r="T93" i="14"/>
  <c r="AL97" i="14"/>
  <c r="K113" i="14"/>
  <c r="L113" i="14" s="1"/>
  <c r="K116" i="14"/>
  <c r="L116" i="14" s="1"/>
  <c r="K122" i="14"/>
  <c r="L122" i="14" s="1"/>
  <c r="K125" i="14"/>
  <c r="L125" i="14" s="1"/>
  <c r="T128" i="14"/>
  <c r="R50" i="16"/>
  <c r="R52" i="16"/>
  <c r="AS53" i="16"/>
  <c r="AS73" i="16"/>
  <c r="R79" i="16"/>
  <c r="AS34" i="17"/>
  <c r="AS30" i="17"/>
  <c r="AS37" i="17"/>
  <c r="AS26" i="17"/>
  <c r="AS33" i="17"/>
  <c r="AS29" i="17"/>
  <c r="AS36" i="17"/>
  <c r="AS32" i="17"/>
  <c r="AS28" i="17"/>
  <c r="AS27" i="17"/>
  <c r="AS35" i="17"/>
  <c r="AS31" i="17"/>
  <c r="K106" i="13"/>
  <c r="L106" i="13" s="1"/>
  <c r="K109" i="13"/>
  <c r="L109" i="13" s="1"/>
  <c r="K112" i="13"/>
  <c r="L112" i="13" s="1"/>
  <c r="T145" i="13"/>
  <c r="AR31" i="14"/>
  <c r="K34" i="14"/>
  <c r="L34" i="14" s="1"/>
  <c r="AR35" i="14"/>
  <c r="T36" i="14"/>
  <c r="T59" i="14"/>
  <c r="AR61" i="14"/>
  <c r="AR64" i="14"/>
  <c r="T65" i="14"/>
  <c r="AS67" i="14"/>
  <c r="T68" i="14"/>
  <c r="T89" i="14"/>
  <c r="AU105" i="14"/>
  <c r="K107" i="14"/>
  <c r="L107" i="14" s="1"/>
  <c r="K110" i="14"/>
  <c r="L110" i="14" s="1"/>
  <c r="AU114" i="14"/>
  <c r="E59" i="17"/>
  <c r="H58" i="17" s="1"/>
  <c r="I58" i="17" s="1"/>
  <c r="J58" i="17" s="1"/>
  <c r="D73" i="17"/>
  <c r="R145" i="17"/>
  <c r="AU113" i="13"/>
  <c r="AU116" i="13"/>
  <c r="T127" i="13"/>
  <c r="T139" i="13"/>
  <c r="AV144" i="13"/>
  <c r="AV147" i="13"/>
  <c r="AS31" i="14"/>
  <c r="K49" i="14"/>
  <c r="L49" i="14" s="1"/>
  <c r="AR52" i="14"/>
  <c r="K81" i="14"/>
  <c r="L81" i="14" s="1"/>
  <c r="K84" i="14"/>
  <c r="L84" i="14" s="1"/>
  <c r="AV105" i="14"/>
  <c r="AU108" i="14"/>
  <c r="AV114" i="14"/>
  <c r="AV129" i="14"/>
  <c r="AV131" i="14"/>
  <c r="AV126" i="14"/>
  <c r="AV132" i="14"/>
  <c r="AV125" i="14"/>
  <c r="R32" i="16"/>
  <c r="R137" i="16"/>
  <c r="AU107" i="13"/>
  <c r="AV113" i="13"/>
  <c r="AV138" i="13"/>
  <c r="T29" i="14"/>
  <c r="AR47" i="14"/>
  <c r="AS52" i="14"/>
  <c r="AR73" i="14"/>
  <c r="K75" i="14"/>
  <c r="L75" i="14" s="1"/>
  <c r="K78" i="14"/>
  <c r="L78" i="14" s="1"/>
  <c r="AR82" i="14"/>
  <c r="T94" i="14"/>
  <c r="AL98" i="14"/>
  <c r="AV108" i="14"/>
  <c r="K131" i="14"/>
  <c r="L131" i="14" s="1"/>
  <c r="AU127" i="14"/>
  <c r="AU129" i="14"/>
  <c r="K128" i="14"/>
  <c r="L128" i="14" s="1"/>
  <c r="K130" i="14"/>
  <c r="L130" i="14" s="1"/>
  <c r="AU126" i="14"/>
  <c r="K132" i="14"/>
  <c r="L132" i="14" s="1"/>
  <c r="AU128" i="14"/>
  <c r="AU130" i="14"/>
  <c r="AU132" i="14"/>
  <c r="K127" i="14"/>
  <c r="L127" i="14" s="1"/>
  <c r="AU123" i="14"/>
  <c r="T124" i="14"/>
  <c r="T125" i="14"/>
  <c r="R44" i="16"/>
  <c r="D74" i="16"/>
  <c r="L95" i="16"/>
  <c r="K58" i="14"/>
  <c r="L58" i="14" s="1"/>
  <c r="AS73" i="14"/>
  <c r="T74" i="14"/>
  <c r="AR76" i="14"/>
  <c r="T80" i="14"/>
  <c r="AU121" i="14"/>
  <c r="AV123" i="14"/>
  <c r="AV128" i="14"/>
  <c r="L58" i="16"/>
  <c r="L67" i="16"/>
  <c r="T91" i="16"/>
  <c r="R124" i="16"/>
  <c r="K129" i="17"/>
  <c r="L129" i="17" s="1"/>
  <c r="K136" i="14"/>
  <c r="L136" i="14" s="1"/>
  <c r="K145" i="14"/>
  <c r="L145" i="14" s="1"/>
  <c r="AR26" i="16"/>
  <c r="T27" i="16"/>
  <c r="AS33" i="16"/>
  <c r="AR37" i="16"/>
  <c r="E51" i="16"/>
  <c r="H50" i="16" s="1"/>
  <c r="I50" i="16" s="1"/>
  <c r="J50" i="16" s="1"/>
  <c r="K59" i="16"/>
  <c r="L59" i="16" s="1"/>
  <c r="K62" i="16"/>
  <c r="L62" i="16" s="1"/>
  <c r="K65" i="16"/>
  <c r="L65" i="16" s="1"/>
  <c r="D69" i="16"/>
  <c r="T75" i="16"/>
  <c r="AR77" i="16"/>
  <c r="T78" i="16"/>
  <c r="K89" i="16"/>
  <c r="L89" i="16" s="1"/>
  <c r="AL95" i="16"/>
  <c r="AL100" i="16"/>
  <c r="K115" i="16"/>
  <c r="L115" i="16" s="1"/>
  <c r="AU126" i="16"/>
  <c r="T129" i="16"/>
  <c r="K130" i="16"/>
  <c r="L130" i="16" s="1"/>
  <c r="D92" i="17"/>
  <c r="K139" i="14"/>
  <c r="L139" i="14" s="1"/>
  <c r="K142" i="14"/>
  <c r="L142" i="14" s="1"/>
  <c r="AS37" i="16"/>
  <c r="AR51" i="16"/>
  <c r="K53" i="16"/>
  <c r="L53" i="16" s="1"/>
  <c r="AR66" i="16"/>
  <c r="AR69" i="16"/>
  <c r="K99" i="16"/>
  <c r="L99" i="16" s="1"/>
  <c r="K106" i="16"/>
  <c r="L106" i="16" s="1"/>
  <c r="K109" i="16"/>
  <c r="L109" i="16" s="1"/>
  <c r="K112" i="16"/>
  <c r="L112" i="16" s="1"/>
  <c r="AU124" i="16"/>
  <c r="AV126" i="16"/>
  <c r="R28" i="17"/>
  <c r="R67" i="17"/>
  <c r="D82" i="17"/>
  <c r="AS45" i="19"/>
  <c r="AS50" i="19"/>
  <c r="AS47" i="19"/>
  <c r="AS52" i="19"/>
  <c r="AS42" i="19"/>
  <c r="AS44" i="19"/>
  <c r="AS49" i="19"/>
  <c r="AS46" i="19"/>
  <c r="AS51" i="19"/>
  <c r="AS48" i="19"/>
  <c r="AS43" i="19"/>
  <c r="AS53" i="19"/>
  <c r="AU137" i="14"/>
  <c r="AU143" i="14"/>
  <c r="T144" i="14"/>
  <c r="AU146" i="14"/>
  <c r="T147" i="14"/>
  <c r="K29" i="16"/>
  <c r="L29" i="16" s="1"/>
  <c r="T31" i="16"/>
  <c r="T35" i="16"/>
  <c r="T42" i="16"/>
  <c r="K43" i="16"/>
  <c r="L43" i="16" s="1"/>
  <c r="K48" i="16"/>
  <c r="L48" i="16" s="1"/>
  <c r="T52" i="16"/>
  <c r="AR60" i="16"/>
  <c r="AR63" i="16"/>
  <c r="AS66" i="16"/>
  <c r="AS69" i="16"/>
  <c r="K83" i="16"/>
  <c r="L83" i="16" s="1"/>
  <c r="AK91" i="16"/>
  <c r="K94" i="16"/>
  <c r="L94" i="16" s="1"/>
  <c r="AK96" i="16"/>
  <c r="T105" i="16"/>
  <c r="AU113" i="16"/>
  <c r="T114" i="16"/>
  <c r="AU116" i="16"/>
  <c r="AU122" i="16"/>
  <c r="AV124" i="16"/>
  <c r="T127" i="16"/>
  <c r="K128" i="16"/>
  <c r="L128" i="16" s="1"/>
  <c r="AR49" i="17"/>
  <c r="K46" i="17"/>
  <c r="L46" i="17" s="1"/>
  <c r="K51" i="17"/>
  <c r="L51" i="17" s="1"/>
  <c r="AR46" i="17"/>
  <c r="K48" i="17"/>
  <c r="L48" i="17" s="1"/>
  <c r="K43" i="17"/>
  <c r="L43" i="17" s="1"/>
  <c r="K53" i="17"/>
  <c r="L53" i="17" s="1"/>
  <c r="AR51" i="17"/>
  <c r="AR48" i="17"/>
  <c r="K45" i="17"/>
  <c r="L45" i="17" s="1"/>
  <c r="AR43" i="17"/>
  <c r="AR53" i="17"/>
  <c r="K50" i="17"/>
  <c r="L50" i="17" s="1"/>
  <c r="K47" i="17"/>
  <c r="L47" i="17" s="1"/>
  <c r="AR45" i="17"/>
  <c r="AR50" i="17"/>
  <c r="K42" i="17"/>
  <c r="L42" i="17" s="1"/>
  <c r="K52" i="17"/>
  <c r="L52" i="17" s="1"/>
  <c r="D100" i="17"/>
  <c r="E85" i="17"/>
  <c r="H84" i="17" s="1"/>
  <c r="I84" i="17" s="1"/>
  <c r="J84" i="17" s="1"/>
  <c r="E66" i="18"/>
  <c r="H65" i="18" s="1"/>
  <c r="I65" i="18" s="1"/>
  <c r="J65" i="18" s="1"/>
  <c r="D80" i="18"/>
  <c r="E61" i="19"/>
  <c r="H60" i="19" s="1"/>
  <c r="I60" i="19" s="1"/>
  <c r="J60" i="19" s="1"/>
  <c r="D75" i="19"/>
  <c r="K146" i="16"/>
  <c r="L146" i="16" s="1"/>
  <c r="AU140" i="16"/>
  <c r="K142" i="16"/>
  <c r="L142" i="16" s="1"/>
  <c r="K139" i="16"/>
  <c r="L139" i="16" s="1"/>
  <c r="K145" i="16"/>
  <c r="L145" i="16" s="1"/>
  <c r="K136" i="16"/>
  <c r="L136" i="16" s="1"/>
  <c r="AU142" i="16"/>
  <c r="AU139" i="16"/>
  <c r="AU145" i="16"/>
  <c r="K141" i="16"/>
  <c r="L141" i="16" s="1"/>
  <c r="K138" i="16"/>
  <c r="L138" i="16" s="1"/>
  <c r="AU136" i="16"/>
  <c r="K147" i="16"/>
  <c r="L147" i="16" s="1"/>
  <c r="K144" i="16"/>
  <c r="L144" i="16" s="1"/>
  <c r="R58" i="17"/>
  <c r="O58" i="17"/>
  <c r="R78" i="20"/>
  <c r="AV140" i="14"/>
  <c r="K26" i="16"/>
  <c r="L26" i="16" s="1"/>
  <c r="AS30" i="16"/>
  <c r="AS34" i="16"/>
  <c r="K37" i="16"/>
  <c r="L37" i="16" s="1"/>
  <c r="E49" i="16"/>
  <c r="H48" i="16" s="1"/>
  <c r="I48" i="16" s="1"/>
  <c r="J48" i="16" s="1"/>
  <c r="K51" i="16"/>
  <c r="L51" i="16" s="1"/>
  <c r="T73" i="16"/>
  <c r="AR81" i="16"/>
  <c r="T82" i="16"/>
  <c r="AR84" i="16"/>
  <c r="K90" i="16"/>
  <c r="L90" i="16" s="1"/>
  <c r="AV107" i="16"/>
  <c r="AV110" i="16"/>
  <c r="T125" i="16"/>
  <c r="K126" i="16"/>
  <c r="L126" i="16" s="1"/>
  <c r="AU131" i="16"/>
  <c r="K140" i="16"/>
  <c r="L140" i="16" s="1"/>
  <c r="D66" i="17"/>
  <c r="E51" i="17"/>
  <c r="H50" i="17" s="1"/>
  <c r="I50" i="17" s="1"/>
  <c r="J50" i="17" s="1"/>
  <c r="K146" i="14"/>
  <c r="L146" i="14" s="1"/>
  <c r="K66" i="16"/>
  <c r="L66" i="16" s="1"/>
  <c r="K69" i="16"/>
  <c r="L69" i="16" s="1"/>
  <c r="K143" i="16"/>
  <c r="L143" i="16" s="1"/>
  <c r="AU147" i="16"/>
  <c r="R78" i="17"/>
  <c r="R129" i="18"/>
  <c r="K137" i="14"/>
  <c r="L137" i="14" s="1"/>
  <c r="K140" i="14"/>
  <c r="L140" i="14" s="1"/>
  <c r="K143" i="14"/>
  <c r="L143" i="14" s="1"/>
  <c r="AS27" i="16"/>
  <c r="K30" i="16"/>
  <c r="L30" i="16" s="1"/>
  <c r="T32" i="16"/>
  <c r="AR44" i="16"/>
  <c r="T45" i="16"/>
  <c r="AR58" i="16"/>
  <c r="K60" i="16"/>
  <c r="L60" i="16" s="1"/>
  <c r="K63" i="16"/>
  <c r="L63" i="16" s="1"/>
  <c r="AR67" i="16"/>
  <c r="AL92" i="16"/>
  <c r="AL97" i="16"/>
  <c r="K113" i="16"/>
  <c r="L113" i="16" s="1"/>
  <c r="K116" i="16"/>
  <c r="L116" i="16" s="1"/>
  <c r="K122" i="16"/>
  <c r="L122" i="16" s="1"/>
  <c r="AV129" i="16"/>
  <c r="T132" i="16"/>
  <c r="AU138" i="16"/>
  <c r="AV147" i="16"/>
  <c r="D63" i="17"/>
  <c r="E48" i="17"/>
  <c r="H47" i="17" s="1"/>
  <c r="I47" i="17" s="1"/>
  <c r="J47" i="17" s="1"/>
  <c r="D59" i="18"/>
  <c r="E44" i="18"/>
  <c r="H43" i="18" s="1"/>
  <c r="I43" i="18" s="1"/>
  <c r="J43" i="18" s="1"/>
  <c r="R78" i="18"/>
  <c r="T136" i="14"/>
  <c r="AU144" i="14"/>
  <c r="T145" i="14"/>
  <c r="AU147" i="14"/>
  <c r="AR31" i="16"/>
  <c r="K34" i="16"/>
  <c r="L34" i="16" s="1"/>
  <c r="AR35" i="16"/>
  <c r="T36" i="16"/>
  <c r="AS58" i="16"/>
  <c r="AR61" i="16"/>
  <c r="AR64" i="16"/>
  <c r="AS67" i="16"/>
  <c r="AU105" i="16"/>
  <c r="K107" i="16"/>
  <c r="L107" i="16" s="1"/>
  <c r="K110" i="16"/>
  <c r="L110" i="16" s="1"/>
  <c r="AU114" i="16"/>
  <c r="AU127" i="16"/>
  <c r="T130" i="16"/>
  <c r="K131" i="16"/>
  <c r="L131" i="16" s="1"/>
  <c r="AU144" i="16"/>
  <c r="E62" i="18"/>
  <c r="H61" i="18" s="1"/>
  <c r="I61" i="18" s="1"/>
  <c r="J61" i="18" s="1"/>
  <c r="D76" i="18"/>
  <c r="AU138" i="14"/>
  <c r="T139" i="14"/>
  <c r="AU141" i="14"/>
  <c r="T142" i="14"/>
  <c r="AV144" i="14"/>
  <c r="AV147" i="14"/>
  <c r="AS31" i="16"/>
  <c r="AS35" i="16"/>
  <c r="E47" i="16"/>
  <c r="H46" i="16" s="1"/>
  <c r="I46" i="16" s="1"/>
  <c r="J46" i="16" s="1"/>
  <c r="K49" i="16"/>
  <c r="L49" i="16" s="1"/>
  <c r="AR52" i="16"/>
  <c r="T53" i="16"/>
  <c r="AS61" i="16"/>
  <c r="AS64" i="16"/>
  <c r="K81" i="16"/>
  <c r="L81" i="16" s="1"/>
  <c r="K84" i="16"/>
  <c r="L84" i="16" s="1"/>
  <c r="K91" i="16"/>
  <c r="L91" i="16" s="1"/>
  <c r="K96" i="16"/>
  <c r="L96" i="16" s="1"/>
  <c r="AK98" i="16"/>
  <c r="AV105" i="16"/>
  <c r="T106" i="16"/>
  <c r="AU108" i="16"/>
  <c r="AU111" i="16"/>
  <c r="T112" i="16"/>
  <c r="T115" i="16"/>
  <c r="AV127" i="16"/>
  <c r="AU141" i="16"/>
  <c r="R27" i="17"/>
  <c r="E70" i="17"/>
  <c r="H69" i="17" s="1"/>
  <c r="I69" i="17" s="1"/>
  <c r="J69" i="17" s="1"/>
  <c r="R98" i="17"/>
  <c r="K116" i="17"/>
  <c r="L116" i="17" s="1"/>
  <c r="K113" i="17"/>
  <c r="L113" i="17" s="1"/>
  <c r="AU110" i="17"/>
  <c r="AU107" i="17"/>
  <c r="AU116" i="17"/>
  <c r="AU113" i="17"/>
  <c r="K112" i="17"/>
  <c r="L112" i="17" s="1"/>
  <c r="K109" i="17"/>
  <c r="L109" i="17" s="1"/>
  <c r="K106" i="17"/>
  <c r="L106" i="17" s="1"/>
  <c r="K115" i="17"/>
  <c r="L115" i="17" s="1"/>
  <c r="AU109" i="17"/>
  <c r="AU115" i="17"/>
  <c r="AU112" i="17"/>
  <c r="AU106" i="17"/>
  <c r="K111" i="17"/>
  <c r="L111" i="17" s="1"/>
  <c r="K108" i="17"/>
  <c r="L108" i="17" s="1"/>
  <c r="K114" i="17"/>
  <c r="L114" i="17" s="1"/>
  <c r="K105" i="17"/>
  <c r="L105" i="17" s="1"/>
  <c r="K110" i="17"/>
  <c r="L110" i="17" s="1"/>
  <c r="AV141" i="14"/>
  <c r="K27" i="16"/>
  <c r="L27" i="16" s="1"/>
  <c r="T29" i="16"/>
  <c r="AR47" i="16"/>
  <c r="T48" i="16"/>
  <c r="K75" i="16"/>
  <c r="L75" i="16" s="1"/>
  <c r="K78" i="16"/>
  <c r="L78" i="16" s="1"/>
  <c r="AR82" i="16"/>
  <c r="AK93" i="16"/>
  <c r="AU125" i="16"/>
  <c r="K129" i="16"/>
  <c r="L129" i="16" s="1"/>
  <c r="D91" i="17"/>
  <c r="E76" i="17"/>
  <c r="H75" i="17" s="1"/>
  <c r="I75" i="17" s="1"/>
  <c r="J75" i="17" s="1"/>
  <c r="E66" i="17"/>
  <c r="H65" i="17" s="1"/>
  <c r="I65" i="17" s="1"/>
  <c r="J65" i="17" s="1"/>
  <c r="D80" i="17"/>
  <c r="AR78" i="17"/>
  <c r="AR75" i="17"/>
  <c r="AR84" i="17"/>
  <c r="AR81" i="17"/>
  <c r="K80" i="17"/>
  <c r="L80" i="17" s="1"/>
  <c r="K77" i="17"/>
  <c r="L77" i="17" s="1"/>
  <c r="K74" i="17"/>
  <c r="L74" i="17" s="1"/>
  <c r="K83" i="17"/>
  <c r="L83" i="17" s="1"/>
  <c r="AR77" i="17"/>
  <c r="AR83" i="17"/>
  <c r="AR80" i="17"/>
  <c r="AR74" i="17"/>
  <c r="K79" i="17"/>
  <c r="L79" i="17" s="1"/>
  <c r="K76" i="17"/>
  <c r="L76" i="17" s="1"/>
  <c r="K82" i="17"/>
  <c r="L82" i="17" s="1"/>
  <c r="K73" i="17"/>
  <c r="L73" i="17" s="1"/>
  <c r="AR79" i="17"/>
  <c r="AR76" i="17"/>
  <c r="R93" i="17"/>
  <c r="R28" i="18"/>
  <c r="AU137" i="16"/>
  <c r="AU146" i="16"/>
  <c r="R44" i="18"/>
  <c r="R75" i="18"/>
  <c r="R32" i="19"/>
  <c r="K144" i="14"/>
  <c r="L144" i="14" s="1"/>
  <c r="K147" i="14"/>
  <c r="L147" i="14" s="1"/>
  <c r="T26" i="16"/>
  <c r="AS28" i="16"/>
  <c r="K31" i="16"/>
  <c r="L31" i="16" s="1"/>
  <c r="AR32" i="16"/>
  <c r="K35" i="16"/>
  <c r="L35" i="16" s="1"/>
  <c r="AR50" i="16"/>
  <c r="T51" i="16"/>
  <c r="K61" i="16"/>
  <c r="L61" i="16" s="1"/>
  <c r="K64" i="16"/>
  <c r="L64" i="16" s="1"/>
  <c r="K92" i="16"/>
  <c r="L92" i="16" s="1"/>
  <c r="K97" i="16"/>
  <c r="L97" i="16" s="1"/>
  <c r="K114" i="16"/>
  <c r="L114" i="16" s="1"/>
  <c r="AV123" i="16"/>
  <c r="T126" i="16"/>
  <c r="K127" i="16"/>
  <c r="L127" i="16" s="1"/>
  <c r="AU132" i="16"/>
  <c r="R29" i="17"/>
  <c r="AR42" i="17"/>
  <c r="D79" i="17"/>
  <c r="K81" i="17"/>
  <c r="L81" i="17" s="1"/>
  <c r="R32" i="18"/>
  <c r="AU136" i="14"/>
  <c r="K138" i="14"/>
  <c r="L138" i="14" s="1"/>
  <c r="K141" i="14"/>
  <c r="L141" i="14" s="1"/>
  <c r="AU145" i="14"/>
  <c r="AS32" i="16"/>
  <c r="AR45" i="16"/>
  <c r="AR59" i="16"/>
  <c r="AR65" i="16"/>
  <c r="AR68" i="16"/>
  <c r="AK94" i="16"/>
  <c r="K108" i="16"/>
  <c r="L108" i="16" s="1"/>
  <c r="K111" i="16"/>
  <c r="L111" i="16" s="1"/>
  <c r="T124" i="16"/>
  <c r="K125" i="16"/>
  <c r="L125" i="16" s="1"/>
  <c r="AV132" i="16"/>
  <c r="AV140" i="16"/>
  <c r="AV146" i="16"/>
  <c r="AV143" i="16"/>
  <c r="AV137" i="16"/>
  <c r="AV142" i="16"/>
  <c r="AV145" i="16"/>
  <c r="AU143" i="16"/>
  <c r="E63" i="17"/>
  <c r="H62" i="17" s="1"/>
  <c r="I62" i="17" s="1"/>
  <c r="J62" i="17" s="1"/>
  <c r="D77" i="17"/>
  <c r="K49" i="17"/>
  <c r="L49" i="17" s="1"/>
  <c r="E61" i="17"/>
  <c r="H60" i="17" s="1"/>
  <c r="I60" i="17" s="1"/>
  <c r="J60" i="17" s="1"/>
  <c r="AU108" i="17"/>
  <c r="AU114" i="17"/>
  <c r="R84" i="18"/>
  <c r="R115" i="18"/>
  <c r="T137" i="14"/>
  <c r="AU139" i="14"/>
  <c r="T143" i="14"/>
  <c r="AS59" i="16"/>
  <c r="AS65" i="16"/>
  <c r="AL94" i="16"/>
  <c r="AU112" i="16"/>
  <c r="T113" i="16"/>
  <c r="K44" i="17"/>
  <c r="L44" i="17" s="1"/>
  <c r="AR47" i="17"/>
  <c r="R91" i="17"/>
  <c r="R96" i="17"/>
  <c r="R136" i="17"/>
  <c r="O136" i="17"/>
  <c r="R36" i="18"/>
  <c r="E74" i="18"/>
  <c r="H73" i="18" s="1"/>
  <c r="I73" i="18" s="1"/>
  <c r="J73" i="18" s="1"/>
  <c r="D89" i="18"/>
  <c r="R50" i="31"/>
  <c r="D79" i="19"/>
  <c r="E65" i="19"/>
  <c r="H64" i="19" s="1"/>
  <c r="I64" i="19" s="1"/>
  <c r="J64" i="19" s="1"/>
  <c r="R136" i="19"/>
  <c r="O136" i="19"/>
  <c r="AL93" i="17"/>
  <c r="AR26" i="18"/>
  <c r="AR37" i="18"/>
  <c r="R59" i="18"/>
  <c r="R73" i="18"/>
  <c r="O73" i="18"/>
  <c r="R30" i="19"/>
  <c r="K31" i="17"/>
  <c r="L31" i="17" s="1"/>
  <c r="AR32" i="17"/>
  <c r="K35" i="17"/>
  <c r="L35" i="17" s="1"/>
  <c r="T37" i="17"/>
  <c r="E45" i="17"/>
  <c r="H44" i="17" s="1"/>
  <c r="I44" i="17" s="1"/>
  <c r="J44" i="17" s="1"/>
  <c r="T51" i="17"/>
  <c r="D59" i="17"/>
  <c r="K61" i="17"/>
  <c r="L61" i="17" s="1"/>
  <c r="K64" i="17"/>
  <c r="L64" i="17" s="1"/>
  <c r="AS76" i="17"/>
  <c r="T77" i="17"/>
  <c r="AS79" i="17"/>
  <c r="AL89" i="17"/>
  <c r="T90" i="17"/>
  <c r="K92" i="17"/>
  <c r="L92" i="17" s="1"/>
  <c r="K97" i="17"/>
  <c r="L97" i="17" s="1"/>
  <c r="T126" i="17"/>
  <c r="K139" i="17"/>
  <c r="L139" i="17" s="1"/>
  <c r="K142" i="17"/>
  <c r="L142" i="17" s="1"/>
  <c r="AS37" i="18"/>
  <c r="AS44" i="18"/>
  <c r="AS49" i="18"/>
  <c r="AS46" i="18"/>
  <c r="AS51" i="18"/>
  <c r="AS53" i="18"/>
  <c r="AS50" i="18"/>
  <c r="AS47" i="18"/>
  <c r="R62" i="18"/>
  <c r="AR36" i="17"/>
  <c r="AS50" i="17"/>
  <c r="AR59" i="17"/>
  <c r="AR65" i="17"/>
  <c r="T66" i="17"/>
  <c r="AR68" i="17"/>
  <c r="T69" i="17"/>
  <c r="AK94" i="17"/>
  <c r="T95" i="17"/>
  <c r="AK99" i="17"/>
  <c r="T100" i="17"/>
  <c r="T124" i="17"/>
  <c r="AU137" i="17"/>
  <c r="AU143" i="17"/>
  <c r="T144" i="17"/>
  <c r="AU146" i="17"/>
  <c r="T147" i="17"/>
  <c r="K29" i="18"/>
  <c r="L29" i="18" s="1"/>
  <c r="T31" i="18"/>
  <c r="T35" i="18"/>
  <c r="K43" i="18"/>
  <c r="L43" i="18" s="1"/>
  <c r="D60" i="18"/>
  <c r="E45" i="18"/>
  <c r="H44" i="18" s="1"/>
  <c r="I44" i="18" s="1"/>
  <c r="J44" i="18" s="1"/>
  <c r="T137" i="16"/>
  <c r="T143" i="16"/>
  <c r="T146" i="16"/>
  <c r="AS45" i="17"/>
  <c r="T46" i="17"/>
  <c r="T60" i="17"/>
  <c r="AR62" i="17"/>
  <c r="T63" i="17"/>
  <c r="AS65" i="17"/>
  <c r="AS68" i="17"/>
  <c r="D83" i="17"/>
  <c r="AL94" i="17"/>
  <c r="AL99" i="17"/>
  <c r="T113" i="17"/>
  <c r="T116" i="17"/>
  <c r="T122" i="17"/>
  <c r="AV137" i="17"/>
  <c r="T138" i="17"/>
  <c r="AU140" i="17"/>
  <c r="T141" i="17"/>
  <c r="AV143" i="17"/>
  <c r="AV146" i="17"/>
  <c r="AR30" i="18"/>
  <c r="K33" i="18"/>
  <c r="L33" i="18" s="1"/>
  <c r="AR34" i="18"/>
  <c r="AS45" i="18"/>
  <c r="AR47" i="18"/>
  <c r="R65" i="18"/>
  <c r="R47" i="31"/>
  <c r="K26" i="18"/>
  <c r="L26" i="18" s="1"/>
  <c r="K37" i="18"/>
  <c r="L37" i="18" s="1"/>
  <c r="R108" i="18"/>
  <c r="R33" i="19"/>
  <c r="R65" i="31"/>
  <c r="K32" i="17"/>
  <c r="L32" i="17" s="1"/>
  <c r="AR33" i="17"/>
  <c r="K36" i="17"/>
  <c r="L36" i="17" s="1"/>
  <c r="T49" i="17"/>
  <c r="AS53" i="17"/>
  <c r="K68" i="17"/>
  <c r="L68" i="17" s="1"/>
  <c r="T81" i="17"/>
  <c r="T84" i="17"/>
  <c r="AL90" i="17"/>
  <c r="T91" i="17"/>
  <c r="AK95" i="17"/>
  <c r="T96" i="17"/>
  <c r="AK100" i="17"/>
  <c r="T131" i="17"/>
  <c r="K146" i="17"/>
  <c r="L146" i="17" s="1"/>
  <c r="AR27" i="18"/>
  <c r="T28" i="18"/>
  <c r="E47" i="18"/>
  <c r="H46" i="18" s="1"/>
  <c r="I46" i="18" s="1"/>
  <c r="J46" i="18" s="1"/>
  <c r="D62" i="18"/>
  <c r="D64" i="18"/>
  <c r="E49" i="18"/>
  <c r="H48" i="18" s="1"/>
  <c r="I48" i="18" s="1"/>
  <c r="J48" i="18" s="1"/>
  <c r="E67" i="18"/>
  <c r="H66" i="18" s="1"/>
  <c r="I66" i="18" s="1"/>
  <c r="J66" i="18" s="1"/>
  <c r="D81" i="18"/>
  <c r="T79" i="18"/>
  <c r="T76" i="18"/>
  <c r="T82" i="18"/>
  <c r="T73" i="18"/>
  <c r="T78" i="18"/>
  <c r="T75" i="18"/>
  <c r="T84" i="18"/>
  <c r="T81" i="18"/>
  <c r="T77" i="18"/>
  <c r="T83" i="18"/>
  <c r="T80" i="18"/>
  <c r="T74" i="18"/>
  <c r="L82" i="18"/>
  <c r="R27" i="19"/>
  <c r="D76" i="19"/>
  <c r="E62" i="19"/>
  <c r="H61" i="19" s="1"/>
  <c r="I61" i="19" s="1"/>
  <c r="J61" i="19" s="1"/>
  <c r="AR26" i="17"/>
  <c r="AR37" i="17"/>
  <c r="AS43" i="17"/>
  <c r="T44" i="17"/>
  <c r="AS48" i="17"/>
  <c r="K59" i="17"/>
  <c r="L59" i="17" s="1"/>
  <c r="K62" i="17"/>
  <c r="L62" i="17" s="1"/>
  <c r="K65" i="17"/>
  <c r="L65" i="17" s="1"/>
  <c r="AS74" i="17"/>
  <c r="T75" i="17"/>
  <c r="T78" i="17"/>
  <c r="AS80" i="17"/>
  <c r="AS83" i="17"/>
  <c r="K89" i="17"/>
  <c r="L89" i="17" s="1"/>
  <c r="AL95" i="17"/>
  <c r="AL100" i="17"/>
  <c r="T129" i="17"/>
  <c r="K137" i="17"/>
  <c r="L137" i="17" s="1"/>
  <c r="K140" i="17"/>
  <c r="L140" i="17" s="1"/>
  <c r="K143" i="17"/>
  <c r="L143" i="17" s="1"/>
  <c r="K30" i="18"/>
  <c r="L30" i="18" s="1"/>
  <c r="T32" i="18"/>
  <c r="AR52" i="18"/>
  <c r="K49" i="18"/>
  <c r="L49" i="18" s="1"/>
  <c r="AR44" i="18"/>
  <c r="AR49" i="18"/>
  <c r="K46" i="18"/>
  <c r="L46" i="18" s="1"/>
  <c r="K51" i="18"/>
  <c r="L51" i="18" s="1"/>
  <c r="AR46" i="18"/>
  <c r="K48" i="18"/>
  <c r="L48" i="18" s="1"/>
  <c r="K53" i="18"/>
  <c r="L53" i="18" s="1"/>
  <c r="AR51" i="18"/>
  <c r="AR48" i="18"/>
  <c r="K45" i="18"/>
  <c r="L45" i="18" s="1"/>
  <c r="AR53" i="18"/>
  <c r="K50" i="18"/>
  <c r="L50" i="18" s="1"/>
  <c r="K47" i="18"/>
  <c r="L47" i="18" s="1"/>
  <c r="AR45" i="18"/>
  <c r="AR50" i="18"/>
  <c r="K52" i="18"/>
  <c r="L52" i="18" s="1"/>
  <c r="R74" i="18"/>
  <c r="R45" i="19"/>
  <c r="E60" i="20"/>
  <c r="H59" i="20" s="1"/>
  <c r="I59" i="20" s="1"/>
  <c r="J59" i="20" s="1"/>
  <c r="D74" i="20"/>
  <c r="T58" i="17"/>
  <c r="AR66" i="17"/>
  <c r="T67" i="17"/>
  <c r="AR69" i="17"/>
  <c r="AS77" i="17"/>
  <c r="K99" i="17"/>
  <c r="L99" i="17" s="1"/>
  <c r="T136" i="17"/>
  <c r="AU144" i="17"/>
  <c r="T145" i="17"/>
  <c r="AU147" i="17"/>
  <c r="AR31" i="18"/>
  <c r="K34" i="18"/>
  <c r="L34" i="18" s="1"/>
  <c r="AR35" i="18"/>
  <c r="T36" i="18"/>
  <c r="R137" i="18"/>
  <c r="D67" i="19"/>
  <c r="E52" i="19"/>
  <c r="H51" i="19" s="1"/>
  <c r="I51" i="19" s="1"/>
  <c r="J51" i="19" s="1"/>
  <c r="K131" i="20"/>
  <c r="L131" i="20" s="1"/>
  <c r="AU127" i="20"/>
  <c r="K122" i="20"/>
  <c r="L122" i="20" s="1"/>
  <c r="AU131" i="20"/>
  <c r="K126" i="20"/>
  <c r="L126" i="20" s="1"/>
  <c r="K128" i="20"/>
  <c r="L128" i="20" s="1"/>
  <c r="AU122" i="20"/>
  <c r="AU124" i="20"/>
  <c r="K132" i="20"/>
  <c r="L132" i="20" s="1"/>
  <c r="AU128" i="20"/>
  <c r="K123" i="20"/>
  <c r="L123" i="20" s="1"/>
  <c r="K121" i="20"/>
  <c r="L121" i="20" s="1"/>
  <c r="AU130" i="20"/>
  <c r="AU123" i="20"/>
  <c r="AU121" i="20"/>
  <c r="AU129" i="20"/>
  <c r="AU126" i="20"/>
  <c r="K124" i="20"/>
  <c r="L124" i="20" s="1"/>
  <c r="K125" i="20"/>
  <c r="L125" i="20" s="1"/>
  <c r="K129" i="20"/>
  <c r="L129" i="20" s="1"/>
  <c r="K130" i="20"/>
  <c r="L130" i="20" s="1"/>
  <c r="K127" i="20"/>
  <c r="L127" i="20" s="1"/>
  <c r="AU125" i="20"/>
  <c r="AU132" i="20"/>
  <c r="T61" i="17"/>
  <c r="T97" i="17"/>
  <c r="T139" i="17"/>
  <c r="R89" i="18"/>
  <c r="O89" i="18"/>
  <c r="R29" i="19"/>
  <c r="D65" i="19"/>
  <c r="E50" i="19"/>
  <c r="H49" i="19" s="1"/>
  <c r="I49" i="19" s="1"/>
  <c r="J49" i="19" s="1"/>
  <c r="T138" i="16"/>
  <c r="AR30" i="17"/>
  <c r="K33" i="17"/>
  <c r="L33" i="17" s="1"/>
  <c r="AR34" i="17"/>
  <c r="T47" i="17"/>
  <c r="AS60" i="17"/>
  <c r="AL91" i="17"/>
  <c r="T108" i="17"/>
  <c r="AV113" i="17"/>
  <c r="AV116" i="17"/>
  <c r="AV138" i="17"/>
  <c r="K27" i="18"/>
  <c r="L27" i="18" s="1"/>
  <c r="T29" i="18"/>
  <c r="AS42" i="18"/>
  <c r="R59" i="19"/>
  <c r="K26" i="17"/>
  <c r="L26" i="17" s="1"/>
  <c r="K37" i="17"/>
  <c r="L37" i="17" s="1"/>
  <c r="T82" i="17"/>
  <c r="K90" i="17"/>
  <c r="L90" i="17" s="1"/>
  <c r="AV107" i="17"/>
  <c r="T125" i="17"/>
  <c r="AR28" i="18"/>
  <c r="T33" i="18"/>
  <c r="AS52" i="18"/>
  <c r="D83" i="18"/>
  <c r="K131" i="18"/>
  <c r="L131" i="18" s="1"/>
  <c r="AU127" i="18"/>
  <c r="K122" i="18"/>
  <c r="L122" i="18" s="1"/>
  <c r="AU129" i="18"/>
  <c r="K124" i="18"/>
  <c r="L124" i="18" s="1"/>
  <c r="AU131" i="18"/>
  <c r="K126" i="18"/>
  <c r="L126" i="18" s="1"/>
  <c r="K128" i="18"/>
  <c r="L128" i="18" s="1"/>
  <c r="AU122" i="18"/>
  <c r="AU124" i="18"/>
  <c r="K130" i="18"/>
  <c r="L130" i="18" s="1"/>
  <c r="AU126" i="18"/>
  <c r="K132" i="18"/>
  <c r="L132" i="18" s="1"/>
  <c r="AU128" i="18"/>
  <c r="K123" i="18"/>
  <c r="L123" i="18" s="1"/>
  <c r="K121" i="18"/>
  <c r="L121" i="18" s="1"/>
  <c r="AU130" i="18"/>
  <c r="K125" i="18"/>
  <c r="L125" i="18" s="1"/>
  <c r="AU132" i="18"/>
  <c r="K127" i="18"/>
  <c r="L127" i="18" s="1"/>
  <c r="AU123" i="18"/>
  <c r="AU121" i="18"/>
  <c r="R140" i="18"/>
  <c r="K66" i="17"/>
  <c r="L66" i="17" s="1"/>
  <c r="T76" i="17"/>
  <c r="AS81" i="17"/>
  <c r="AK92" i="17"/>
  <c r="K95" i="17"/>
  <c r="L95" i="17" s="1"/>
  <c r="AK97" i="17"/>
  <c r="T123" i="17"/>
  <c r="K144" i="17"/>
  <c r="L144" i="17" s="1"/>
  <c r="K147" i="17"/>
  <c r="L147" i="17" s="1"/>
  <c r="T26" i="18"/>
  <c r="K31" i="18"/>
  <c r="L31" i="18" s="1"/>
  <c r="AR32" i="18"/>
  <c r="K35" i="18"/>
  <c r="L35" i="18" s="1"/>
  <c r="K42" i="18"/>
  <c r="L42" i="18" s="1"/>
  <c r="AS48" i="18"/>
  <c r="P26" i="19"/>
  <c r="Q26" i="19" s="1"/>
  <c r="S26" i="19" s="1"/>
  <c r="R36" i="19"/>
  <c r="AU136" i="17"/>
  <c r="K138" i="17"/>
  <c r="L138" i="17" s="1"/>
  <c r="K141" i="17"/>
  <c r="L141" i="17" s="1"/>
  <c r="T53" i="18"/>
  <c r="T45" i="18"/>
  <c r="T50" i="18"/>
  <c r="T47" i="18"/>
  <c r="T52" i="18"/>
  <c r="T49" i="18"/>
  <c r="T51" i="18"/>
  <c r="E64" i="18"/>
  <c r="H63" i="18" s="1"/>
  <c r="I63" i="18" s="1"/>
  <c r="J63" i="18" s="1"/>
  <c r="D78" i="18"/>
  <c r="R143" i="18"/>
  <c r="K83" i="31"/>
  <c r="L83" i="31" s="1"/>
  <c r="AR83" i="31"/>
  <c r="K79" i="31"/>
  <c r="L79" i="31" s="1"/>
  <c r="K82" i="31"/>
  <c r="L82" i="31" s="1"/>
  <c r="AR82" i="31"/>
  <c r="AR84" i="31"/>
  <c r="AR81" i="31"/>
  <c r="AR76" i="31"/>
  <c r="AR75" i="31"/>
  <c r="K74" i="31"/>
  <c r="L74" i="31" s="1"/>
  <c r="K78" i="31"/>
  <c r="L78" i="31" s="1"/>
  <c r="K80" i="31"/>
  <c r="L80" i="31" s="1"/>
  <c r="AR74" i="31"/>
  <c r="K81" i="31"/>
  <c r="L81" i="31" s="1"/>
  <c r="K77" i="31"/>
  <c r="L77" i="31" s="1"/>
  <c r="K73" i="31"/>
  <c r="L73" i="31" s="1"/>
  <c r="K84" i="31"/>
  <c r="L84" i="31" s="1"/>
  <c r="AR78" i="31"/>
  <c r="K76" i="31"/>
  <c r="L76" i="31" s="1"/>
  <c r="AR77" i="31"/>
  <c r="AR73" i="31"/>
  <c r="AR80" i="31"/>
  <c r="AR79" i="31"/>
  <c r="K75" i="31"/>
  <c r="L75" i="31" s="1"/>
  <c r="E50" i="18"/>
  <c r="H49" i="18" s="1"/>
  <c r="I49" i="18" s="1"/>
  <c r="J49" i="18" s="1"/>
  <c r="K58" i="18"/>
  <c r="L58" i="18" s="1"/>
  <c r="K67" i="18"/>
  <c r="L67" i="18" s="1"/>
  <c r="AS73" i="18"/>
  <c r="AR76" i="18"/>
  <c r="AR79" i="18"/>
  <c r="AS82" i="18"/>
  <c r="AK89" i="18"/>
  <c r="AL93" i="18"/>
  <c r="AV125" i="18"/>
  <c r="K136" i="18"/>
  <c r="L136" i="18" s="1"/>
  <c r="K145" i="18"/>
  <c r="L145" i="18" s="1"/>
  <c r="AR26" i="19"/>
  <c r="T27" i="19"/>
  <c r="AS33" i="19"/>
  <c r="AR37" i="19"/>
  <c r="T44" i="19"/>
  <c r="D93" i="19"/>
  <c r="E78" i="19"/>
  <c r="H77" i="19" s="1"/>
  <c r="I77" i="19" s="1"/>
  <c r="J77" i="19" s="1"/>
  <c r="E51" i="19"/>
  <c r="H50" i="19" s="1"/>
  <c r="I50" i="19" s="1"/>
  <c r="J50" i="19" s="1"/>
  <c r="AR68" i="19"/>
  <c r="R90" i="19"/>
  <c r="AL92" i="19"/>
  <c r="E61" i="31"/>
  <c r="H60" i="31" s="1"/>
  <c r="I60" i="31" s="1"/>
  <c r="J60" i="31" s="1"/>
  <c r="D75" i="31"/>
  <c r="E64" i="31"/>
  <c r="H63" i="31" s="1"/>
  <c r="I63" i="31" s="1"/>
  <c r="J63" i="31" s="1"/>
  <c r="D78" i="31"/>
  <c r="R59" i="31"/>
  <c r="R100" i="31"/>
  <c r="K61" i="18"/>
  <c r="L61" i="18" s="1"/>
  <c r="K64" i="18"/>
  <c r="L64" i="18" s="1"/>
  <c r="AS76" i="18"/>
  <c r="AS79" i="18"/>
  <c r="K92" i="18"/>
  <c r="L92" i="18" s="1"/>
  <c r="K97" i="18"/>
  <c r="L97" i="18" s="1"/>
  <c r="K114" i="18"/>
  <c r="L114" i="18" s="1"/>
  <c r="T126" i="18"/>
  <c r="AS26" i="19"/>
  <c r="AS37" i="19"/>
  <c r="AR51" i="19"/>
  <c r="K53" i="19"/>
  <c r="L53" i="19" s="1"/>
  <c r="K60" i="19"/>
  <c r="L60" i="19" s="1"/>
  <c r="K67" i="19"/>
  <c r="L67" i="19" s="1"/>
  <c r="R84" i="19"/>
  <c r="AR59" i="18"/>
  <c r="AR65" i="18"/>
  <c r="T66" i="18"/>
  <c r="AR68" i="18"/>
  <c r="T69" i="18"/>
  <c r="AK94" i="18"/>
  <c r="T95" i="18"/>
  <c r="AK99" i="18"/>
  <c r="T100" i="18"/>
  <c r="K111" i="18"/>
  <c r="L111" i="18" s="1"/>
  <c r="T124" i="18"/>
  <c r="AV132" i="18"/>
  <c r="AU137" i="18"/>
  <c r="AU143" i="18"/>
  <c r="T144" i="18"/>
  <c r="AU146" i="18"/>
  <c r="T147" i="18"/>
  <c r="T31" i="19"/>
  <c r="T35" i="19"/>
  <c r="K43" i="19"/>
  <c r="L43" i="19" s="1"/>
  <c r="K48" i="19"/>
  <c r="L48" i="19" s="1"/>
  <c r="T52" i="19"/>
  <c r="T45" i="31"/>
  <c r="T50" i="31"/>
  <c r="T47" i="31"/>
  <c r="T52" i="31"/>
  <c r="T42" i="31"/>
  <c r="L45" i="31"/>
  <c r="T44" i="31"/>
  <c r="T49" i="31"/>
  <c r="T46" i="31"/>
  <c r="T51" i="31"/>
  <c r="T48" i="31"/>
  <c r="T43" i="31"/>
  <c r="D83" i="31"/>
  <c r="E69" i="31"/>
  <c r="H68" i="31" s="1"/>
  <c r="I68" i="31" s="1"/>
  <c r="J68" i="31" s="1"/>
  <c r="R125" i="31"/>
  <c r="R29" i="20"/>
  <c r="E48" i="18"/>
  <c r="H47" i="18" s="1"/>
  <c r="I47" i="18" s="1"/>
  <c r="J47" i="18" s="1"/>
  <c r="AS62" i="18"/>
  <c r="K76" i="18"/>
  <c r="L76" i="18" s="1"/>
  <c r="K79" i="18"/>
  <c r="L79" i="18" s="1"/>
  <c r="AK90" i="18"/>
  <c r="K93" i="18"/>
  <c r="L93" i="18" s="1"/>
  <c r="K98" i="18"/>
  <c r="L98" i="18" s="1"/>
  <c r="T107" i="18"/>
  <c r="AU109" i="18"/>
  <c r="T110" i="18"/>
  <c r="AV112" i="18"/>
  <c r="AV115" i="18"/>
  <c r="AV140" i="18"/>
  <c r="AS30" i="19"/>
  <c r="AS34" i="19"/>
  <c r="K37" i="19"/>
  <c r="L37" i="19" s="1"/>
  <c r="K51" i="19"/>
  <c r="L51" i="19" s="1"/>
  <c r="D63" i="19"/>
  <c r="R132" i="19"/>
  <c r="E62" i="20"/>
  <c r="H61" i="20" s="1"/>
  <c r="I61" i="20" s="1"/>
  <c r="J61" i="20" s="1"/>
  <c r="D76" i="20"/>
  <c r="E66" i="20"/>
  <c r="H65" i="20" s="1"/>
  <c r="I65" i="20" s="1"/>
  <c r="J65" i="20" s="1"/>
  <c r="D80" i="20"/>
  <c r="K68" i="18"/>
  <c r="L68" i="18" s="1"/>
  <c r="AR74" i="18"/>
  <c r="AR80" i="18"/>
  <c r="AR83" i="18"/>
  <c r="T91" i="18"/>
  <c r="AK95" i="18"/>
  <c r="T96" i="18"/>
  <c r="AK100" i="18"/>
  <c r="T131" i="18"/>
  <c r="K146" i="18"/>
  <c r="L146" i="18" s="1"/>
  <c r="K46" i="19"/>
  <c r="L46" i="19" s="1"/>
  <c r="AR49" i="19"/>
  <c r="AR69" i="19"/>
  <c r="AR66" i="19"/>
  <c r="K65" i="19"/>
  <c r="L65" i="19" s="1"/>
  <c r="K62" i="19"/>
  <c r="L62" i="19" s="1"/>
  <c r="K68" i="19"/>
  <c r="L68" i="19" s="1"/>
  <c r="AR62" i="19"/>
  <c r="K64" i="19"/>
  <c r="L64" i="19" s="1"/>
  <c r="K61" i="19"/>
  <c r="L61" i="19" s="1"/>
  <c r="AR64" i="19"/>
  <c r="K69" i="19"/>
  <c r="L69" i="19" s="1"/>
  <c r="K66" i="19"/>
  <c r="L66" i="19" s="1"/>
  <c r="AR61" i="19"/>
  <c r="AL100" i="19"/>
  <c r="AL95" i="19"/>
  <c r="AL90" i="19"/>
  <c r="AL99" i="19"/>
  <c r="AL94" i="19"/>
  <c r="AL89" i="19"/>
  <c r="AL93" i="19"/>
  <c r="AL98" i="19"/>
  <c r="AL96" i="19"/>
  <c r="AL91" i="19"/>
  <c r="R43" i="31"/>
  <c r="AV124" i="31"/>
  <c r="AV126" i="31"/>
  <c r="AV128" i="31"/>
  <c r="AV130" i="31"/>
  <c r="AV132" i="31"/>
  <c r="AV123" i="31"/>
  <c r="AV121" i="31"/>
  <c r="AV125" i="31"/>
  <c r="AV129" i="31"/>
  <c r="AV122" i="31"/>
  <c r="AV127" i="31"/>
  <c r="R43" i="20"/>
  <c r="T129" i="18"/>
  <c r="AR44" i="19"/>
  <c r="E74" i="19"/>
  <c r="H73" i="19" s="1"/>
  <c r="I73" i="19" s="1"/>
  <c r="J73" i="19" s="1"/>
  <c r="D89" i="19"/>
  <c r="D89" i="31"/>
  <c r="E74" i="31"/>
  <c r="H73" i="31" s="1"/>
  <c r="I73" i="31" s="1"/>
  <c r="J73" i="31" s="1"/>
  <c r="E63" i="31"/>
  <c r="H62" i="31" s="1"/>
  <c r="I62" i="31" s="1"/>
  <c r="J62" i="31" s="1"/>
  <c r="D77" i="31"/>
  <c r="R110" i="31"/>
  <c r="E46" i="18"/>
  <c r="H45" i="18" s="1"/>
  <c r="I45" i="18" s="1"/>
  <c r="J45" i="18" s="1"/>
  <c r="AR66" i="18"/>
  <c r="T67" i="18"/>
  <c r="AR69" i="18"/>
  <c r="AS77" i="18"/>
  <c r="K99" i="18"/>
  <c r="L99" i="18" s="1"/>
  <c r="K106" i="18"/>
  <c r="L106" i="18" s="1"/>
  <c r="K109" i="18"/>
  <c r="L109" i="18" s="1"/>
  <c r="K112" i="18"/>
  <c r="L112" i="18" s="1"/>
  <c r="AV126" i="18"/>
  <c r="AU144" i="18"/>
  <c r="T145" i="18"/>
  <c r="AU147" i="18"/>
  <c r="AR31" i="19"/>
  <c r="K34" i="19"/>
  <c r="L34" i="19" s="1"/>
  <c r="AR35" i="19"/>
  <c r="T36" i="19"/>
  <c r="K63" i="19"/>
  <c r="L63" i="19" s="1"/>
  <c r="R89" i="19"/>
  <c r="K112" i="19"/>
  <c r="L112" i="19" s="1"/>
  <c r="K109" i="19"/>
  <c r="L109" i="19" s="1"/>
  <c r="K106" i="19"/>
  <c r="L106" i="19" s="1"/>
  <c r="K115" i="19"/>
  <c r="L115" i="19" s="1"/>
  <c r="AU109" i="19"/>
  <c r="AU115" i="19"/>
  <c r="AU112" i="19"/>
  <c r="AU106" i="19"/>
  <c r="K111" i="19"/>
  <c r="L111" i="19" s="1"/>
  <c r="K108" i="19"/>
  <c r="L108" i="19" s="1"/>
  <c r="K114" i="19"/>
  <c r="L114" i="19" s="1"/>
  <c r="K105" i="19"/>
  <c r="L105" i="19" s="1"/>
  <c r="AU114" i="19"/>
  <c r="K110" i="19"/>
  <c r="L110" i="19" s="1"/>
  <c r="K107" i="19"/>
  <c r="L107" i="19" s="1"/>
  <c r="AU105" i="19"/>
  <c r="AU110" i="19"/>
  <c r="AU107" i="19"/>
  <c r="AU108" i="19"/>
  <c r="L46" i="31"/>
  <c r="L49" i="31"/>
  <c r="L52" i="31"/>
  <c r="R62" i="31"/>
  <c r="E82" i="31"/>
  <c r="H81" i="31" s="1"/>
  <c r="I81" i="31" s="1"/>
  <c r="J81" i="31" s="1"/>
  <c r="D97" i="31"/>
  <c r="AR60" i="18"/>
  <c r="T61" i="18"/>
  <c r="AR63" i="18"/>
  <c r="T64" i="18"/>
  <c r="AS66" i="18"/>
  <c r="AS69" i="18"/>
  <c r="K83" i="18"/>
  <c r="L83" i="18" s="1"/>
  <c r="AK91" i="18"/>
  <c r="T92" i="18"/>
  <c r="K94" i="18"/>
  <c r="L94" i="18" s="1"/>
  <c r="AK96" i="18"/>
  <c r="T97" i="18"/>
  <c r="T105" i="18"/>
  <c r="AU113" i="18"/>
  <c r="T114" i="18"/>
  <c r="AU116" i="18"/>
  <c r="AV124" i="18"/>
  <c r="T127" i="18"/>
  <c r="AU138" i="18"/>
  <c r="T139" i="18"/>
  <c r="AU141" i="18"/>
  <c r="T142" i="18"/>
  <c r="AV144" i="18"/>
  <c r="AV147" i="18"/>
  <c r="AS31" i="19"/>
  <c r="AS35" i="19"/>
  <c r="AR42" i="19"/>
  <c r="K49" i="19"/>
  <c r="L49" i="19" s="1"/>
  <c r="AR52" i="19"/>
  <c r="T53" i="19"/>
  <c r="D68" i="19"/>
  <c r="O89" i="19"/>
  <c r="R91" i="19"/>
  <c r="R94" i="19"/>
  <c r="R96" i="19"/>
  <c r="AS60" i="18"/>
  <c r="AS63" i="18"/>
  <c r="K77" i="18"/>
  <c r="L77" i="18" s="1"/>
  <c r="K80" i="18"/>
  <c r="L80" i="18" s="1"/>
  <c r="D84" i="18"/>
  <c r="T111" i="18"/>
  <c r="AV116" i="18"/>
  <c r="AV138" i="18"/>
  <c r="AV141" i="18"/>
  <c r="K44" i="19"/>
  <c r="L44" i="19" s="1"/>
  <c r="AR47" i="19"/>
  <c r="AR60" i="19"/>
  <c r="R81" i="19"/>
  <c r="R83" i="19"/>
  <c r="R128" i="31"/>
  <c r="E59" i="20"/>
  <c r="H58" i="20" s="1"/>
  <c r="I58" i="20" s="1"/>
  <c r="J58" i="20" s="1"/>
  <c r="D73" i="20"/>
  <c r="AR81" i="18"/>
  <c r="AR84" i="18"/>
  <c r="K90" i="18"/>
  <c r="L90" i="18" s="1"/>
  <c r="AV107" i="18"/>
  <c r="AV110" i="18"/>
  <c r="T125" i="18"/>
  <c r="AR28" i="19"/>
  <c r="T33" i="19"/>
  <c r="K52" i="19"/>
  <c r="L52" i="19" s="1"/>
  <c r="K58" i="19"/>
  <c r="L58" i="19" s="1"/>
  <c r="T67" i="19"/>
  <c r="T63" i="19"/>
  <c r="T60" i="19"/>
  <c r="T69" i="19"/>
  <c r="T68" i="19"/>
  <c r="T65" i="19"/>
  <c r="K113" i="19"/>
  <c r="L113" i="19" s="1"/>
  <c r="AV127" i="19"/>
  <c r="R145" i="19"/>
  <c r="L42" i="31"/>
  <c r="O58" i="31"/>
  <c r="P58" i="31" s="1"/>
  <c r="Q58" i="31" s="1"/>
  <c r="S58" i="31" s="1"/>
  <c r="R108" i="31"/>
  <c r="K66" i="18"/>
  <c r="L66" i="18" s="1"/>
  <c r="D67" i="18"/>
  <c r="K69" i="18"/>
  <c r="L69" i="18" s="1"/>
  <c r="AR75" i="18"/>
  <c r="AR78" i="18"/>
  <c r="AS81" i="18"/>
  <c r="AS84" i="18"/>
  <c r="AK92" i="18"/>
  <c r="K95" i="18"/>
  <c r="L95" i="18" s="1"/>
  <c r="AK97" i="18"/>
  <c r="T98" i="18"/>
  <c r="K100" i="18"/>
  <c r="L100" i="18" s="1"/>
  <c r="T121" i="18"/>
  <c r="T123" i="18"/>
  <c r="AV131" i="18"/>
  <c r="K144" i="18"/>
  <c r="L144" i="18" s="1"/>
  <c r="K147" i="18"/>
  <c r="L147" i="18" s="1"/>
  <c r="T26" i="19"/>
  <c r="AS28" i="19"/>
  <c r="K31" i="19"/>
  <c r="L31" i="19" s="1"/>
  <c r="AR32" i="19"/>
  <c r="K35" i="19"/>
  <c r="L35" i="19" s="1"/>
  <c r="T37" i="19"/>
  <c r="K42" i="19"/>
  <c r="L42" i="19" s="1"/>
  <c r="E45" i="19"/>
  <c r="H44" i="19" s="1"/>
  <c r="I44" i="19" s="1"/>
  <c r="J44" i="19" s="1"/>
  <c r="AR50" i="19"/>
  <c r="T51" i="19"/>
  <c r="E59" i="19"/>
  <c r="H58" i="19" s="1"/>
  <c r="I58" i="19" s="1"/>
  <c r="J58" i="19" s="1"/>
  <c r="D61" i="31"/>
  <c r="E46" i="31"/>
  <c r="H45" i="31" s="1"/>
  <c r="I45" i="31" s="1"/>
  <c r="J45" i="31" s="1"/>
  <c r="D95" i="31"/>
  <c r="E80" i="31"/>
  <c r="H79" i="31" s="1"/>
  <c r="I79" i="31" s="1"/>
  <c r="J79" i="31" s="1"/>
  <c r="D64" i="20"/>
  <c r="E49" i="20"/>
  <c r="H48" i="20" s="1"/>
  <c r="I48" i="20" s="1"/>
  <c r="J48" i="20" s="1"/>
  <c r="AR58" i="18"/>
  <c r="K60" i="18"/>
  <c r="L60" i="18" s="1"/>
  <c r="K63" i="18"/>
  <c r="L63" i="18" s="1"/>
  <c r="AR67" i="18"/>
  <c r="AS75" i="18"/>
  <c r="AL92" i="18"/>
  <c r="K113" i="18"/>
  <c r="L113" i="18" s="1"/>
  <c r="K116" i="18"/>
  <c r="L116" i="18" s="1"/>
  <c r="AV129" i="18"/>
  <c r="T132" i="18"/>
  <c r="AU136" i="18"/>
  <c r="K138" i="18"/>
  <c r="L138" i="18" s="1"/>
  <c r="K141" i="18"/>
  <c r="L141" i="18" s="1"/>
  <c r="AU145" i="18"/>
  <c r="AS32" i="19"/>
  <c r="AR36" i="19"/>
  <c r="AR45" i="19"/>
  <c r="K47" i="19"/>
  <c r="L47" i="19" s="1"/>
  <c r="E70" i="19"/>
  <c r="H69" i="19" s="1"/>
  <c r="I69" i="19" s="1"/>
  <c r="J69" i="19" s="1"/>
  <c r="D84" i="19"/>
  <c r="AR79" i="19"/>
  <c r="D97" i="19"/>
  <c r="R28" i="31"/>
  <c r="AS58" i="18"/>
  <c r="T59" i="18"/>
  <c r="AR61" i="18"/>
  <c r="T65" i="18"/>
  <c r="AS67" i="18"/>
  <c r="K107" i="18"/>
  <c r="L107" i="18" s="1"/>
  <c r="K110" i="18"/>
  <c r="L110" i="18" s="1"/>
  <c r="AU114" i="18"/>
  <c r="AV136" i="18"/>
  <c r="AU139" i="18"/>
  <c r="T143" i="18"/>
  <c r="AV145" i="18"/>
  <c r="T146" i="18"/>
  <c r="D90" i="19"/>
  <c r="E75" i="19"/>
  <c r="H74" i="19" s="1"/>
  <c r="I74" i="19" s="1"/>
  <c r="J74" i="19" s="1"/>
  <c r="AR77" i="19"/>
  <c r="AR83" i="19"/>
  <c r="AR80" i="19"/>
  <c r="AR74" i="19"/>
  <c r="K79" i="19"/>
  <c r="L79" i="19" s="1"/>
  <c r="K76" i="19"/>
  <c r="L76" i="19" s="1"/>
  <c r="K82" i="19"/>
  <c r="L82" i="19" s="1"/>
  <c r="K73" i="19"/>
  <c r="L73" i="19" s="1"/>
  <c r="AR82" i="19"/>
  <c r="K78" i="19"/>
  <c r="L78" i="19" s="1"/>
  <c r="K75" i="19"/>
  <c r="L75" i="19" s="1"/>
  <c r="AR73" i="19"/>
  <c r="AR78" i="19"/>
  <c r="AR75" i="19"/>
  <c r="K80" i="19"/>
  <c r="L80" i="19" s="1"/>
  <c r="K77" i="19"/>
  <c r="L77" i="19" s="1"/>
  <c r="K74" i="19"/>
  <c r="L74" i="19" s="1"/>
  <c r="AV126" i="19"/>
  <c r="AV128" i="19"/>
  <c r="AV130" i="19"/>
  <c r="AV132" i="19"/>
  <c r="AV123" i="19"/>
  <c r="AV121" i="19"/>
  <c r="AV125" i="19"/>
  <c r="AV131" i="19"/>
  <c r="AV122" i="19"/>
  <c r="R126" i="19"/>
  <c r="R128" i="19"/>
  <c r="L48" i="31"/>
  <c r="R48" i="20"/>
  <c r="R84" i="20"/>
  <c r="AS61" i="18"/>
  <c r="K81" i="18"/>
  <c r="L81" i="18" s="1"/>
  <c r="K91" i="18"/>
  <c r="L91" i="18" s="1"/>
  <c r="K96" i="18"/>
  <c r="L96" i="18" s="1"/>
  <c r="AV105" i="18"/>
  <c r="T106" i="18"/>
  <c r="AU108" i="18"/>
  <c r="T112" i="18"/>
  <c r="AV139" i="18"/>
  <c r="K28" i="19"/>
  <c r="L28" i="19" s="1"/>
  <c r="T30" i="19"/>
  <c r="K50" i="19"/>
  <c r="L50" i="19" s="1"/>
  <c r="AR63" i="19"/>
  <c r="AU113" i="19"/>
  <c r="AV124" i="19"/>
  <c r="E54" i="31"/>
  <c r="H53" i="31" s="1"/>
  <c r="I53" i="31" s="1"/>
  <c r="J53" i="31" s="1"/>
  <c r="D69" i="31"/>
  <c r="T68" i="31"/>
  <c r="T65" i="31"/>
  <c r="T59" i="31"/>
  <c r="T64" i="31"/>
  <c r="T61" i="31"/>
  <c r="T67" i="31"/>
  <c r="T58" i="31"/>
  <c r="T63" i="31"/>
  <c r="T60" i="31"/>
  <c r="E65" i="31"/>
  <c r="H64" i="31" s="1"/>
  <c r="I64" i="31" s="1"/>
  <c r="J64" i="31" s="1"/>
  <c r="R95" i="31"/>
  <c r="R61" i="20"/>
  <c r="R142" i="20"/>
  <c r="AS60" i="19"/>
  <c r="AS63" i="19"/>
  <c r="T108" i="19"/>
  <c r="T111" i="19"/>
  <c r="AV113" i="19"/>
  <c r="AV116" i="19"/>
  <c r="AV138" i="19"/>
  <c r="AV141" i="19"/>
  <c r="K27" i="31"/>
  <c r="L27" i="31" s="1"/>
  <c r="T29" i="31"/>
  <c r="K44" i="31"/>
  <c r="L44" i="31" s="1"/>
  <c r="AR47" i="31"/>
  <c r="AS52" i="31"/>
  <c r="R31" i="20"/>
  <c r="L76" i="20"/>
  <c r="E61" i="21"/>
  <c r="H60" i="21" s="1"/>
  <c r="I60" i="21" s="1"/>
  <c r="J60" i="21" s="1"/>
  <c r="D75" i="21"/>
  <c r="T76" i="19"/>
  <c r="T79" i="19"/>
  <c r="AS81" i="19"/>
  <c r="AS84" i="19"/>
  <c r="AK92" i="19"/>
  <c r="K95" i="19"/>
  <c r="L95" i="19" s="1"/>
  <c r="AK97" i="19"/>
  <c r="T98" i="19"/>
  <c r="K100" i="19"/>
  <c r="L100" i="19" s="1"/>
  <c r="T123" i="19"/>
  <c r="K124" i="19"/>
  <c r="L124" i="19" s="1"/>
  <c r="AU129" i="19"/>
  <c r="K144" i="19"/>
  <c r="L144" i="19" s="1"/>
  <c r="K147" i="19"/>
  <c r="L147" i="19" s="1"/>
  <c r="K31" i="31"/>
  <c r="L31" i="31" s="1"/>
  <c r="AR32" i="31"/>
  <c r="K35" i="31"/>
  <c r="L35" i="31" s="1"/>
  <c r="K61" i="31"/>
  <c r="L61" i="31" s="1"/>
  <c r="K64" i="31"/>
  <c r="L64" i="31" s="1"/>
  <c r="AS35" i="20"/>
  <c r="AS31" i="20"/>
  <c r="AS27" i="20"/>
  <c r="AS34" i="20"/>
  <c r="AS30" i="20"/>
  <c r="AS37" i="20"/>
  <c r="AS26" i="20"/>
  <c r="AS33" i="20"/>
  <c r="AS29" i="20"/>
  <c r="AS32" i="20"/>
  <c r="D66" i="20"/>
  <c r="E51" i="20"/>
  <c r="H50" i="20" s="1"/>
  <c r="I50" i="20" s="1"/>
  <c r="J50" i="20" s="1"/>
  <c r="L82" i="20"/>
  <c r="AS67" i="19"/>
  <c r="T89" i="19"/>
  <c r="AU127" i="19"/>
  <c r="T130" i="19"/>
  <c r="K131" i="19"/>
  <c r="L131" i="19" s="1"/>
  <c r="AV136" i="19"/>
  <c r="T137" i="19"/>
  <c r="AU139" i="19"/>
  <c r="AU142" i="19"/>
  <c r="T143" i="19"/>
  <c r="AV145" i="19"/>
  <c r="T146" i="19"/>
  <c r="AS36" i="31"/>
  <c r="AS59" i="31"/>
  <c r="AR62" i="31"/>
  <c r="AS65" i="31"/>
  <c r="AS68" i="31"/>
  <c r="T84" i="31"/>
  <c r="T77" i="31"/>
  <c r="T83" i="31"/>
  <c r="T80" i="31"/>
  <c r="T82" i="31"/>
  <c r="R91" i="31"/>
  <c r="R50" i="20"/>
  <c r="R110" i="20"/>
  <c r="AK93" i="19"/>
  <c r="T94" i="19"/>
  <c r="AV108" i="19"/>
  <c r="T109" i="19"/>
  <c r="AV111" i="19"/>
  <c r="AU125" i="19"/>
  <c r="T128" i="19"/>
  <c r="K129" i="19"/>
  <c r="L129" i="19" s="1"/>
  <c r="K32" i="31"/>
  <c r="L32" i="31" s="1"/>
  <c r="AR33" i="31"/>
  <c r="K36" i="31"/>
  <c r="L36" i="31" s="1"/>
  <c r="K68" i="31"/>
  <c r="L68" i="31" s="1"/>
  <c r="D96" i="31"/>
  <c r="R28" i="20"/>
  <c r="O42" i="20"/>
  <c r="P42" i="20" s="1"/>
  <c r="Q42" i="20" s="1"/>
  <c r="S42" i="20" s="1"/>
  <c r="U42" i="20" s="1"/>
  <c r="AQ42" i="20" s="1"/>
  <c r="R45" i="20"/>
  <c r="E64" i="20"/>
  <c r="H63" i="20" s="1"/>
  <c r="I63" i="20" s="1"/>
  <c r="J63" i="20" s="1"/>
  <c r="D78" i="20"/>
  <c r="R73" i="20"/>
  <c r="O73" i="20"/>
  <c r="R28" i="21"/>
  <c r="AR26" i="31"/>
  <c r="AR37" i="31"/>
  <c r="AK96" i="20"/>
  <c r="K94" i="20"/>
  <c r="L94" i="20" s="1"/>
  <c r="AK91" i="20"/>
  <c r="AK100" i="20"/>
  <c r="K92" i="20"/>
  <c r="L92" i="20" s="1"/>
  <c r="AK99" i="20"/>
  <c r="K91" i="20"/>
  <c r="L91" i="20" s="1"/>
  <c r="AK98" i="20"/>
  <c r="AK97" i="20"/>
  <c r="AK95" i="20"/>
  <c r="K90" i="20"/>
  <c r="L90" i="20" s="1"/>
  <c r="AK94" i="20"/>
  <c r="AK93" i="20"/>
  <c r="AK92" i="20"/>
  <c r="K89" i="20"/>
  <c r="L89" i="20" s="1"/>
  <c r="K100" i="20"/>
  <c r="L100" i="20" s="1"/>
  <c r="K99" i="20"/>
  <c r="L99" i="20" s="1"/>
  <c r="AK90" i="20"/>
  <c r="K97" i="20"/>
  <c r="L97" i="20" s="1"/>
  <c r="AK89" i="20"/>
  <c r="K98" i="20"/>
  <c r="L98" i="20" s="1"/>
  <c r="R115" i="20"/>
  <c r="R137" i="20"/>
  <c r="R37" i="21"/>
  <c r="AS76" i="19"/>
  <c r="T77" i="19"/>
  <c r="AS79" i="19"/>
  <c r="K92" i="19"/>
  <c r="L92" i="19" s="1"/>
  <c r="K97" i="19"/>
  <c r="L97" i="19" s="1"/>
  <c r="T126" i="19"/>
  <c r="K127" i="19"/>
  <c r="L127" i="19" s="1"/>
  <c r="AU132" i="19"/>
  <c r="K139" i="19"/>
  <c r="L139" i="19" s="1"/>
  <c r="K142" i="19"/>
  <c r="L142" i="19" s="1"/>
  <c r="AS37" i="31"/>
  <c r="AR51" i="31"/>
  <c r="K53" i="31"/>
  <c r="L53" i="31" s="1"/>
  <c r="E66" i="31"/>
  <c r="H65" i="31" s="1"/>
  <c r="I65" i="31" s="1"/>
  <c r="J65" i="31" s="1"/>
  <c r="AR66" i="31"/>
  <c r="AR69" i="31"/>
  <c r="T76" i="31"/>
  <c r="L83" i="20"/>
  <c r="K95" i="20"/>
  <c r="L95" i="20" s="1"/>
  <c r="T144" i="19"/>
  <c r="T147" i="19"/>
  <c r="K29" i="31"/>
  <c r="L29" i="31" s="1"/>
  <c r="AR60" i="31"/>
  <c r="AR63" i="31"/>
  <c r="AS66" i="31"/>
  <c r="AS69" i="31"/>
  <c r="AS83" i="31"/>
  <c r="AS80" i="31"/>
  <c r="AS79" i="31"/>
  <c r="AS76" i="31"/>
  <c r="AS82" i="31"/>
  <c r="R90" i="31"/>
  <c r="R96" i="31"/>
  <c r="R124" i="31"/>
  <c r="AS36" i="20"/>
  <c r="E61" i="20"/>
  <c r="H60" i="20" s="1"/>
  <c r="I60" i="20" s="1"/>
  <c r="J60" i="20" s="1"/>
  <c r="D75" i="20"/>
  <c r="E63" i="20"/>
  <c r="H62" i="20" s="1"/>
  <c r="I62" i="20" s="1"/>
  <c r="J62" i="20" s="1"/>
  <c r="D77" i="20"/>
  <c r="L79" i="20"/>
  <c r="R140" i="20"/>
  <c r="AS65" i="19"/>
  <c r="AS68" i="19"/>
  <c r="T113" i="19"/>
  <c r="T116" i="19"/>
  <c r="T122" i="19"/>
  <c r="AV137" i="19"/>
  <c r="T138" i="19"/>
  <c r="AU140" i="19"/>
  <c r="T141" i="19"/>
  <c r="AV143" i="19"/>
  <c r="AV146" i="19"/>
  <c r="AR30" i="31"/>
  <c r="K33" i="31"/>
  <c r="L33" i="31" s="1"/>
  <c r="AR34" i="31"/>
  <c r="AR46" i="31"/>
  <c r="AS60" i="31"/>
  <c r="AS63" i="31"/>
  <c r="AS81" i="31"/>
  <c r="D99" i="20"/>
  <c r="D80" i="22"/>
  <c r="E66" i="22"/>
  <c r="H65" i="22" s="1"/>
  <c r="I65" i="22" s="1"/>
  <c r="J65" i="22" s="1"/>
  <c r="AK90" i="19"/>
  <c r="K93" i="19"/>
  <c r="L93" i="19" s="1"/>
  <c r="K98" i="19"/>
  <c r="L98" i="19" s="1"/>
  <c r="AV106" i="19"/>
  <c r="T107" i="19"/>
  <c r="AV112" i="19"/>
  <c r="AV115" i="19"/>
  <c r="K121" i="19"/>
  <c r="L121" i="19" s="1"/>
  <c r="K123" i="19"/>
  <c r="L123" i="19" s="1"/>
  <c r="AU128" i="19"/>
  <c r="K26" i="31"/>
  <c r="L26" i="31" s="1"/>
  <c r="AS30" i="31"/>
  <c r="K37" i="31"/>
  <c r="L37" i="31" s="1"/>
  <c r="E49" i="31"/>
  <c r="H48" i="31" s="1"/>
  <c r="I48" i="31" s="1"/>
  <c r="J48" i="31" s="1"/>
  <c r="K51" i="31"/>
  <c r="L51" i="31" s="1"/>
  <c r="AS75" i="31"/>
  <c r="R107" i="31"/>
  <c r="R131" i="31"/>
  <c r="AU141" i="31"/>
  <c r="AU138" i="31"/>
  <c r="AU147" i="31"/>
  <c r="AU144" i="31"/>
  <c r="K143" i="31"/>
  <c r="L143" i="31" s="1"/>
  <c r="K140" i="31"/>
  <c r="L140" i="31" s="1"/>
  <c r="K137" i="31"/>
  <c r="L137" i="31" s="1"/>
  <c r="K146" i="31"/>
  <c r="L146" i="31" s="1"/>
  <c r="AU140" i="31"/>
  <c r="AU146" i="31"/>
  <c r="AU143" i="31"/>
  <c r="AU137" i="31"/>
  <c r="K142" i="31"/>
  <c r="L142" i="31" s="1"/>
  <c r="K139" i="31"/>
  <c r="L139" i="31" s="1"/>
  <c r="K145" i="31"/>
  <c r="L145" i="31" s="1"/>
  <c r="K136" i="31"/>
  <c r="L136" i="31" s="1"/>
  <c r="AU145" i="31"/>
  <c r="K141" i="31"/>
  <c r="L141" i="31" s="1"/>
  <c r="K138" i="31"/>
  <c r="L138" i="31" s="1"/>
  <c r="AU136" i="31"/>
  <c r="AU139" i="31"/>
  <c r="AS28" i="20"/>
  <c r="T81" i="19"/>
  <c r="T84" i="19"/>
  <c r="AK100" i="19"/>
  <c r="K146" i="19"/>
  <c r="L146" i="19" s="1"/>
  <c r="AR27" i="31"/>
  <c r="K66" i="31"/>
  <c r="L66" i="31" s="1"/>
  <c r="D67" i="31"/>
  <c r="K69" i="31"/>
  <c r="L69" i="31" s="1"/>
  <c r="T79" i="20"/>
  <c r="T76" i="20"/>
  <c r="T82" i="20"/>
  <c r="L80" i="20"/>
  <c r="L77" i="20"/>
  <c r="L74" i="20"/>
  <c r="T73" i="20"/>
  <c r="T78" i="20"/>
  <c r="T75" i="20"/>
  <c r="T84" i="20"/>
  <c r="T81" i="20"/>
  <c r="T83" i="20"/>
  <c r="T80" i="20"/>
  <c r="T74" i="20"/>
  <c r="R107" i="20"/>
  <c r="AS74" i="19"/>
  <c r="T75" i="19"/>
  <c r="AS80" i="19"/>
  <c r="AU126" i="19"/>
  <c r="K137" i="19"/>
  <c r="L137" i="19" s="1"/>
  <c r="K140" i="19"/>
  <c r="L140" i="19" s="1"/>
  <c r="K30" i="31"/>
  <c r="L30" i="31" s="1"/>
  <c r="AR58" i="31"/>
  <c r="K60" i="31"/>
  <c r="L60" i="31" s="1"/>
  <c r="K63" i="31"/>
  <c r="L63" i="31" s="1"/>
  <c r="R111" i="31"/>
  <c r="D98" i="20"/>
  <c r="E83" i="20"/>
  <c r="H82" i="20" s="1"/>
  <c r="I82" i="20" s="1"/>
  <c r="J82" i="20" s="1"/>
  <c r="K93" i="20"/>
  <c r="L93" i="20" s="1"/>
  <c r="K96" i="20"/>
  <c r="L96" i="20" s="1"/>
  <c r="R111" i="20"/>
  <c r="T136" i="19"/>
  <c r="AR31" i="31"/>
  <c r="K34" i="31"/>
  <c r="L34" i="31" s="1"/>
  <c r="AS58" i="31"/>
  <c r="AV107" i="31"/>
  <c r="AV110" i="31"/>
  <c r="T125" i="31"/>
  <c r="K126" i="31"/>
  <c r="L126" i="31" s="1"/>
  <c r="AU131" i="31"/>
  <c r="AR28" i="20"/>
  <c r="T33" i="20"/>
  <c r="AS47" i="20"/>
  <c r="K52" i="20"/>
  <c r="L52" i="20" s="1"/>
  <c r="K58" i="20"/>
  <c r="L58" i="20" s="1"/>
  <c r="K67" i="20"/>
  <c r="L67" i="20" s="1"/>
  <c r="AS82" i="20"/>
  <c r="R69" i="21"/>
  <c r="T93" i="31"/>
  <c r="AL97" i="31"/>
  <c r="K113" i="31"/>
  <c r="L113" i="31" s="1"/>
  <c r="K116" i="31"/>
  <c r="L116" i="31" s="1"/>
  <c r="K122" i="31"/>
  <c r="L122" i="31" s="1"/>
  <c r="T132" i="31"/>
  <c r="AR36" i="20"/>
  <c r="AR45" i="20"/>
  <c r="K47" i="20"/>
  <c r="L47" i="20" s="1"/>
  <c r="AS50" i="20"/>
  <c r="AR59" i="20"/>
  <c r="AR65" i="20"/>
  <c r="T66" i="20"/>
  <c r="AR68" i="20"/>
  <c r="T69" i="20"/>
  <c r="AU142" i="20"/>
  <c r="AU139" i="20"/>
  <c r="AU145" i="20"/>
  <c r="K141" i="20"/>
  <c r="L141" i="20" s="1"/>
  <c r="K138" i="20"/>
  <c r="L138" i="20" s="1"/>
  <c r="AU136" i="20"/>
  <c r="AU141" i="20"/>
  <c r="AU138" i="20"/>
  <c r="AU147" i="20"/>
  <c r="AU144" i="20"/>
  <c r="K146" i="20"/>
  <c r="L146" i="20" s="1"/>
  <c r="AU146" i="20"/>
  <c r="AU143" i="20"/>
  <c r="AU137" i="20"/>
  <c r="K145" i="20"/>
  <c r="L145" i="20" s="1"/>
  <c r="K136" i="20"/>
  <c r="L136" i="20" s="1"/>
  <c r="E64" i="21"/>
  <c r="H63" i="21" s="1"/>
  <c r="I63" i="21" s="1"/>
  <c r="J63" i="21" s="1"/>
  <c r="D78" i="21"/>
  <c r="AU141" i="21"/>
  <c r="AU138" i="21"/>
  <c r="K143" i="21"/>
  <c r="L143" i="21" s="1"/>
  <c r="K140" i="21"/>
  <c r="L140" i="21" s="1"/>
  <c r="K137" i="21"/>
  <c r="L137" i="21" s="1"/>
  <c r="K146" i="21"/>
  <c r="L146" i="21" s="1"/>
  <c r="AU140" i="21"/>
  <c r="AU146" i="21"/>
  <c r="AU143" i="21"/>
  <c r="AU137" i="21"/>
  <c r="K142" i="21"/>
  <c r="L142" i="21" s="1"/>
  <c r="K139" i="21"/>
  <c r="L139" i="21" s="1"/>
  <c r="AU142" i="21"/>
  <c r="AU139" i="21"/>
  <c r="AU145" i="21"/>
  <c r="K141" i="21"/>
  <c r="L141" i="21" s="1"/>
  <c r="K138" i="21"/>
  <c r="L138" i="21" s="1"/>
  <c r="AU136" i="21"/>
  <c r="AU147" i="21"/>
  <c r="K145" i="21"/>
  <c r="L145" i="21" s="1"/>
  <c r="K147" i="21"/>
  <c r="L147" i="21" s="1"/>
  <c r="K136" i="21"/>
  <c r="L136" i="21" s="1"/>
  <c r="K144" i="21"/>
  <c r="L144" i="21" s="1"/>
  <c r="T93" i="20"/>
  <c r="T97" i="20"/>
  <c r="T92" i="20"/>
  <c r="T91" i="20"/>
  <c r="R30" i="21"/>
  <c r="R80" i="21"/>
  <c r="R100" i="21"/>
  <c r="D77" i="22"/>
  <c r="E63" i="22"/>
  <c r="H62" i="22" s="1"/>
  <c r="I62" i="22" s="1"/>
  <c r="J62" i="22" s="1"/>
  <c r="T94" i="31"/>
  <c r="AL98" i="31"/>
  <c r="T99" i="31"/>
  <c r="AV108" i="31"/>
  <c r="AV111" i="31"/>
  <c r="AU125" i="31"/>
  <c r="T128" i="31"/>
  <c r="K129" i="31"/>
  <c r="L129" i="31" s="1"/>
  <c r="K32" i="20"/>
  <c r="L32" i="20" s="1"/>
  <c r="AR33" i="20"/>
  <c r="K36" i="20"/>
  <c r="L36" i="20" s="1"/>
  <c r="AS53" i="20"/>
  <c r="K68" i="20"/>
  <c r="L68" i="20" s="1"/>
  <c r="AR83" i="20"/>
  <c r="AV131" i="20"/>
  <c r="AU140" i="20"/>
  <c r="E68" i="21"/>
  <c r="H67" i="21" s="1"/>
  <c r="I67" i="21" s="1"/>
  <c r="J67" i="21" s="1"/>
  <c r="D82" i="21"/>
  <c r="AU121" i="31"/>
  <c r="AU123" i="31"/>
  <c r="AR26" i="20"/>
  <c r="AR37" i="20"/>
  <c r="AS43" i="20"/>
  <c r="T44" i="20"/>
  <c r="AS48" i="20"/>
  <c r="K59" i="20"/>
  <c r="L59" i="20" s="1"/>
  <c r="K62" i="20"/>
  <c r="L62" i="20" s="1"/>
  <c r="K65" i="20"/>
  <c r="L65" i="20" s="1"/>
  <c r="D69" i="20"/>
  <c r="AS80" i="20"/>
  <c r="AS83" i="20"/>
  <c r="T94" i="20"/>
  <c r="AV111" i="20"/>
  <c r="K144" i="20"/>
  <c r="L144" i="20" s="1"/>
  <c r="R33" i="21"/>
  <c r="T90" i="31"/>
  <c r="K92" i="31"/>
  <c r="L92" i="31" s="1"/>
  <c r="K97" i="31"/>
  <c r="L97" i="31" s="1"/>
  <c r="K105" i="31"/>
  <c r="L105" i="31" s="1"/>
  <c r="K114" i="31"/>
  <c r="L114" i="31" s="1"/>
  <c r="T126" i="31"/>
  <c r="K127" i="31"/>
  <c r="L127" i="31" s="1"/>
  <c r="AU132" i="31"/>
  <c r="E46" i="20"/>
  <c r="H45" i="20" s="1"/>
  <c r="I45" i="20" s="1"/>
  <c r="J45" i="20" s="1"/>
  <c r="AR51" i="20"/>
  <c r="K53" i="20"/>
  <c r="L53" i="20" s="1"/>
  <c r="T58" i="20"/>
  <c r="AR66" i="20"/>
  <c r="T67" i="20"/>
  <c r="AR69" i="20"/>
  <c r="AS77" i="20"/>
  <c r="T95" i="20"/>
  <c r="T111" i="20"/>
  <c r="T108" i="20"/>
  <c r="T114" i="20"/>
  <c r="T105" i="20"/>
  <c r="T110" i="20"/>
  <c r="T109" i="20"/>
  <c r="T116" i="20"/>
  <c r="AV123" i="20"/>
  <c r="K147" i="20"/>
  <c r="L147" i="20" s="1"/>
  <c r="R35" i="21"/>
  <c r="T100" i="31"/>
  <c r="AU130" i="31"/>
  <c r="T96" i="20"/>
  <c r="R126" i="21"/>
  <c r="K27" i="22"/>
  <c r="L27" i="22" s="1"/>
  <c r="K30" i="22"/>
  <c r="L30" i="22" s="1"/>
  <c r="AR27" i="22"/>
  <c r="K37" i="22"/>
  <c r="L37" i="22" s="1"/>
  <c r="K26" i="22"/>
  <c r="L26" i="22" s="1"/>
  <c r="AR34" i="22"/>
  <c r="K33" i="22"/>
  <c r="L33" i="22" s="1"/>
  <c r="AR30" i="22"/>
  <c r="K29" i="22"/>
  <c r="L29" i="22" s="1"/>
  <c r="AR37" i="22"/>
  <c r="K36" i="22"/>
  <c r="L36" i="22" s="1"/>
  <c r="AR33" i="22"/>
  <c r="K32" i="22"/>
  <c r="L32" i="22" s="1"/>
  <c r="AR29" i="22"/>
  <c r="K28" i="22"/>
  <c r="L28" i="22" s="1"/>
  <c r="AR36" i="22"/>
  <c r="AR32" i="22"/>
  <c r="K34" i="22"/>
  <c r="L34" i="22" s="1"/>
  <c r="AR26" i="22"/>
  <c r="AR35" i="22"/>
  <c r="AR31" i="22"/>
  <c r="K35" i="22"/>
  <c r="L35" i="22" s="1"/>
  <c r="D73" i="22"/>
  <c r="E59" i="22"/>
  <c r="H58" i="22" s="1"/>
  <c r="I58" i="22" s="1"/>
  <c r="J58" i="22" s="1"/>
  <c r="E76" i="22"/>
  <c r="H75" i="22" s="1"/>
  <c r="I75" i="22" s="1"/>
  <c r="J75" i="22" s="1"/>
  <c r="D91" i="22"/>
  <c r="AL99" i="31"/>
  <c r="AU106" i="31"/>
  <c r="AU112" i="31"/>
  <c r="T113" i="31"/>
  <c r="AU115" i="31"/>
  <c r="T116" i="31"/>
  <c r="T122" i="31"/>
  <c r="AV137" i="31"/>
  <c r="T138" i="31"/>
  <c r="T141" i="31"/>
  <c r="AV143" i="31"/>
  <c r="AV146" i="31"/>
  <c r="AR30" i="20"/>
  <c r="K33" i="20"/>
  <c r="L33" i="20" s="1"/>
  <c r="AR34" i="20"/>
  <c r="AR46" i="20"/>
  <c r="T47" i="20"/>
  <c r="AS60" i="20"/>
  <c r="AS63" i="20"/>
  <c r="T98" i="20"/>
  <c r="AV107" i="20"/>
  <c r="AV121" i="20"/>
  <c r="AR63" i="21"/>
  <c r="AR60" i="21"/>
  <c r="K65" i="21"/>
  <c r="L65" i="21" s="1"/>
  <c r="K62" i="21"/>
  <c r="L62" i="21" s="1"/>
  <c r="K59" i="21"/>
  <c r="L59" i="21" s="1"/>
  <c r="K68" i="21"/>
  <c r="L68" i="21" s="1"/>
  <c r="AR62" i="21"/>
  <c r="AR68" i="21"/>
  <c r="AR65" i="21"/>
  <c r="AR59" i="21"/>
  <c r="K64" i="21"/>
  <c r="L64" i="21" s="1"/>
  <c r="K61" i="21"/>
  <c r="L61" i="21" s="1"/>
  <c r="AR64" i="21"/>
  <c r="AR61" i="21"/>
  <c r="AR67" i="21"/>
  <c r="K63" i="21"/>
  <c r="L63" i="21" s="1"/>
  <c r="K60" i="21"/>
  <c r="L60" i="21" s="1"/>
  <c r="AR58" i="21"/>
  <c r="K66" i="21"/>
  <c r="L66" i="21" s="1"/>
  <c r="AR69" i="21"/>
  <c r="K67" i="21"/>
  <c r="L67" i="21" s="1"/>
  <c r="K58" i="21"/>
  <c r="L58" i="21" s="1"/>
  <c r="K93" i="31"/>
  <c r="L93" i="31" s="1"/>
  <c r="K98" i="31"/>
  <c r="L98" i="31" s="1"/>
  <c r="AV106" i="31"/>
  <c r="AU109" i="31"/>
  <c r="T110" i="31"/>
  <c r="AV112" i="31"/>
  <c r="K121" i="31"/>
  <c r="L121" i="31" s="1"/>
  <c r="K123" i="31"/>
  <c r="L123" i="31" s="1"/>
  <c r="AU128" i="31"/>
  <c r="AV140" i="31"/>
  <c r="K26" i="20"/>
  <c r="L26" i="20" s="1"/>
  <c r="K37" i="20"/>
  <c r="L37" i="20" s="1"/>
  <c r="AS46" i="20"/>
  <c r="K51" i="20"/>
  <c r="L51" i="20" s="1"/>
  <c r="T99" i="20"/>
  <c r="AV145" i="20"/>
  <c r="AV136" i="20"/>
  <c r="AV141" i="20"/>
  <c r="AV138" i="20"/>
  <c r="AV147" i="20"/>
  <c r="AV144" i="20"/>
  <c r="AV140" i="20"/>
  <c r="R52" i="21"/>
  <c r="AU144" i="21"/>
  <c r="R58" i="22"/>
  <c r="O58" i="22"/>
  <c r="P58" i="22" s="1"/>
  <c r="Q58" i="22" s="1"/>
  <c r="S58" i="22" s="1"/>
  <c r="T96" i="31"/>
  <c r="AK100" i="31"/>
  <c r="T131" i="31"/>
  <c r="K132" i="31"/>
  <c r="L132" i="31" s="1"/>
  <c r="K66" i="20"/>
  <c r="L66" i="20" s="1"/>
  <c r="K69" i="20"/>
  <c r="L69" i="20" s="1"/>
  <c r="T100" i="20"/>
  <c r="AV110" i="20"/>
  <c r="AV116" i="20"/>
  <c r="AV113" i="20"/>
  <c r="AV115" i="20"/>
  <c r="AV112" i="20"/>
  <c r="R42" i="21"/>
  <c r="O42" i="21"/>
  <c r="P42" i="21" s="1"/>
  <c r="Q42" i="21" s="1"/>
  <c r="S42" i="21" s="1"/>
  <c r="K31" i="22"/>
  <c r="L31" i="22" s="1"/>
  <c r="R44" i="22"/>
  <c r="R52" i="22"/>
  <c r="K115" i="31"/>
  <c r="L115" i="31" s="1"/>
  <c r="AU126" i="31"/>
  <c r="T129" i="31"/>
  <c r="K130" i="31"/>
  <c r="L130" i="31" s="1"/>
  <c r="K30" i="20"/>
  <c r="L30" i="20" s="1"/>
  <c r="T32" i="20"/>
  <c r="AR44" i="20"/>
  <c r="T45" i="20"/>
  <c r="AR58" i="20"/>
  <c r="K60" i="20"/>
  <c r="L60" i="20" s="1"/>
  <c r="K63" i="20"/>
  <c r="L63" i="20" s="1"/>
  <c r="AR67" i="20"/>
  <c r="AS75" i="20"/>
  <c r="AV109" i="20"/>
  <c r="R112" i="20"/>
  <c r="AV129" i="20"/>
  <c r="AV122" i="20"/>
  <c r="AV124" i="20"/>
  <c r="AV126" i="20"/>
  <c r="AV128" i="20"/>
  <c r="AV132" i="20"/>
  <c r="AV125" i="20"/>
  <c r="K143" i="20"/>
  <c r="L143" i="20" s="1"/>
  <c r="R106" i="21"/>
  <c r="AR28" i="22"/>
  <c r="R99" i="22"/>
  <c r="K99" i="31"/>
  <c r="L99" i="31" s="1"/>
  <c r="K106" i="31"/>
  <c r="L106" i="31" s="1"/>
  <c r="K109" i="31"/>
  <c r="L109" i="31" s="1"/>
  <c r="K112" i="31"/>
  <c r="L112" i="31" s="1"/>
  <c r="AU124" i="31"/>
  <c r="T145" i="31"/>
  <c r="AR31" i="20"/>
  <c r="K34" i="20"/>
  <c r="L34" i="20" s="1"/>
  <c r="T59" i="20"/>
  <c r="AR61" i="20"/>
  <c r="T65" i="20"/>
  <c r="AS67" i="20"/>
  <c r="T68" i="20"/>
  <c r="T89" i="20"/>
  <c r="R106" i="20"/>
  <c r="T130" i="20"/>
  <c r="T132" i="20"/>
  <c r="T125" i="20"/>
  <c r="T127" i="20"/>
  <c r="T131" i="20"/>
  <c r="AK91" i="31"/>
  <c r="T92" i="31"/>
  <c r="K94" i="31"/>
  <c r="L94" i="31" s="1"/>
  <c r="AU113" i="31"/>
  <c r="AU122" i="31"/>
  <c r="T139" i="31"/>
  <c r="AV144" i="31"/>
  <c r="AR42" i="20"/>
  <c r="AU42" i="20" s="1"/>
  <c r="K49" i="20"/>
  <c r="L49" i="20" s="1"/>
  <c r="AS61" i="20"/>
  <c r="K81" i="20"/>
  <c r="L81" i="20" s="1"/>
  <c r="T113" i="20"/>
  <c r="R31" i="21"/>
  <c r="D80" i="21"/>
  <c r="E66" i="21"/>
  <c r="H65" i="21" s="1"/>
  <c r="I65" i="21" s="1"/>
  <c r="J65" i="21" s="1"/>
  <c r="T64" i="21"/>
  <c r="T61" i="21"/>
  <c r="T63" i="21"/>
  <c r="T60" i="21"/>
  <c r="T69" i="21"/>
  <c r="T66" i="21"/>
  <c r="T62" i="21"/>
  <c r="T68" i="21"/>
  <c r="T65" i="21"/>
  <c r="T59" i="21"/>
  <c r="R121" i="21"/>
  <c r="O121" i="21"/>
  <c r="AR34" i="21"/>
  <c r="AR37" i="21"/>
  <c r="K36" i="21"/>
  <c r="L36" i="21" s="1"/>
  <c r="AR36" i="21"/>
  <c r="AR35" i="21"/>
  <c r="K34" i="21"/>
  <c r="L34" i="21" s="1"/>
  <c r="AR26" i="21"/>
  <c r="R89" i="22"/>
  <c r="O89" i="22"/>
  <c r="T144" i="20"/>
  <c r="T147" i="20"/>
  <c r="K29" i="21"/>
  <c r="L29" i="21" s="1"/>
  <c r="E63" i="21"/>
  <c r="H62" i="21" s="1"/>
  <c r="I62" i="21" s="1"/>
  <c r="J62" i="21" s="1"/>
  <c r="D77" i="21"/>
  <c r="T63" i="22"/>
  <c r="T69" i="22"/>
  <c r="T66" i="22"/>
  <c r="T64" i="22"/>
  <c r="T62" i="22"/>
  <c r="L63" i="22"/>
  <c r="L60" i="22"/>
  <c r="T59" i="22"/>
  <c r="T65" i="22"/>
  <c r="T61" i="22"/>
  <c r="T58" i="22"/>
  <c r="T67" i="22"/>
  <c r="T68" i="22"/>
  <c r="T60" i="22"/>
  <c r="R125" i="22"/>
  <c r="E60" i="22"/>
  <c r="H59" i="22" s="1"/>
  <c r="I59" i="22" s="1"/>
  <c r="J59" i="22" s="1"/>
  <c r="D74" i="22"/>
  <c r="K26" i="21"/>
  <c r="L26" i="21" s="1"/>
  <c r="T34" i="21"/>
  <c r="T37" i="21"/>
  <c r="T36" i="21"/>
  <c r="AS30" i="21"/>
  <c r="T35" i="21"/>
  <c r="D84" i="21"/>
  <c r="E70" i="21"/>
  <c r="H69" i="21" s="1"/>
  <c r="I69" i="21" s="1"/>
  <c r="J69" i="21" s="1"/>
  <c r="R48" i="22"/>
  <c r="L59" i="22"/>
  <c r="D82" i="22"/>
  <c r="E68" i="22"/>
  <c r="H67" i="22" s="1"/>
  <c r="I67" i="22" s="1"/>
  <c r="J67" i="22" s="1"/>
  <c r="R130" i="22"/>
  <c r="AR27" i="21"/>
  <c r="R46" i="21"/>
  <c r="E65" i="21"/>
  <c r="H64" i="21" s="1"/>
  <c r="I64" i="21" s="1"/>
  <c r="J64" i="21" s="1"/>
  <c r="D79" i="21"/>
  <c r="R51" i="21"/>
  <c r="R53" i="21"/>
  <c r="AV116" i="21"/>
  <c r="AV113" i="21"/>
  <c r="AV109" i="21"/>
  <c r="AV115" i="21"/>
  <c r="AV112" i="21"/>
  <c r="AV106" i="21"/>
  <c r="AV111" i="21"/>
  <c r="AV108" i="21"/>
  <c r="AV114" i="21"/>
  <c r="AV105" i="21"/>
  <c r="R46" i="22"/>
  <c r="L61" i="22"/>
  <c r="E60" i="21"/>
  <c r="H59" i="21" s="1"/>
  <c r="I59" i="21" s="1"/>
  <c r="J59" i="21" s="1"/>
  <c r="D74" i="21"/>
  <c r="R43" i="22"/>
  <c r="R73" i="23"/>
  <c r="O73" i="23"/>
  <c r="P73" i="23" s="1"/>
  <c r="Q73" i="23" s="1"/>
  <c r="S73" i="23" s="1"/>
  <c r="AU113" i="20"/>
  <c r="AU116" i="20"/>
  <c r="T139" i="20"/>
  <c r="AS31" i="21"/>
  <c r="D81" i="21"/>
  <c r="E67" i="21"/>
  <c r="H66" i="21" s="1"/>
  <c r="I66" i="21" s="1"/>
  <c r="J66" i="21" s="1"/>
  <c r="D68" i="21"/>
  <c r="R95" i="21"/>
  <c r="R105" i="21"/>
  <c r="O105" i="21"/>
  <c r="R112" i="21"/>
  <c r="R114" i="21"/>
  <c r="R109" i="22"/>
  <c r="K27" i="21"/>
  <c r="L27" i="21" s="1"/>
  <c r="AS36" i="21"/>
  <c r="AS35" i="21"/>
  <c r="T29" i="21"/>
  <c r="T33" i="21"/>
  <c r="R90" i="21"/>
  <c r="D61" i="22"/>
  <c r="E46" i="22"/>
  <c r="H45" i="22" s="1"/>
  <c r="I45" i="22" s="1"/>
  <c r="J45" i="22" s="1"/>
  <c r="AR28" i="21"/>
  <c r="E62" i="21"/>
  <c r="H61" i="21" s="1"/>
  <c r="I61" i="21" s="1"/>
  <c r="J61" i="21" s="1"/>
  <c r="D76" i="21"/>
  <c r="D78" i="22"/>
  <c r="E64" i="22"/>
  <c r="H63" i="22" s="1"/>
  <c r="I63" i="22" s="1"/>
  <c r="J63" i="22" s="1"/>
  <c r="AV109" i="22"/>
  <c r="AV111" i="22"/>
  <c r="AV108" i="22"/>
  <c r="AV110" i="22"/>
  <c r="AV107" i="22"/>
  <c r="AV116" i="22"/>
  <c r="AV113" i="22"/>
  <c r="AV106" i="22"/>
  <c r="AV114" i="22"/>
  <c r="R111" i="22"/>
  <c r="AV112" i="22"/>
  <c r="AV115" i="22"/>
  <c r="AV105" i="22"/>
  <c r="R112" i="22"/>
  <c r="R115" i="22"/>
  <c r="R97" i="23"/>
  <c r="AL92" i="20"/>
  <c r="K113" i="20"/>
  <c r="L113" i="20" s="1"/>
  <c r="AS32" i="21"/>
  <c r="AS34" i="21"/>
  <c r="L62" i="22"/>
  <c r="R84" i="22"/>
  <c r="R147" i="22"/>
  <c r="R42" i="22"/>
  <c r="O42" i="22"/>
  <c r="T142" i="21"/>
  <c r="T139" i="21"/>
  <c r="T141" i="21"/>
  <c r="T138" i="21"/>
  <c r="T147" i="21"/>
  <c r="T144" i="21"/>
  <c r="T140" i="21"/>
  <c r="T146" i="21"/>
  <c r="T143" i="21"/>
  <c r="T137" i="21"/>
  <c r="AR44" i="21"/>
  <c r="T45" i="21"/>
  <c r="AS49" i="21"/>
  <c r="D58" i="21"/>
  <c r="AS75" i="21"/>
  <c r="AS78" i="21"/>
  <c r="AL92" i="21"/>
  <c r="T93" i="21"/>
  <c r="AL97" i="21"/>
  <c r="K113" i="21"/>
  <c r="L113" i="21" s="1"/>
  <c r="K116" i="21"/>
  <c r="L116" i="21" s="1"/>
  <c r="K122" i="21"/>
  <c r="L122" i="21" s="1"/>
  <c r="AV129" i="21"/>
  <c r="T132" i="21"/>
  <c r="AS32" i="22"/>
  <c r="D100" i="22"/>
  <c r="E85" i="22"/>
  <c r="H84" i="22" s="1"/>
  <c r="I84" i="22" s="1"/>
  <c r="J84" i="22" s="1"/>
  <c r="R79" i="22"/>
  <c r="R110" i="22"/>
  <c r="R65" i="23"/>
  <c r="R89" i="23"/>
  <c r="O89" i="23"/>
  <c r="AS44" i="21"/>
  <c r="AS58" i="21"/>
  <c r="AS67" i="21"/>
  <c r="T89" i="21"/>
  <c r="AU105" i="21"/>
  <c r="K107" i="21"/>
  <c r="L107" i="21" s="1"/>
  <c r="K110" i="21"/>
  <c r="L110" i="21" s="1"/>
  <c r="AU114" i="21"/>
  <c r="AU127" i="21"/>
  <c r="T130" i="21"/>
  <c r="K131" i="21"/>
  <c r="L131" i="21" s="1"/>
  <c r="AV145" i="21"/>
  <c r="AS36" i="22"/>
  <c r="T46" i="22"/>
  <c r="L47" i="22"/>
  <c r="E65" i="22"/>
  <c r="H64" i="22" s="1"/>
  <c r="I64" i="22" s="1"/>
  <c r="J64" i="22" s="1"/>
  <c r="D79" i="22"/>
  <c r="AS59" i="22"/>
  <c r="AS64" i="22"/>
  <c r="R90" i="22"/>
  <c r="R111" i="23"/>
  <c r="AR42" i="21"/>
  <c r="E47" i="21"/>
  <c r="H46" i="21" s="1"/>
  <c r="I46" i="21" s="1"/>
  <c r="J46" i="21" s="1"/>
  <c r="K49" i="21"/>
  <c r="L49" i="21" s="1"/>
  <c r="AR52" i="21"/>
  <c r="T53" i="21"/>
  <c r="AS61" i="21"/>
  <c r="AS64" i="21"/>
  <c r="K81" i="21"/>
  <c r="L81" i="21" s="1"/>
  <c r="K84" i="21"/>
  <c r="L84" i="21" s="1"/>
  <c r="K91" i="21"/>
  <c r="L91" i="21" s="1"/>
  <c r="K96" i="21"/>
  <c r="L96" i="21" s="1"/>
  <c r="AK98" i="21"/>
  <c r="T106" i="21"/>
  <c r="AU108" i="21"/>
  <c r="AU111" i="21"/>
  <c r="T112" i="21"/>
  <c r="T115" i="21"/>
  <c r="AV127" i="21"/>
  <c r="AV139" i="21"/>
  <c r="AV142" i="21"/>
  <c r="T30" i="22"/>
  <c r="T34" i="22"/>
  <c r="E43" i="22"/>
  <c r="H42" i="22" s="1"/>
  <c r="I42" i="22" s="1"/>
  <c r="J42" i="22" s="1"/>
  <c r="E48" i="22"/>
  <c r="H47" i="22" s="1"/>
  <c r="I47" i="22" s="1"/>
  <c r="J47" i="22" s="1"/>
  <c r="K50" i="22"/>
  <c r="L50" i="22" s="1"/>
  <c r="AR53" i="22"/>
  <c r="AS62" i="22"/>
  <c r="AS83" i="22"/>
  <c r="AS80" i="22"/>
  <c r="AS74" i="22"/>
  <c r="AS79" i="22"/>
  <c r="AS76" i="22"/>
  <c r="AS82" i="22"/>
  <c r="AS73" i="22"/>
  <c r="AS78" i="22"/>
  <c r="AS75" i="22"/>
  <c r="T43" i="21"/>
  <c r="K44" i="21"/>
  <c r="L44" i="21" s="1"/>
  <c r="AR47" i="21"/>
  <c r="T48" i="21"/>
  <c r="AS52" i="21"/>
  <c r="AR73" i="21"/>
  <c r="K75" i="21"/>
  <c r="L75" i="21" s="1"/>
  <c r="K78" i="21"/>
  <c r="L78" i="21" s="1"/>
  <c r="AR82" i="21"/>
  <c r="AK93" i="21"/>
  <c r="T94" i="21"/>
  <c r="AL98" i="21"/>
  <c r="T99" i="21"/>
  <c r="T109" i="21"/>
  <c r="AU125" i="21"/>
  <c r="T128" i="21"/>
  <c r="K129" i="21"/>
  <c r="L129" i="21" s="1"/>
  <c r="AS29" i="22"/>
  <c r="AR43" i="22"/>
  <c r="K45" i="22"/>
  <c r="L45" i="22" s="1"/>
  <c r="AR48" i="22"/>
  <c r="T49" i="22"/>
  <c r="AS53" i="22"/>
  <c r="AS84" i="22"/>
  <c r="L95" i="22"/>
  <c r="R107" i="22"/>
  <c r="R128" i="22"/>
  <c r="AU141" i="22"/>
  <c r="AS68" i="22"/>
  <c r="AS65" i="22"/>
  <c r="AS63" i="22"/>
  <c r="L66" i="22"/>
  <c r="R81" i="22"/>
  <c r="R100" i="22"/>
  <c r="O121" i="22"/>
  <c r="R121" i="22"/>
  <c r="R124" i="22"/>
  <c r="AR50" i="21"/>
  <c r="T51" i="21"/>
  <c r="AS79" i="21"/>
  <c r="K92" i="21"/>
  <c r="L92" i="21" s="1"/>
  <c r="K97" i="21"/>
  <c r="L97" i="21" s="1"/>
  <c r="K127" i="21"/>
  <c r="L127" i="21" s="1"/>
  <c r="AU132" i="21"/>
  <c r="AS37" i="22"/>
  <c r="R93" i="22"/>
  <c r="R114" i="22"/>
  <c r="R131" i="22"/>
  <c r="R77" i="23"/>
  <c r="AR45" i="21"/>
  <c r="K47" i="21"/>
  <c r="L47" i="21" s="1"/>
  <c r="AS50" i="21"/>
  <c r="AK94" i="21"/>
  <c r="T95" i="21"/>
  <c r="AK99" i="21"/>
  <c r="T100" i="21"/>
  <c r="K108" i="21"/>
  <c r="L108" i="21" s="1"/>
  <c r="K111" i="21"/>
  <c r="L111" i="21" s="1"/>
  <c r="T124" i="21"/>
  <c r="K125" i="21"/>
  <c r="L125" i="21" s="1"/>
  <c r="AU130" i="21"/>
  <c r="AV132" i="21"/>
  <c r="T52" i="22"/>
  <c r="L53" i="22"/>
  <c r="E70" i="22"/>
  <c r="H69" i="22" s="1"/>
  <c r="I69" i="22" s="1"/>
  <c r="J69" i="22" s="1"/>
  <c r="AL100" i="22"/>
  <c r="AL95" i="22"/>
  <c r="AL90" i="22"/>
  <c r="AL99" i="22"/>
  <c r="AL94" i="22"/>
  <c r="AL89" i="22"/>
  <c r="AL93" i="22"/>
  <c r="AL98" i="22"/>
  <c r="AL97" i="22"/>
  <c r="AL92" i="22"/>
  <c r="AL96" i="22"/>
  <c r="AL91" i="22"/>
  <c r="R98" i="22"/>
  <c r="E68" i="23"/>
  <c r="H67" i="23" s="1"/>
  <c r="I67" i="23" s="1"/>
  <c r="J67" i="23" s="1"/>
  <c r="D82" i="23"/>
  <c r="AS45" i="21"/>
  <c r="T46" i="21"/>
  <c r="AS59" i="21"/>
  <c r="AS65" i="21"/>
  <c r="AS68" i="21"/>
  <c r="K73" i="21"/>
  <c r="L73" i="21" s="1"/>
  <c r="K82" i="21"/>
  <c r="L82" i="21" s="1"/>
  <c r="AL94" i="21"/>
  <c r="AL99" i="21"/>
  <c r="AU106" i="21"/>
  <c r="AU112" i="21"/>
  <c r="T113" i="21"/>
  <c r="AU115" i="21"/>
  <c r="T116" i="21"/>
  <c r="T122" i="21"/>
  <c r="AV130" i="21"/>
  <c r="AV137" i="21"/>
  <c r="AV143" i="21"/>
  <c r="AV146" i="21"/>
  <c r="AR46" i="22"/>
  <c r="T47" i="22"/>
  <c r="AS60" i="22"/>
  <c r="E69" i="22"/>
  <c r="H68" i="22" s="1"/>
  <c r="I68" i="22" s="1"/>
  <c r="J68" i="22" s="1"/>
  <c r="AR77" i="22"/>
  <c r="AR83" i="22"/>
  <c r="AR80" i="22"/>
  <c r="AR74" i="22"/>
  <c r="K82" i="22"/>
  <c r="L82" i="22" s="1"/>
  <c r="K73" i="22"/>
  <c r="L73" i="22" s="1"/>
  <c r="AR79" i="22"/>
  <c r="AR76" i="22"/>
  <c r="AR82" i="22"/>
  <c r="K78" i="22"/>
  <c r="L78" i="22" s="1"/>
  <c r="K75" i="22"/>
  <c r="L75" i="22" s="1"/>
  <c r="AR73" i="22"/>
  <c r="AR84" i="22"/>
  <c r="AR81" i="22"/>
  <c r="K80" i="22"/>
  <c r="L80" i="22" s="1"/>
  <c r="K74" i="22"/>
  <c r="L74" i="22" s="1"/>
  <c r="R127" i="22"/>
  <c r="K50" i="21"/>
  <c r="L50" i="21" s="1"/>
  <c r="AR53" i="21"/>
  <c r="AS62" i="21"/>
  <c r="K76" i="21"/>
  <c r="L76" i="21" s="1"/>
  <c r="K79" i="21"/>
  <c r="L79" i="21" s="1"/>
  <c r="AK90" i="21"/>
  <c r="K93" i="21"/>
  <c r="L93" i="21" s="1"/>
  <c r="K98" i="21"/>
  <c r="L98" i="21" s="1"/>
  <c r="T107" i="21"/>
  <c r="AU109" i="21"/>
  <c r="T110" i="21"/>
  <c r="K123" i="21"/>
  <c r="L123" i="21" s="1"/>
  <c r="AU128" i="21"/>
  <c r="AV140" i="21"/>
  <c r="AS30" i="22"/>
  <c r="AS34" i="22"/>
  <c r="AS46" i="22"/>
  <c r="E49" i="22"/>
  <c r="H48" i="22" s="1"/>
  <c r="I48" i="22" s="1"/>
  <c r="J48" i="22" s="1"/>
  <c r="K51" i="22"/>
  <c r="L51" i="22" s="1"/>
  <c r="E54" i="22"/>
  <c r="H53" i="22" s="1"/>
  <c r="I53" i="22" s="1"/>
  <c r="J53" i="22" s="1"/>
  <c r="AS67" i="22"/>
  <c r="AS81" i="22"/>
  <c r="L91" i="22"/>
  <c r="R106" i="22"/>
  <c r="R45" i="24"/>
  <c r="AR43" i="21"/>
  <c r="K45" i="21"/>
  <c r="L45" i="21" s="1"/>
  <c r="AR48" i="21"/>
  <c r="T49" i="21"/>
  <c r="AS53" i="21"/>
  <c r="AR80" i="21"/>
  <c r="T81" i="21"/>
  <c r="AR83" i="21"/>
  <c r="T84" i="21"/>
  <c r="AL90" i="21"/>
  <c r="T91" i="21"/>
  <c r="AK95" i="21"/>
  <c r="T96" i="21"/>
  <c r="AK100" i="21"/>
  <c r="T131" i="21"/>
  <c r="K132" i="21"/>
  <c r="L132" i="21" s="1"/>
  <c r="AR49" i="22"/>
  <c r="T50" i="22"/>
  <c r="D99" i="22"/>
  <c r="E84" i="22"/>
  <c r="H83" i="22" s="1"/>
  <c r="I83" i="22" s="1"/>
  <c r="J83" i="22" s="1"/>
  <c r="K65" i="22"/>
  <c r="L65" i="22" s="1"/>
  <c r="K68" i="22"/>
  <c r="L68" i="22" s="1"/>
  <c r="AR68" i="22"/>
  <c r="AR65" i="22"/>
  <c r="K67" i="22"/>
  <c r="L67" i="22" s="1"/>
  <c r="AR67" i="22"/>
  <c r="K64" i="22"/>
  <c r="L64" i="22" s="1"/>
  <c r="L96" i="22"/>
  <c r="AV128" i="22"/>
  <c r="AV130" i="22"/>
  <c r="AV132" i="22"/>
  <c r="AV123" i="22"/>
  <c r="AV121" i="22"/>
  <c r="AV125" i="22"/>
  <c r="AV129" i="22"/>
  <c r="AV122" i="22"/>
  <c r="AU147" i="22"/>
  <c r="K143" i="22"/>
  <c r="L143" i="22" s="1"/>
  <c r="K140" i="22"/>
  <c r="L140" i="22" s="1"/>
  <c r="K137" i="22"/>
  <c r="L137" i="22" s="1"/>
  <c r="K146" i="22"/>
  <c r="L146" i="22" s="1"/>
  <c r="AU140" i="22"/>
  <c r="AU146" i="22"/>
  <c r="AU143" i="22"/>
  <c r="AU137" i="22"/>
  <c r="K142" i="22"/>
  <c r="L142" i="22" s="1"/>
  <c r="K139" i="22"/>
  <c r="L139" i="22" s="1"/>
  <c r="K145" i="22"/>
  <c r="L145" i="22" s="1"/>
  <c r="K136" i="22"/>
  <c r="L136" i="22" s="1"/>
  <c r="AU142" i="22"/>
  <c r="AU139" i="22"/>
  <c r="AU145" i="22"/>
  <c r="K141" i="22"/>
  <c r="L141" i="22" s="1"/>
  <c r="K138" i="22"/>
  <c r="L138" i="22" s="1"/>
  <c r="AU136" i="22"/>
  <c r="AS43" i="21"/>
  <c r="T44" i="21"/>
  <c r="AS48" i="21"/>
  <c r="E51" i="21"/>
  <c r="H50" i="21" s="1"/>
  <c r="I50" i="21" s="1"/>
  <c r="J50" i="21" s="1"/>
  <c r="AS74" i="21"/>
  <c r="T75" i="21"/>
  <c r="AR77" i="21"/>
  <c r="AS80" i="21"/>
  <c r="K89" i="21"/>
  <c r="L89" i="21" s="1"/>
  <c r="AL95" i="21"/>
  <c r="AL100" i="21"/>
  <c r="K115" i="21"/>
  <c r="L115" i="21" s="1"/>
  <c r="AU126" i="21"/>
  <c r="T129" i="21"/>
  <c r="K130" i="21"/>
  <c r="L130" i="21" s="1"/>
  <c r="AS27" i="22"/>
  <c r="AR44" i="22"/>
  <c r="T45" i="22"/>
  <c r="AS49" i="22"/>
  <c r="R123" i="22"/>
  <c r="R144" i="22"/>
  <c r="E64" i="23"/>
  <c r="H63" i="23" s="1"/>
  <c r="I63" i="23" s="1"/>
  <c r="J63" i="23" s="1"/>
  <c r="D78" i="23"/>
  <c r="AS66" i="22"/>
  <c r="L69" i="22"/>
  <c r="R47" i="23"/>
  <c r="R64" i="23"/>
  <c r="T42" i="21"/>
  <c r="K43" i="21"/>
  <c r="L43" i="21" s="1"/>
  <c r="K48" i="21"/>
  <c r="L48" i="21" s="1"/>
  <c r="T52" i="21"/>
  <c r="AS66" i="21"/>
  <c r="AS69" i="21"/>
  <c r="K83" i="21"/>
  <c r="L83" i="21" s="1"/>
  <c r="AK91" i="21"/>
  <c r="T92" i="21"/>
  <c r="K94" i="21"/>
  <c r="L94" i="21" s="1"/>
  <c r="T105" i="21"/>
  <c r="AU113" i="21"/>
  <c r="T114" i="21"/>
  <c r="AU116" i="21"/>
  <c r="AU122" i="21"/>
  <c r="AV144" i="21"/>
  <c r="AV147" i="21"/>
  <c r="AS31" i="22"/>
  <c r="AR42" i="22"/>
  <c r="K49" i="22"/>
  <c r="L49" i="22" s="1"/>
  <c r="AR52" i="22"/>
  <c r="T53" i="22"/>
  <c r="AS61" i="22"/>
  <c r="R105" i="22"/>
  <c r="O105" i="22"/>
  <c r="AS60" i="21"/>
  <c r="K74" i="21"/>
  <c r="L74" i="21" s="1"/>
  <c r="K77" i="21"/>
  <c r="L77" i="21" s="1"/>
  <c r="AL91" i="21"/>
  <c r="AU107" i="21"/>
  <c r="T108" i="21"/>
  <c r="AV138" i="21"/>
  <c r="T43" i="22"/>
  <c r="E67" i="22"/>
  <c r="H66" i="22" s="1"/>
  <c r="I66" i="22" s="1"/>
  <c r="J66" i="22" s="1"/>
  <c r="D81" i="22"/>
  <c r="AR75" i="22"/>
  <c r="K77" i="22"/>
  <c r="L77" i="22" s="1"/>
  <c r="AR78" i="22"/>
  <c r="T96" i="22"/>
  <c r="T91" i="22"/>
  <c r="T100" i="22"/>
  <c r="T95" i="22"/>
  <c r="T90" i="22"/>
  <c r="T99" i="22"/>
  <c r="T94" i="22"/>
  <c r="T89" i="22"/>
  <c r="T93" i="22"/>
  <c r="L94" i="22"/>
  <c r="R126" i="22"/>
  <c r="T51" i="23"/>
  <c r="T48" i="23"/>
  <c r="T43" i="23"/>
  <c r="T53" i="23"/>
  <c r="T45" i="23"/>
  <c r="T50" i="23"/>
  <c r="T47" i="23"/>
  <c r="T52" i="23"/>
  <c r="T42" i="23"/>
  <c r="T49" i="23"/>
  <c r="T46" i="23"/>
  <c r="T44" i="23"/>
  <c r="T108" i="22"/>
  <c r="T111" i="22"/>
  <c r="E66" i="23"/>
  <c r="H65" i="23" s="1"/>
  <c r="I65" i="23" s="1"/>
  <c r="J65" i="23" s="1"/>
  <c r="D80" i="23"/>
  <c r="E90" i="23"/>
  <c r="H89" i="23" s="1"/>
  <c r="I89" i="23" s="1"/>
  <c r="J89" i="23" s="1"/>
  <c r="K35" i="23"/>
  <c r="L35" i="23" s="1"/>
  <c r="AR32" i="23"/>
  <c r="K31" i="23"/>
  <c r="L31" i="23" s="1"/>
  <c r="K27" i="23"/>
  <c r="L27" i="23" s="1"/>
  <c r="AR35" i="23"/>
  <c r="K34" i="23"/>
  <c r="L34" i="23" s="1"/>
  <c r="AR31" i="23"/>
  <c r="K30" i="23"/>
  <c r="L30" i="23" s="1"/>
  <c r="K37" i="23"/>
  <c r="L37" i="23" s="1"/>
  <c r="K26" i="23"/>
  <c r="L26" i="23" s="1"/>
  <c r="AR34" i="23"/>
  <c r="K33" i="23"/>
  <c r="L33" i="23" s="1"/>
  <c r="AR30" i="23"/>
  <c r="K29" i="23"/>
  <c r="L29" i="23" s="1"/>
  <c r="K36" i="23"/>
  <c r="L36" i="23" s="1"/>
  <c r="AR33" i="23"/>
  <c r="K32" i="23"/>
  <c r="L32" i="23" s="1"/>
  <c r="R110" i="24"/>
  <c r="K113" i="22"/>
  <c r="L113" i="22" s="1"/>
  <c r="K116" i="22"/>
  <c r="L116" i="22" s="1"/>
  <c r="K122" i="22"/>
  <c r="L122" i="22" s="1"/>
  <c r="T132" i="22"/>
  <c r="AR28" i="23"/>
  <c r="R68" i="24"/>
  <c r="E67" i="23"/>
  <c r="H66" i="23" s="1"/>
  <c r="I66" i="23" s="1"/>
  <c r="J66" i="23" s="1"/>
  <c r="D81" i="23"/>
  <c r="R28" i="25"/>
  <c r="AK93" i="22"/>
  <c r="T109" i="22"/>
  <c r="AU125" i="22"/>
  <c r="T128" i="22"/>
  <c r="K129" i="22"/>
  <c r="L129" i="22" s="1"/>
  <c r="AR27" i="23"/>
  <c r="R59" i="23"/>
  <c r="L82" i="23"/>
  <c r="T115" i="23"/>
  <c r="T112" i="23"/>
  <c r="T106" i="23"/>
  <c r="T114" i="23"/>
  <c r="T105" i="23"/>
  <c r="T110" i="23"/>
  <c r="T107" i="23"/>
  <c r="T116" i="23"/>
  <c r="T113" i="23"/>
  <c r="L114" i="23"/>
  <c r="L105" i="23"/>
  <c r="T108" i="23"/>
  <c r="T111" i="23"/>
  <c r="T109" i="23"/>
  <c r="T74" i="22"/>
  <c r="T80" i="22"/>
  <c r="T83" i="22"/>
  <c r="AK89" i="22"/>
  <c r="AU121" i="22"/>
  <c r="AU123" i="22"/>
  <c r="D62" i="23"/>
  <c r="E47" i="23"/>
  <c r="H46" i="23" s="1"/>
  <c r="I46" i="23" s="1"/>
  <c r="J46" i="23" s="1"/>
  <c r="R142" i="23"/>
  <c r="K92" i="22"/>
  <c r="L92" i="22" s="1"/>
  <c r="K97" i="22"/>
  <c r="L97" i="22" s="1"/>
  <c r="AR36" i="23"/>
  <c r="D64" i="23"/>
  <c r="E49" i="23"/>
  <c r="H48" i="23" s="1"/>
  <c r="I48" i="23" s="1"/>
  <c r="J48" i="23" s="1"/>
  <c r="T77" i="23"/>
  <c r="T83" i="23"/>
  <c r="T80" i="23"/>
  <c r="T74" i="23"/>
  <c r="T79" i="23"/>
  <c r="T76" i="23"/>
  <c r="T82" i="23"/>
  <c r="L80" i="23"/>
  <c r="T73" i="23"/>
  <c r="T84" i="23"/>
  <c r="T81" i="23"/>
  <c r="R93" i="23"/>
  <c r="AK94" i="22"/>
  <c r="AK99" i="22"/>
  <c r="AR26" i="23"/>
  <c r="E70" i="23"/>
  <c r="H69" i="23" s="1"/>
  <c r="I69" i="23" s="1"/>
  <c r="J69" i="23" s="1"/>
  <c r="D84" i="23"/>
  <c r="E106" i="23"/>
  <c r="H105" i="23" s="1"/>
  <c r="I105" i="23" s="1"/>
  <c r="J105" i="23" s="1"/>
  <c r="D121" i="23"/>
  <c r="E67" i="24"/>
  <c r="H66" i="24" s="1"/>
  <c r="I66" i="24" s="1"/>
  <c r="J66" i="24" s="1"/>
  <c r="D81" i="24"/>
  <c r="R89" i="24"/>
  <c r="O89" i="24"/>
  <c r="AU106" i="22"/>
  <c r="AU112" i="22"/>
  <c r="T113" i="22"/>
  <c r="AU115" i="22"/>
  <c r="T122" i="22"/>
  <c r="AV137" i="22"/>
  <c r="T138" i="22"/>
  <c r="T141" i="22"/>
  <c r="AV143" i="22"/>
  <c r="AV146" i="22"/>
  <c r="R62" i="23"/>
  <c r="L74" i="23"/>
  <c r="L76" i="23"/>
  <c r="T78" i="23"/>
  <c r="R139" i="23"/>
  <c r="T81" i="22"/>
  <c r="T84" i="22"/>
  <c r="AK95" i="22"/>
  <c r="AK100" i="22"/>
  <c r="T131" i="22"/>
  <c r="K132" i="22"/>
  <c r="L132" i="22" s="1"/>
  <c r="D59" i="23"/>
  <c r="E44" i="23"/>
  <c r="H43" i="23" s="1"/>
  <c r="I43" i="23" s="1"/>
  <c r="J43" i="23" s="1"/>
  <c r="AS64" i="23"/>
  <c r="AS61" i="23"/>
  <c r="AS67" i="23"/>
  <c r="AS58" i="23"/>
  <c r="AS63" i="23"/>
  <c r="AS60" i="23"/>
  <c r="AS69" i="23"/>
  <c r="AS66" i="23"/>
  <c r="AS62" i="23"/>
  <c r="D83" i="23"/>
  <c r="T75" i="22"/>
  <c r="AU126" i="22"/>
  <c r="K28" i="23"/>
  <c r="L28" i="23" s="1"/>
  <c r="D92" i="23"/>
  <c r="E77" i="23"/>
  <c r="H76" i="23" s="1"/>
  <c r="I76" i="23" s="1"/>
  <c r="J76" i="23" s="1"/>
  <c r="R76" i="24"/>
  <c r="T34" i="23"/>
  <c r="K50" i="23"/>
  <c r="L50" i="23" s="1"/>
  <c r="AR53" i="23"/>
  <c r="T98" i="23"/>
  <c r="T97" i="23"/>
  <c r="T96" i="23"/>
  <c r="R29" i="24"/>
  <c r="D63" i="24"/>
  <c r="R125" i="24"/>
  <c r="AS29" i="23"/>
  <c r="AR43" i="23"/>
  <c r="K45" i="23"/>
  <c r="L45" i="23" s="1"/>
  <c r="AR48" i="23"/>
  <c r="AS53" i="23"/>
  <c r="K68" i="23"/>
  <c r="L68" i="23" s="1"/>
  <c r="AR80" i="23"/>
  <c r="AR83" i="23"/>
  <c r="T91" i="23"/>
  <c r="T95" i="23"/>
  <c r="AS36" i="24"/>
  <c r="AS32" i="24"/>
  <c r="AS35" i="24"/>
  <c r="AS31" i="24"/>
  <c r="AS34" i="24"/>
  <c r="AS30" i="24"/>
  <c r="AS28" i="24"/>
  <c r="AS27" i="24"/>
  <c r="AS37" i="24"/>
  <c r="AS37" i="23"/>
  <c r="E46" i="23"/>
  <c r="H45" i="23" s="1"/>
  <c r="I45" i="23" s="1"/>
  <c r="J45" i="23" s="1"/>
  <c r="AR51" i="23"/>
  <c r="K53" i="23"/>
  <c r="L53" i="23" s="1"/>
  <c r="T58" i="23"/>
  <c r="D60" i="23"/>
  <c r="AR66" i="23"/>
  <c r="T67" i="23"/>
  <c r="AR69" i="23"/>
  <c r="AS77" i="23"/>
  <c r="K131" i="23"/>
  <c r="L131" i="23" s="1"/>
  <c r="AU127" i="23"/>
  <c r="K122" i="23"/>
  <c r="L122" i="23" s="1"/>
  <c r="AU129" i="23"/>
  <c r="K124" i="23"/>
  <c r="L124" i="23" s="1"/>
  <c r="AU131" i="23"/>
  <c r="K126" i="23"/>
  <c r="L126" i="23" s="1"/>
  <c r="K128" i="23"/>
  <c r="L128" i="23" s="1"/>
  <c r="AU122" i="23"/>
  <c r="AU124" i="23"/>
  <c r="K130" i="23"/>
  <c r="L130" i="23" s="1"/>
  <c r="AU126" i="23"/>
  <c r="K132" i="23"/>
  <c r="L132" i="23" s="1"/>
  <c r="AU128" i="23"/>
  <c r="K123" i="23"/>
  <c r="L123" i="23" s="1"/>
  <c r="K121" i="23"/>
  <c r="L121" i="23" s="1"/>
  <c r="AV131" i="24"/>
  <c r="AV122" i="24"/>
  <c r="AV124" i="24"/>
  <c r="AV126" i="24"/>
  <c r="AV128" i="24"/>
  <c r="AV130" i="24"/>
  <c r="AV132" i="24"/>
  <c r="AV123" i="24"/>
  <c r="AV121" i="24"/>
  <c r="AV125" i="24"/>
  <c r="AV127" i="24"/>
  <c r="AV129" i="24"/>
  <c r="T31" i="23"/>
  <c r="T35" i="23"/>
  <c r="K43" i="23"/>
  <c r="L43" i="23" s="1"/>
  <c r="K48" i="23"/>
  <c r="L48" i="23" s="1"/>
  <c r="AS51" i="23"/>
  <c r="AR60" i="23"/>
  <c r="T61" i="23"/>
  <c r="AR63" i="23"/>
  <c r="T64" i="23"/>
  <c r="K83" i="23"/>
  <c r="L83" i="23" s="1"/>
  <c r="AL97" i="23"/>
  <c r="AL100" i="23"/>
  <c r="AL95" i="23"/>
  <c r="AL99" i="23"/>
  <c r="AL94" i="23"/>
  <c r="T92" i="23"/>
  <c r="L106" i="23"/>
  <c r="AU123" i="23"/>
  <c r="K125" i="23"/>
  <c r="L125" i="23" s="1"/>
  <c r="AS29" i="24"/>
  <c r="AR46" i="23"/>
  <c r="T100" i="23"/>
  <c r="T100" i="24"/>
  <c r="T95" i="24"/>
  <c r="T90" i="24"/>
  <c r="T99" i="24"/>
  <c r="T94" i="24"/>
  <c r="T93" i="24"/>
  <c r="T98" i="24"/>
  <c r="T97" i="24"/>
  <c r="T92" i="24"/>
  <c r="T96" i="24"/>
  <c r="T89" i="24"/>
  <c r="T91" i="24"/>
  <c r="L98" i="24"/>
  <c r="L93" i="24"/>
  <c r="AS30" i="23"/>
  <c r="AS34" i="23"/>
  <c r="AS46" i="23"/>
  <c r="K51" i="23"/>
  <c r="L51" i="23" s="1"/>
  <c r="AR84" i="23"/>
  <c r="T94" i="23"/>
  <c r="L99" i="24"/>
  <c r="R147" i="24"/>
  <c r="K46" i="23"/>
  <c r="L46" i="23" s="1"/>
  <c r="AR49" i="23"/>
  <c r="K66" i="23"/>
  <c r="L66" i="23" s="1"/>
  <c r="K69" i="23"/>
  <c r="L69" i="23" s="1"/>
  <c r="AS84" i="23"/>
  <c r="R106" i="24"/>
  <c r="T32" i="23"/>
  <c r="AR44" i="23"/>
  <c r="AS49" i="23"/>
  <c r="AR58" i="23"/>
  <c r="K60" i="23"/>
  <c r="L60" i="23" s="1"/>
  <c r="K63" i="23"/>
  <c r="L63" i="23" s="1"/>
  <c r="AR67" i="23"/>
  <c r="AS75" i="23"/>
  <c r="AS78" i="23"/>
  <c r="T93" i="23"/>
  <c r="L108" i="23"/>
  <c r="O136" i="23"/>
  <c r="E62" i="24"/>
  <c r="H61" i="24" s="1"/>
  <c r="I61" i="24" s="1"/>
  <c r="J61" i="24" s="1"/>
  <c r="D76" i="24"/>
  <c r="T36" i="23"/>
  <c r="AS44" i="23"/>
  <c r="T59" i="23"/>
  <c r="AR61" i="23"/>
  <c r="AR64" i="23"/>
  <c r="T65" i="23"/>
  <c r="T68" i="23"/>
  <c r="T89" i="23"/>
  <c r="AU125" i="23"/>
  <c r="R59" i="24"/>
  <c r="R52" i="25"/>
  <c r="AS31" i="23"/>
  <c r="AS35" i="23"/>
  <c r="AR42" i="23"/>
  <c r="K49" i="23"/>
  <c r="L49" i="23" s="1"/>
  <c r="AR52" i="23"/>
  <c r="K81" i="23"/>
  <c r="L81" i="23" s="1"/>
  <c r="K84" i="23"/>
  <c r="L84" i="23" s="1"/>
  <c r="AL96" i="23"/>
  <c r="K127" i="23"/>
  <c r="L127" i="23" s="1"/>
  <c r="AU130" i="23"/>
  <c r="R27" i="24"/>
  <c r="R82" i="24"/>
  <c r="T29" i="23"/>
  <c r="AS42" i="23"/>
  <c r="K44" i="23"/>
  <c r="L44" i="23" s="1"/>
  <c r="AR47" i="23"/>
  <c r="AR73" i="23"/>
  <c r="K75" i="23"/>
  <c r="L75" i="23" s="1"/>
  <c r="K78" i="23"/>
  <c r="L78" i="23" s="1"/>
  <c r="AR82" i="23"/>
  <c r="AL93" i="23"/>
  <c r="K129" i="23"/>
  <c r="L129" i="23" s="1"/>
  <c r="R62" i="24"/>
  <c r="T33" i="23"/>
  <c r="K52" i="23"/>
  <c r="L52" i="23" s="1"/>
  <c r="K58" i="23"/>
  <c r="L58" i="23" s="1"/>
  <c r="K67" i="23"/>
  <c r="L67" i="23" s="1"/>
  <c r="AS73" i="23"/>
  <c r="AS82" i="23"/>
  <c r="T99" i="23"/>
  <c r="T26" i="23"/>
  <c r="K42" i="23"/>
  <c r="L42" i="23" s="1"/>
  <c r="K61" i="23"/>
  <c r="L61" i="23" s="1"/>
  <c r="AS76" i="23"/>
  <c r="AK98" i="23"/>
  <c r="K96" i="23"/>
  <c r="L96" i="23" s="1"/>
  <c r="K100" i="23"/>
  <c r="L100" i="23" s="1"/>
  <c r="AK97" i="23"/>
  <c r="K95" i="23"/>
  <c r="L95" i="23" s="1"/>
  <c r="AK96" i="23"/>
  <c r="K99" i="23"/>
  <c r="L99" i="23" s="1"/>
  <c r="AK100" i="23"/>
  <c r="AK95" i="23"/>
  <c r="K98" i="23"/>
  <c r="L98" i="23" s="1"/>
  <c r="AL89" i="23"/>
  <c r="T90" i="23"/>
  <c r="K92" i="23"/>
  <c r="L92" i="23" s="1"/>
  <c r="T140" i="23"/>
  <c r="T146" i="23"/>
  <c r="T143" i="23"/>
  <c r="T137" i="23"/>
  <c r="T142" i="23"/>
  <c r="T139" i="23"/>
  <c r="T145" i="23"/>
  <c r="T136" i="23"/>
  <c r="T141" i="23"/>
  <c r="T138" i="23"/>
  <c r="AR36" i="24"/>
  <c r="K35" i="24"/>
  <c r="L35" i="24" s="1"/>
  <c r="AR32" i="24"/>
  <c r="K37" i="24"/>
  <c r="L37" i="24" s="1"/>
  <c r="AR34" i="24"/>
  <c r="K33" i="24"/>
  <c r="L33" i="24" s="1"/>
  <c r="AR30" i="24"/>
  <c r="AR29" i="24"/>
  <c r="K28" i="24"/>
  <c r="L28" i="24" s="1"/>
  <c r="AR31" i="24"/>
  <c r="AR28" i="24"/>
  <c r="K30" i="24"/>
  <c r="L30" i="24" s="1"/>
  <c r="K31" i="24"/>
  <c r="L31" i="24" s="1"/>
  <c r="AR27" i="24"/>
  <c r="K36" i="24"/>
  <c r="L36" i="24" s="1"/>
  <c r="K26" i="24"/>
  <c r="L26" i="24" s="1"/>
  <c r="K34" i="24"/>
  <c r="L34" i="24" s="1"/>
  <c r="R50" i="24"/>
  <c r="R65" i="24"/>
  <c r="AU106" i="23"/>
  <c r="AU112" i="23"/>
  <c r="AU115" i="23"/>
  <c r="T122" i="23"/>
  <c r="AV130" i="23"/>
  <c r="AV137" i="23"/>
  <c r="AU140" i="23"/>
  <c r="AV143" i="23"/>
  <c r="AV146" i="23"/>
  <c r="D100" i="24"/>
  <c r="AV106" i="23"/>
  <c r="AU109" i="23"/>
  <c r="AV112" i="23"/>
  <c r="AV115" i="23"/>
  <c r="AV140" i="23"/>
  <c r="T37" i="24"/>
  <c r="T33" i="24"/>
  <c r="T32" i="24"/>
  <c r="T35" i="24"/>
  <c r="T31" i="24"/>
  <c r="T34" i="24"/>
  <c r="R53" i="24"/>
  <c r="R35" i="25"/>
  <c r="AV109" i="23"/>
  <c r="AV128" i="23"/>
  <c r="T131" i="23"/>
  <c r="K146" i="23"/>
  <c r="L146" i="23" s="1"/>
  <c r="T28" i="24"/>
  <c r="AS68" i="24"/>
  <c r="AS65" i="24"/>
  <c r="AS59" i="24"/>
  <c r="AS64" i="24"/>
  <c r="AS61" i="24"/>
  <c r="AS63" i="24"/>
  <c r="AS60" i="24"/>
  <c r="AS69" i="24"/>
  <c r="AS66" i="24"/>
  <c r="D74" i="24"/>
  <c r="R138" i="24"/>
  <c r="D95" i="25"/>
  <c r="E96" i="25" s="1"/>
  <c r="H95" i="25" s="1"/>
  <c r="I95" i="25" s="1"/>
  <c r="J95" i="25" s="1"/>
  <c r="E80" i="25"/>
  <c r="H79" i="25" s="1"/>
  <c r="I79" i="25" s="1"/>
  <c r="J79" i="25" s="1"/>
  <c r="K115" i="23"/>
  <c r="L115" i="23" s="1"/>
  <c r="T129" i="23"/>
  <c r="K137" i="23"/>
  <c r="L137" i="23" s="1"/>
  <c r="K140" i="23"/>
  <c r="L140" i="23" s="1"/>
  <c r="K143" i="23"/>
  <c r="L143" i="23" s="1"/>
  <c r="E76" i="24"/>
  <c r="H75" i="24" s="1"/>
  <c r="I75" i="24" s="1"/>
  <c r="J75" i="24" s="1"/>
  <c r="D91" i="24"/>
  <c r="R131" i="24"/>
  <c r="R141" i="24"/>
  <c r="K109" i="23"/>
  <c r="L109" i="23" s="1"/>
  <c r="K112" i="23"/>
  <c r="L112" i="23" s="1"/>
  <c r="AV126" i="23"/>
  <c r="AU144" i="23"/>
  <c r="AU147" i="23"/>
  <c r="T36" i="24"/>
  <c r="E59" i="24"/>
  <c r="H58" i="24" s="1"/>
  <c r="I58" i="24" s="1"/>
  <c r="J58" i="24" s="1"/>
  <c r="P58" i="24" s="1"/>
  <c r="D73" i="24"/>
  <c r="AU113" i="23"/>
  <c r="AU116" i="23"/>
  <c r="AV124" i="23"/>
  <c r="T127" i="23"/>
  <c r="AU138" i="23"/>
  <c r="AU141" i="23"/>
  <c r="AV144" i="23"/>
  <c r="AV147" i="23"/>
  <c r="AS67" i="24"/>
  <c r="E63" i="25"/>
  <c r="H62" i="25" s="1"/>
  <c r="I62" i="25" s="1"/>
  <c r="J62" i="25" s="1"/>
  <c r="D77" i="25"/>
  <c r="E52" i="25"/>
  <c r="H51" i="25" s="1"/>
  <c r="I51" i="25" s="1"/>
  <c r="J51" i="25" s="1"/>
  <c r="D67" i="25"/>
  <c r="AV107" i="23"/>
  <c r="AV110" i="23"/>
  <c r="O43" i="24"/>
  <c r="P43" i="24" s="1"/>
  <c r="Q43" i="24" s="1"/>
  <c r="S43" i="24" s="1"/>
  <c r="U43" i="24" s="1"/>
  <c r="AQ43" i="24" s="1"/>
  <c r="AU43" i="24" s="1"/>
  <c r="D62" i="24"/>
  <c r="E47" i="24"/>
  <c r="H46" i="24" s="1"/>
  <c r="I46" i="24" s="1"/>
  <c r="J46" i="24" s="1"/>
  <c r="E81" i="24"/>
  <c r="H80" i="24" s="1"/>
  <c r="I80" i="24" s="1"/>
  <c r="J80" i="24" s="1"/>
  <c r="D96" i="24"/>
  <c r="T123" i="23"/>
  <c r="AV131" i="23"/>
  <c r="K144" i="23"/>
  <c r="L144" i="23" s="1"/>
  <c r="K147" i="23"/>
  <c r="L147" i="23" s="1"/>
  <c r="R43" i="24"/>
  <c r="E65" i="24"/>
  <c r="H64" i="24" s="1"/>
  <c r="I64" i="24" s="1"/>
  <c r="J64" i="24" s="1"/>
  <c r="D79" i="24"/>
  <c r="E52" i="24"/>
  <c r="H51" i="24" s="1"/>
  <c r="I51" i="24" s="1"/>
  <c r="J51" i="24" s="1"/>
  <c r="D67" i="24"/>
  <c r="R109" i="24"/>
  <c r="R105" i="25"/>
  <c r="S105" i="25" s="1"/>
  <c r="U105" i="25" s="1"/>
  <c r="AT105" i="25" s="1"/>
  <c r="K113" i="23"/>
  <c r="L113" i="23" s="1"/>
  <c r="K116" i="23"/>
  <c r="L116" i="23" s="1"/>
  <c r="AV129" i="23"/>
  <c r="T132" i="23"/>
  <c r="AU136" i="23"/>
  <c r="K138" i="23"/>
  <c r="L138" i="23" s="1"/>
  <c r="K141" i="23"/>
  <c r="L141" i="23" s="1"/>
  <c r="AU145" i="23"/>
  <c r="R112" i="24"/>
  <c r="R122" i="24"/>
  <c r="AU105" i="23"/>
  <c r="K107" i="23"/>
  <c r="L107" i="23" s="1"/>
  <c r="K110" i="23"/>
  <c r="L110" i="23" s="1"/>
  <c r="AU114" i="23"/>
  <c r="AV136" i="23"/>
  <c r="AU139" i="23"/>
  <c r="AV145" i="23"/>
  <c r="E61" i="24"/>
  <c r="H60" i="24" s="1"/>
  <c r="I60" i="24" s="1"/>
  <c r="J60" i="24" s="1"/>
  <c r="AS62" i="24"/>
  <c r="R34" i="25"/>
  <c r="AV105" i="23"/>
  <c r="AU108" i="23"/>
  <c r="AV139" i="23"/>
  <c r="T30" i="24"/>
  <c r="AV110" i="24"/>
  <c r="AV107" i="24"/>
  <c r="AV116" i="24"/>
  <c r="AV113" i="24"/>
  <c r="AV109" i="24"/>
  <c r="AV115" i="24"/>
  <c r="AV112" i="24"/>
  <c r="AV106" i="24"/>
  <c r="AV111" i="24"/>
  <c r="AV108" i="24"/>
  <c r="AV114" i="24"/>
  <c r="AV105" i="24"/>
  <c r="K48" i="24"/>
  <c r="L48" i="24" s="1"/>
  <c r="AS51" i="24"/>
  <c r="T52" i="24"/>
  <c r="AR60" i="24"/>
  <c r="T61" i="24"/>
  <c r="AR63" i="24"/>
  <c r="T64" i="24"/>
  <c r="K83" i="24"/>
  <c r="L83" i="24" s="1"/>
  <c r="AK91" i="24"/>
  <c r="K94" i="24"/>
  <c r="L94" i="24" s="1"/>
  <c r="AK96" i="24"/>
  <c r="T105" i="24"/>
  <c r="K107" i="24"/>
  <c r="L107" i="24" s="1"/>
  <c r="R136" i="24"/>
  <c r="O136" i="24"/>
  <c r="AR46" i="24"/>
  <c r="T47" i="24"/>
  <c r="K74" i="24"/>
  <c r="L74" i="24" s="1"/>
  <c r="K77" i="24"/>
  <c r="L77" i="24" s="1"/>
  <c r="K80" i="24"/>
  <c r="L80" i="24" s="1"/>
  <c r="AL96" i="24"/>
  <c r="P58" i="25"/>
  <c r="Q58" i="25" s="1"/>
  <c r="R126" i="25"/>
  <c r="AS46" i="24"/>
  <c r="E49" i="24"/>
  <c r="H48" i="24" s="1"/>
  <c r="I48" i="24" s="1"/>
  <c r="J48" i="24" s="1"/>
  <c r="K51" i="24"/>
  <c r="L51" i="24" s="1"/>
  <c r="T73" i="24"/>
  <c r="AR81" i="24"/>
  <c r="T82" i="24"/>
  <c r="AR84" i="24"/>
  <c r="K90" i="24"/>
  <c r="L90" i="24" s="1"/>
  <c r="R58" i="25"/>
  <c r="E44" i="24"/>
  <c r="H43" i="24" s="1"/>
  <c r="I43" i="24" s="1"/>
  <c r="J43" i="24" s="1"/>
  <c r="K46" i="24"/>
  <c r="L46" i="24" s="1"/>
  <c r="AR49" i="24"/>
  <c r="T50" i="24"/>
  <c r="K66" i="24"/>
  <c r="L66" i="24" s="1"/>
  <c r="K69" i="24"/>
  <c r="L69" i="24" s="1"/>
  <c r="AR75" i="24"/>
  <c r="T76" i="24"/>
  <c r="AR78" i="24"/>
  <c r="T79" i="24"/>
  <c r="AS81" i="24"/>
  <c r="AS84" i="24"/>
  <c r="AK92" i="24"/>
  <c r="K95" i="24"/>
  <c r="L95" i="24" s="1"/>
  <c r="AK97" i="24"/>
  <c r="K100" i="24"/>
  <c r="L100" i="24" s="1"/>
  <c r="T126" i="25"/>
  <c r="T131" i="25"/>
  <c r="T121" i="25"/>
  <c r="T123" i="25"/>
  <c r="T128" i="25"/>
  <c r="T130" i="25"/>
  <c r="T127" i="25"/>
  <c r="T122" i="25"/>
  <c r="T132" i="25"/>
  <c r="T129" i="25"/>
  <c r="T125" i="25"/>
  <c r="T124" i="25"/>
  <c r="L125" i="25"/>
  <c r="AR44" i="24"/>
  <c r="T45" i="24"/>
  <c r="AS49" i="24"/>
  <c r="AR58" i="24"/>
  <c r="K60" i="24"/>
  <c r="L60" i="24" s="1"/>
  <c r="K63" i="24"/>
  <c r="L63" i="24" s="1"/>
  <c r="AR67" i="24"/>
  <c r="AS75" i="24"/>
  <c r="AS78" i="24"/>
  <c r="AL92" i="24"/>
  <c r="AL97" i="24"/>
  <c r="AU110" i="24"/>
  <c r="AU107" i="24"/>
  <c r="AU116" i="24"/>
  <c r="AU113" i="24"/>
  <c r="K115" i="24"/>
  <c r="L115" i="24" s="1"/>
  <c r="AU109" i="24"/>
  <c r="AU115" i="24"/>
  <c r="AU112" i="24"/>
  <c r="K114" i="24"/>
  <c r="L114" i="24" s="1"/>
  <c r="K116" i="24"/>
  <c r="L116" i="24" s="1"/>
  <c r="R29" i="25"/>
  <c r="AR42" i="24"/>
  <c r="AU42" i="24" s="1"/>
  <c r="K49" i="24"/>
  <c r="L49" i="24" s="1"/>
  <c r="AR52" i="24"/>
  <c r="T53" i="24"/>
  <c r="T62" i="24"/>
  <c r="K81" i="24"/>
  <c r="L81" i="24" s="1"/>
  <c r="K84" i="24"/>
  <c r="L84" i="24" s="1"/>
  <c r="K91" i="24"/>
  <c r="L91" i="24" s="1"/>
  <c r="K96" i="24"/>
  <c r="L96" i="24" s="1"/>
  <c r="AK98" i="24"/>
  <c r="T43" i="24"/>
  <c r="K44" i="24"/>
  <c r="L44" i="24" s="1"/>
  <c r="AR47" i="24"/>
  <c r="T48" i="24"/>
  <c r="AS52" i="24"/>
  <c r="AR73" i="24"/>
  <c r="K75" i="24"/>
  <c r="L75" i="24" s="1"/>
  <c r="K78" i="24"/>
  <c r="L78" i="24" s="1"/>
  <c r="AR82" i="24"/>
  <c r="AK93" i="24"/>
  <c r="AL98" i="24"/>
  <c r="K111" i="24"/>
  <c r="L111" i="24" s="1"/>
  <c r="R26" i="25"/>
  <c r="O26" i="25"/>
  <c r="P26" i="25" s="1"/>
  <c r="Q26" i="25" s="1"/>
  <c r="S26" i="25" s="1"/>
  <c r="U26" i="25" s="1"/>
  <c r="AQ26" i="25" s="1"/>
  <c r="T45" i="25"/>
  <c r="T50" i="25"/>
  <c r="T47" i="25"/>
  <c r="T52" i="25"/>
  <c r="T44" i="25"/>
  <c r="T46" i="25"/>
  <c r="T43" i="25"/>
  <c r="T51" i="25"/>
  <c r="T42" i="25"/>
  <c r="AS47" i="24"/>
  <c r="E50" i="24"/>
  <c r="H49" i="24" s="1"/>
  <c r="I49" i="24" s="1"/>
  <c r="J49" i="24" s="1"/>
  <c r="K52" i="24"/>
  <c r="L52" i="24" s="1"/>
  <c r="K67" i="24"/>
  <c r="L67" i="24" s="1"/>
  <c r="D68" i="24"/>
  <c r="AS73" i="24"/>
  <c r="T74" i="24"/>
  <c r="AR76" i="24"/>
  <c r="AR79" i="24"/>
  <c r="T80" i="24"/>
  <c r="AS82" i="24"/>
  <c r="T83" i="24"/>
  <c r="AK89" i="24"/>
  <c r="AL93" i="24"/>
  <c r="K113" i="24"/>
  <c r="L113" i="24" s="1"/>
  <c r="AU114" i="24"/>
  <c r="E44" i="25"/>
  <c r="H43" i="25" s="1"/>
  <c r="I43" i="25" s="1"/>
  <c r="J43" i="25" s="1"/>
  <c r="D59" i="25"/>
  <c r="T53" i="25"/>
  <c r="R61" i="25"/>
  <c r="AR50" i="24"/>
  <c r="T51" i="24"/>
  <c r="K61" i="24"/>
  <c r="L61" i="24" s="1"/>
  <c r="K64" i="24"/>
  <c r="L64" i="24" s="1"/>
  <c r="AS76" i="24"/>
  <c r="K92" i="24"/>
  <c r="L92" i="24" s="1"/>
  <c r="K97" i="24"/>
  <c r="L97" i="24" s="1"/>
  <c r="T111" i="24"/>
  <c r="T108" i="24"/>
  <c r="T114" i="24"/>
  <c r="T110" i="24"/>
  <c r="T107" i="24"/>
  <c r="T116" i="24"/>
  <c r="T113" i="24"/>
  <c r="T109" i="24"/>
  <c r="AR45" i="24"/>
  <c r="AS50" i="24"/>
  <c r="AR59" i="24"/>
  <c r="AR65" i="24"/>
  <c r="T66" i="24"/>
  <c r="AR68" i="24"/>
  <c r="T69" i="24"/>
  <c r="AK94" i="24"/>
  <c r="R78" i="25"/>
  <c r="T60" i="24"/>
  <c r="K73" i="24"/>
  <c r="L73" i="24" s="1"/>
  <c r="AL94" i="24"/>
  <c r="K108" i="24"/>
  <c r="L108" i="24" s="1"/>
  <c r="R91" i="25"/>
  <c r="AU125" i="24"/>
  <c r="T128" i="24"/>
  <c r="K129" i="24"/>
  <c r="L129" i="24" s="1"/>
  <c r="AS29" i="25"/>
  <c r="K32" i="25"/>
  <c r="L32" i="25" s="1"/>
  <c r="AR33" i="25"/>
  <c r="K36" i="25"/>
  <c r="L36" i="25" s="1"/>
  <c r="K47" i="25"/>
  <c r="L47" i="25" s="1"/>
  <c r="R112" i="25"/>
  <c r="R114" i="25"/>
  <c r="R116" i="25"/>
  <c r="AU121" i="24"/>
  <c r="AU123" i="24"/>
  <c r="K145" i="24"/>
  <c r="L145" i="24" s="1"/>
  <c r="AR26" i="25"/>
  <c r="T27" i="25"/>
  <c r="AS33" i="25"/>
  <c r="AR37" i="25"/>
  <c r="D61" i="25"/>
  <c r="E46" i="25"/>
  <c r="H45" i="25" s="1"/>
  <c r="I45" i="25" s="1"/>
  <c r="J45" i="25" s="1"/>
  <c r="E69" i="25"/>
  <c r="H68" i="25" s="1"/>
  <c r="I68" i="25" s="1"/>
  <c r="J68" i="25" s="1"/>
  <c r="D83" i="25"/>
  <c r="E70" i="26"/>
  <c r="H69" i="26" s="1"/>
  <c r="I69" i="26" s="1"/>
  <c r="J69" i="26" s="1"/>
  <c r="D84" i="26"/>
  <c r="T126" i="24"/>
  <c r="K127" i="24"/>
  <c r="L127" i="24" s="1"/>
  <c r="AU132" i="24"/>
  <c r="K139" i="24"/>
  <c r="L139" i="24" s="1"/>
  <c r="K142" i="24"/>
  <c r="L142" i="24" s="1"/>
  <c r="AS37" i="25"/>
  <c r="K43" i="25"/>
  <c r="L43" i="25" s="1"/>
  <c r="R110" i="25"/>
  <c r="D66" i="25"/>
  <c r="E51" i="25"/>
  <c r="H50" i="25" s="1"/>
  <c r="I50" i="25" s="1"/>
  <c r="J50" i="25" s="1"/>
  <c r="R68" i="25"/>
  <c r="T122" i="24"/>
  <c r="AV137" i="24"/>
  <c r="T138" i="24"/>
  <c r="AU140" i="24"/>
  <c r="T141" i="24"/>
  <c r="AV143" i="24"/>
  <c r="AV146" i="24"/>
  <c r="AR30" i="25"/>
  <c r="K33" i="25"/>
  <c r="L33" i="25" s="1"/>
  <c r="AR34" i="25"/>
  <c r="K45" i="25"/>
  <c r="L45" i="25" s="1"/>
  <c r="AR48" i="25"/>
  <c r="T64" i="25"/>
  <c r="T61" i="25"/>
  <c r="T67" i="25"/>
  <c r="T58" i="25"/>
  <c r="T63" i="25"/>
  <c r="T60" i="25"/>
  <c r="T68" i="25"/>
  <c r="AR78" i="25"/>
  <c r="AR75" i="25"/>
  <c r="AR84" i="25"/>
  <c r="AR81" i="25"/>
  <c r="K80" i="25"/>
  <c r="L80" i="25" s="1"/>
  <c r="K77" i="25"/>
  <c r="L77" i="25" s="1"/>
  <c r="K74" i="25"/>
  <c r="L74" i="25" s="1"/>
  <c r="K83" i="25"/>
  <c r="L83" i="25" s="1"/>
  <c r="AR77" i="25"/>
  <c r="AR83" i="25"/>
  <c r="AR80" i="25"/>
  <c r="AR74" i="25"/>
  <c r="K79" i="25"/>
  <c r="L79" i="25" s="1"/>
  <c r="K76" i="25"/>
  <c r="L76" i="25" s="1"/>
  <c r="K82" i="25"/>
  <c r="L82" i="25" s="1"/>
  <c r="K73" i="25"/>
  <c r="L73" i="25" s="1"/>
  <c r="AR82" i="25"/>
  <c r="R142" i="25"/>
  <c r="P26" i="26"/>
  <c r="Q26" i="26" s="1"/>
  <c r="S26" i="26" s="1"/>
  <c r="K123" i="24"/>
  <c r="L123" i="24" s="1"/>
  <c r="AU128" i="24"/>
  <c r="AV140" i="24"/>
  <c r="AS30" i="25"/>
  <c r="AS34" i="25"/>
  <c r="K37" i="25"/>
  <c r="L37" i="25" s="1"/>
  <c r="K44" i="25"/>
  <c r="L44" i="25" s="1"/>
  <c r="D73" i="25"/>
  <c r="R138" i="25"/>
  <c r="L121" i="24"/>
  <c r="T131" i="24"/>
  <c r="K132" i="24"/>
  <c r="L132" i="24" s="1"/>
  <c r="K146" i="24"/>
  <c r="L146" i="24" s="1"/>
  <c r="AR27" i="25"/>
  <c r="T28" i="25"/>
  <c r="E66" i="25"/>
  <c r="H65" i="25" s="1"/>
  <c r="I65" i="25" s="1"/>
  <c r="J65" i="25" s="1"/>
  <c r="D80" i="25"/>
  <c r="R28" i="26"/>
  <c r="AU126" i="24"/>
  <c r="T129" i="24"/>
  <c r="K130" i="24"/>
  <c r="L130" i="24" s="1"/>
  <c r="AR44" i="25"/>
  <c r="AR49" i="25"/>
  <c r="K46" i="25"/>
  <c r="L46" i="25" s="1"/>
  <c r="K51" i="25"/>
  <c r="L51" i="25" s="1"/>
  <c r="AR46" i="25"/>
  <c r="K48" i="25"/>
  <c r="L48" i="25" s="1"/>
  <c r="K53" i="25"/>
  <c r="L53" i="25" s="1"/>
  <c r="AR51" i="25"/>
  <c r="AR53" i="25"/>
  <c r="K50" i="25"/>
  <c r="L50" i="25" s="1"/>
  <c r="AR47" i="25"/>
  <c r="E43" i="26"/>
  <c r="H42" i="26" s="1"/>
  <c r="I42" i="26" s="1"/>
  <c r="J42" i="26" s="1"/>
  <c r="D58" i="26"/>
  <c r="R94" i="26"/>
  <c r="K49" i="25"/>
  <c r="L49" i="25" s="1"/>
  <c r="R80" i="26"/>
  <c r="AU122" i="24"/>
  <c r="T127" i="24"/>
  <c r="K128" i="24"/>
  <c r="L128" i="24" s="1"/>
  <c r="AU138" i="24"/>
  <c r="T139" i="24"/>
  <c r="AU141" i="24"/>
  <c r="AV144" i="24"/>
  <c r="AV147" i="24"/>
  <c r="AS31" i="25"/>
  <c r="AR42" i="25"/>
  <c r="R49" i="26"/>
  <c r="AV138" i="24"/>
  <c r="K27" i="25"/>
  <c r="L27" i="25" s="1"/>
  <c r="T29" i="25"/>
  <c r="E54" i="25"/>
  <c r="H53" i="25" s="1"/>
  <c r="I53" i="25" s="1"/>
  <c r="J53" i="25" s="1"/>
  <c r="D69" i="25"/>
  <c r="L67" i="25"/>
  <c r="L130" i="25"/>
  <c r="T125" i="24"/>
  <c r="K126" i="24"/>
  <c r="L126" i="24" s="1"/>
  <c r="AU131" i="24"/>
  <c r="AR28" i="25"/>
  <c r="T33" i="25"/>
  <c r="AR45" i="25"/>
  <c r="D63" i="25"/>
  <c r="E48" i="25"/>
  <c r="H47" i="25" s="1"/>
  <c r="I47" i="25" s="1"/>
  <c r="J47" i="25" s="1"/>
  <c r="T62" i="25"/>
  <c r="K75" i="25"/>
  <c r="L75" i="25" s="1"/>
  <c r="T121" i="24"/>
  <c r="K124" i="24"/>
  <c r="L124" i="24" s="1"/>
  <c r="K144" i="24"/>
  <c r="L144" i="24" s="1"/>
  <c r="K31" i="25"/>
  <c r="L31" i="25" s="1"/>
  <c r="AR32" i="25"/>
  <c r="K42" i="25"/>
  <c r="L42" i="25" s="1"/>
  <c r="AR50" i="25"/>
  <c r="E61" i="25"/>
  <c r="H60" i="25" s="1"/>
  <c r="I60" i="25" s="1"/>
  <c r="J60" i="25" s="1"/>
  <c r="AV125" i="25"/>
  <c r="AV130" i="25"/>
  <c r="AV127" i="25"/>
  <c r="AV122" i="25"/>
  <c r="AV132" i="25"/>
  <c r="AV129" i="25"/>
  <c r="AV126" i="25"/>
  <c r="AV128" i="25"/>
  <c r="L131" i="25"/>
  <c r="K53" i="26"/>
  <c r="L53" i="26" s="1"/>
  <c r="AR51" i="26"/>
  <c r="AR53" i="26"/>
  <c r="K50" i="26"/>
  <c r="L50" i="26" s="1"/>
  <c r="K47" i="26"/>
  <c r="L47" i="26" s="1"/>
  <c r="AR45" i="26"/>
  <c r="AR50" i="26"/>
  <c r="K52" i="26"/>
  <c r="L52" i="26" s="1"/>
  <c r="AR52" i="26"/>
  <c r="AR44" i="26"/>
  <c r="AR49" i="26"/>
  <c r="K46" i="26"/>
  <c r="L46" i="26" s="1"/>
  <c r="K45" i="26"/>
  <c r="L45" i="26" s="1"/>
  <c r="AR48" i="26"/>
  <c r="K44" i="26"/>
  <c r="L44" i="26" s="1"/>
  <c r="K51" i="26"/>
  <c r="L51" i="26" s="1"/>
  <c r="K42" i="26"/>
  <c r="L42" i="26" s="1"/>
  <c r="K48" i="26"/>
  <c r="L48" i="26" s="1"/>
  <c r="K43" i="26"/>
  <c r="L43" i="26" s="1"/>
  <c r="E52" i="26"/>
  <c r="H51" i="26" s="1"/>
  <c r="I51" i="26" s="1"/>
  <c r="J51" i="26" s="1"/>
  <c r="D67" i="26"/>
  <c r="K64" i="25"/>
  <c r="L64" i="25" s="1"/>
  <c r="AS76" i="25"/>
  <c r="AS79" i="25"/>
  <c r="AK98" i="25"/>
  <c r="K98" i="25"/>
  <c r="L98" i="25" s="1"/>
  <c r="AL89" i="25"/>
  <c r="K92" i="25"/>
  <c r="L92" i="25" s="1"/>
  <c r="T95" i="25"/>
  <c r="T96" i="25"/>
  <c r="T97" i="25"/>
  <c r="AK99" i="25"/>
  <c r="R74" i="26"/>
  <c r="AS45" i="25"/>
  <c r="AS59" i="25"/>
  <c r="AR62" i="25"/>
  <c r="AS65" i="25"/>
  <c r="AL94" i="25"/>
  <c r="AK95" i="25"/>
  <c r="AV105" i="25"/>
  <c r="AV106" i="25"/>
  <c r="AV108" i="25"/>
  <c r="AV109" i="25"/>
  <c r="T147" i="25"/>
  <c r="T136" i="25"/>
  <c r="T143" i="25"/>
  <c r="T139" i="25"/>
  <c r="T138" i="25"/>
  <c r="T145" i="25"/>
  <c r="T141" i="25"/>
  <c r="K146" i="25"/>
  <c r="L146" i="25" s="1"/>
  <c r="AK90" i="25"/>
  <c r="K93" i="25"/>
  <c r="L93" i="25" s="1"/>
  <c r="AK96" i="25"/>
  <c r="AK97" i="25"/>
  <c r="K127" i="25"/>
  <c r="L127" i="25" s="1"/>
  <c r="AU125" i="25"/>
  <c r="K122" i="25"/>
  <c r="L122" i="25" s="1"/>
  <c r="K132" i="25"/>
  <c r="L132" i="25" s="1"/>
  <c r="AU130" i="25"/>
  <c r="K124" i="25"/>
  <c r="L124" i="25" s="1"/>
  <c r="K129" i="25"/>
  <c r="L129" i="25" s="1"/>
  <c r="AU127" i="25"/>
  <c r="AU122" i="25"/>
  <c r="AU124" i="25"/>
  <c r="K121" i="25"/>
  <c r="L121" i="25" s="1"/>
  <c r="K123" i="25"/>
  <c r="L123" i="25" s="1"/>
  <c r="AU126" i="25"/>
  <c r="AU139" i="25"/>
  <c r="AS31" i="26"/>
  <c r="AR43" i="26"/>
  <c r="AV116" i="25"/>
  <c r="AV112" i="25"/>
  <c r="AV115" i="25"/>
  <c r="AV114" i="25"/>
  <c r="AV110" i="25"/>
  <c r="AS43" i="25"/>
  <c r="AS48" i="25"/>
  <c r="K59" i="25"/>
  <c r="L59" i="25" s="1"/>
  <c r="K62" i="25"/>
  <c r="L62" i="25" s="1"/>
  <c r="K65" i="25"/>
  <c r="L65" i="25" s="1"/>
  <c r="AS74" i="25"/>
  <c r="T75" i="25"/>
  <c r="T78" i="25"/>
  <c r="AS80" i="25"/>
  <c r="AS83" i="25"/>
  <c r="K89" i="25"/>
  <c r="L89" i="25" s="1"/>
  <c r="T114" i="25"/>
  <c r="T110" i="25"/>
  <c r="T106" i="25"/>
  <c r="T113" i="25"/>
  <c r="T109" i="25"/>
  <c r="T112" i="25"/>
  <c r="AV131" i="25"/>
  <c r="T142" i="25"/>
  <c r="R29" i="26"/>
  <c r="E78" i="26"/>
  <c r="H77" i="26" s="1"/>
  <c r="I77" i="26" s="1"/>
  <c r="J77" i="26" s="1"/>
  <c r="D93" i="26"/>
  <c r="AR66" i="25"/>
  <c r="AR69" i="25"/>
  <c r="AS77" i="25"/>
  <c r="R111" i="25"/>
  <c r="AR47" i="26"/>
  <c r="AS77" i="26"/>
  <c r="AS83" i="26"/>
  <c r="AS80" i="26"/>
  <c r="AS74" i="26"/>
  <c r="AS79" i="26"/>
  <c r="AS76" i="26"/>
  <c r="AS82" i="26"/>
  <c r="AS73" i="26"/>
  <c r="AS78" i="26"/>
  <c r="AS75" i="26"/>
  <c r="AS84" i="26"/>
  <c r="AS81" i="26"/>
  <c r="AS51" i="25"/>
  <c r="AL97" i="25"/>
  <c r="AL100" i="25"/>
  <c r="K99" i="25"/>
  <c r="L99" i="25" s="1"/>
  <c r="K128" i="25"/>
  <c r="L128" i="25" s="1"/>
  <c r="AU146" i="25"/>
  <c r="K145" i="25"/>
  <c r="L145" i="25" s="1"/>
  <c r="AU142" i="25"/>
  <c r="K141" i="25"/>
  <c r="L141" i="25" s="1"/>
  <c r="AU138" i="25"/>
  <c r="K137" i="25"/>
  <c r="L137" i="25" s="1"/>
  <c r="AU137" i="25"/>
  <c r="AU144" i="25"/>
  <c r="K143" i="25"/>
  <c r="L143" i="25" s="1"/>
  <c r="AU140" i="25"/>
  <c r="K139" i="25"/>
  <c r="L139" i="25" s="1"/>
  <c r="T146" i="25"/>
  <c r="AS34" i="26"/>
  <c r="AS30" i="26"/>
  <c r="AS37" i="26"/>
  <c r="AS26" i="26"/>
  <c r="AS33" i="26"/>
  <c r="AS36" i="26"/>
  <c r="AS28" i="26"/>
  <c r="R37" i="26"/>
  <c r="AL91" i="25"/>
  <c r="K100" i="25"/>
  <c r="L100" i="25" s="1"/>
  <c r="AV113" i="25"/>
  <c r="R32" i="26"/>
  <c r="R36" i="26"/>
  <c r="E65" i="26"/>
  <c r="H64" i="26" s="1"/>
  <c r="I64" i="26" s="1"/>
  <c r="J64" i="26" s="1"/>
  <c r="D79" i="26"/>
  <c r="R83" i="26"/>
  <c r="AS46" i="25"/>
  <c r="E49" i="25"/>
  <c r="H48" i="25" s="1"/>
  <c r="I48" i="25" s="1"/>
  <c r="J48" i="25" s="1"/>
  <c r="T82" i="25"/>
  <c r="K90" i="25"/>
  <c r="L90" i="25" s="1"/>
  <c r="R106" i="25"/>
  <c r="AU123" i="25"/>
  <c r="AV124" i="25"/>
  <c r="K136" i="25"/>
  <c r="L136" i="25" s="1"/>
  <c r="K140" i="25"/>
  <c r="L140" i="25" s="1"/>
  <c r="AR42" i="26"/>
  <c r="R132" i="26"/>
  <c r="AV146" i="26"/>
  <c r="AV143" i="26"/>
  <c r="AV137" i="26"/>
  <c r="AV142" i="26"/>
  <c r="AV139" i="26"/>
  <c r="AV145" i="26"/>
  <c r="AV136" i="26"/>
  <c r="AV141" i="26"/>
  <c r="AV138" i="26"/>
  <c r="AV147" i="26"/>
  <c r="AV144" i="26"/>
  <c r="AV140" i="26"/>
  <c r="D79" i="27"/>
  <c r="E65" i="27"/>
  <c r="H64" i="27" s="1"/>
  <c r="I64" i="27" s="1"/>
  <c r="J64" i="27" s="1"/>
  <c r="K66" i="25"/>
  <c r="L66" i="25" s="1"/>
  <c r="K69" i="25"/>
  <c r="L69" i="25" s="1"/>
  <c r="T76" i="25"/>
  <c r="AS81" i="25"/>
  <c r="AS84" i="25"/>
  <c r="AK92" i="25"/>
  <c r="K95" i="25"/>
  <c r="L95" i="25" s="1"/>
  <c r="K96" i="25"/>
  <c r="L96" i="25" s="1"/>
  <c r="K97" i="25"/>
  <c r="L97" i="25" s="1"/>
  <c r="O106" i="25"/>
  <c r="P106" i="25" s="1"/>
  <c r="Q106" i="25" s="1"/>
  <c r="AV123" i="25"/>
  <c r="AU129" i="25"/>
  <c r="K60" i="25"/>
  <c r="L60" i="25" s="1"/>
  <c r="K63" i="25"/>
  <c r="L63" i="25" s="1"/>
  <c r="AS75" i="25"/>
  <c r="AL92" i="25"/>
  <c r="R107" i="25"/>
  <c r="R115" i="25"/>
  <c r="T116" i="25"/>
  <c r="AU121" i="25"/>
  <c r="T140" i="25"/>
  <c r="K144" i="25"/>
  <c r="L144" i="25" s="1"/>
  <c r="AS29" i="26"/>
  <c r="AR46" i="26"/>
  <c r="AR28" i="26"/>
  <c r="T33" i="26"/>
  <c r="AS48" i="26"/>
  <c r="AS43" i="26"/>
  <c r="AS45" i="26"/>
  <c r="AS50" i="26"/>
  <c r="AS47" i="26"/>
  <c r="AS44" i="26"/>
  <c r="AS49" i="26"/>
  <c r="R75" i="26"/>
  <c r="T26" i="26"/>
  <c r="K31" i="26"/>
  <c r="L31" i="26" s="1"/>
  <c r="AR32" i="26"/>
  <c r="K35" i="26"/>
  <c r="L35" i="26" s="1"/>
  <c r="T37" i="26"/>
  <c r="T44" i="26"/>
  <c r="T46" i="26"/>
  <c r="T51" i="26"/>
  <c r="T53" i="26"/>
  <c r="T45" i="26"/>
  <c r="T50" i="26"/>
  <c r="D60" i="26"/>
  <c r="E45" i="26"/>
  <c r="H44" i="26" s="1"/>
  <c r="I44" i="26" s="1"/>
  <c r="J44" i="26" s="1"/>
  <c r="D59" i="26"/>
  <c r="E44" i="26"/>
  <c r="H43" i="26" s="1"/>
  <c r="I43" i="26" s="1"/>
  <c r="J43" i="26" s="1"/>
  <c r="R77" i="26"/>
  <c r="R105" i="26"/>
  <c r="O105" i="26"/>
  <c r="O26" i="27"/>
  <c r="P26" i="27" s="1"/>
  <c r="Q26" i="27" s="1"/>
  <c r="S26" i="27" s="1"/>
  <c r="U26" i="27" s="1"/>
  <c r="AQ26" i="27" s="1"/>
  <c r="R30" i="27"/>
  <c r="AV141" i="25"/>
  <c r="AV145" i="25"/>
  <c r="AR26" i="26"/>
  <c r="T27" i="26"/>
  <c r="AR37" i="26"/>
  <c r="D66" i="26"/>
  <c r="E51" i="26"/>
  <c r="H50" i="26" s="1"/>
  <c r="I50" i="26" s="1"/>
  <c r="J50" i="26" s="1"/>
  <c r="R100" i="27"/>
  <c r="AS51" i="26"/>
  <c r="T31" i="26"/>
  <c r="T35" i="26"/>
  <c r="AU105" i="25"/>
  <c r="AV138" i="25"/>
  <c r="AR30" i="26"/>
  <c r="K33" i="26"/>
  <c r="L33" i="26" s="1"/>
  <c r="AR34" i="26"/>
  <c r="T43" i="26"/>
  <c r="D78" i="26"/>
  <c r="AL100" i="26"/>
  <c r="AL95" i="26"/>
  <c r="AL99" i="26"/>
  <c r="AL94" i="26"/>
  <c r="AL89" i="26"/>
  <c r="AL93" i="26"/>
  <c r="AL97" i="26"/>
  <c r="AL92" i="26"/>
  <c r="AR46" i="27"/>
  <c r="K48" i="27"/>
  <c r="L48" i="27" s="1"/>
  <c r="K43" i="27"/>
  <c r="L43" i="27" s="1"/>
  <c r="K53" i="27"/>
  <c r="L53" i="27" s="1"/>
  <c r="AR51" i="27"/>
  <c r="AR48" i="27"/>
  <c r="K45" i="27"/>
  <c r="L45" i="27" s="1"/>
  <c r="AR43" i="27"/>
  <c r="K50" i="27"/>
  <c r="L50" i="27" s="1"/>
  <c r="AR53" i="27"/>
  <c r="K47" i="27"/>
  <c r="L47" i="27" s="1"/>
  <c r="AR45" i="27"/>
  <c r="AR50" i="27"/>
  <c r="K42" i="27"/>
  <c r="L42" i="27" s="1"/>
  <c r="K52" i="27"/>
  <c r="L52" i="27" s="1"/>
  <c r="AR47" i="27"/>
  <c r="K44" i="27"/>
  <c r="L44" i="27" s="1"/>
  <c r="AR52" i="27"/>
  <c r="K49" i="27"/>
  <c r="L49" i="27" s="1"/>
  <c r="AR42" i="27"/>
  <c r="K46" i="27"/>
  <c r="L46" i="27" s="1"/>
  <c r="K51" i="27"/>
  <c r="L51" i="27" s="1"/>
  <c r="R78" i="26"/>
  <c r="R140" i="26"/>
  <c r="D60" i="27"/>
  <c r="E45" i="27"/>
  <c r="H44" i="27" s="1"/>
  <c r="I44" i="27" s="1"/>
  <c r="J44" i="27" s="1"/>
  <c r="D65" i="26"/>
  <c r="E50" i="26"/>
  <c r="H49" i="26" s="1"/>
  <c r="I49" i="26" s="1"/>
  <c r="J49" i="26" s="1"/>
  <c r="K66" i="26"/>
  <c r="L66" i="26" s="1"/>
  <c r="K69" i="26"/>
  <c r="L69" i="26" s="1"/>
  <c r="AR75" i="26"/>
  <c r="T76" i="26"/>
  <c r="AR78" i="26"/>
  <c r="T79" i="26"/>
  <c r="K95" i="26"/>
  <c r="L95" i="26" s="1"/>
  <c r="AK97" i="26"/>
  <c r="T98" i="26"/>
  <c r="K100" i="26"/>
  <c r="L100" i="26" s="1"/>
  <c r="AR58" i="26"/>
  <c r="K60" i="26"/>
  <c r="L60" i="26" s="1"/>
  <c r="D61" i="26"/>
  <c r="K63" i="26"/>
  <c r="L63" i="26" s="1"/>
  <c r="AR67" i="26"/>
  <c r="T93" i="26"/>
  <c r="AU115" i="26"/>
  <c r="AU112" i="26"/>
  <c r="K114" i="26"/>
  <c r="L114" i="26" s="1"/>
  <c r="K116" i="26"/>
  <c r="L116" i="26" s="1"/>
  <c r="K112" i="26"/>
  <c r="L112" i="26" s="1"/>
  <c r="T114" i="26"/>
  <c r="T59" i="26"/>
  <c r="AR61" i="26"/>
  <c r="AR64" i="26"/>
  <c r="T65" i="26"/>
  <c r="AS67" i="26"/>
  <c r="T68" i="26"/>
  <c r="T89" i="26"/>
  <c r="AU105" i="26"/>
  <c r="K107" i="26"/>
  <c r="L107" i="26" s="1"/>
  <c r="K110" i="26"/>
  <c r="L110" i="26" s="1"/>
  <c r="T122" i="26"/>
  <c r="T124" i="26"/>
  <c r="T126" i="26"/>
  <c r="T128" i="26"/>
  <c r="T130" i="26"/>
  <c r="T132" i="26"/>
  <c r="T123" i="26"/>
  <c r="T121" i="26"/>
  <c r="T125" i="26"/>
  <c r="T127" i="26"/>
  <c r="AS61" i="26"/>
  <c r="T62" i="26"/>
  <c r="AS64" i="26"/>
  <c r="K81" i="26"/>
  <c r="L81" i="26" s="1"/>
  <c r="K84" i="26"/>
  <c r="L84" i="26" s="1"/>
  <c r="K91" i="26"/>
  <c r="L91" i="26" s="1"/>
  <c r="K96" i="26"/>
  <c r="L96" i="26" s="1"/>
  <c r="AK98" i="26"/>
  <c r="AU108" i="26"/>
  <c r="AU111" i="26"/>
  <c r="R143" i="26"/>
  <c r="K58" i="26"/>
  <c r="L58" i="26" s="1"/>
  <c r="K67" i="26"/>
  <c r="L67" i="26" s="1"/>
  <c r="D68" i="26"/>
  <c r="T74" i="26"/>
  <c r="AR76" i="26"/>
  <c r="AR79" i="26"/>
  <c r="T80" i="26"/>
  <c r="T83" i="26"/>
  <c r="AK89" i="26"/>
  <c r="K113" i="26"/>
  <c r="L113" i="26" s="1"/>
  <c r="AU116" i="26"/>
  <c r="R131" i="27"/>
  <c r="K61" i="26"/>
  <c r="L61" i="26" s="1"/>
  <c r="K64" i="26"/>
  <c r="L64" i="26" s="1"/>
  <c r="T77" i="26"/>
  <c r="T90" i="26"/>
  <c r="K92" i="26"/>
  <c r="L92" i="26" s="1"/>
  <c r="K97" i="26"/>
  <c r="L97" i="26" s="1"/>
  <c r="T116" i="26"/>
  <c r="T113" i="26"/>
  <c r="T115" i="26"/>
  <c r="T112" i="26"/>
  <c r="R146" i="26"/>
  <c r="AR59" i="26"/>
  <c r="AR65" i="26"/>
  <c r="T66" i="26"/>
  <c r="AR68" i="26"/>
  <c r="T69" i="26"/>
  <c r="AK94" i="26"/>
  <c r="T95" i="26"/>
  <c r="AK99" i="26"/>
  <c r="K108" i="26"/>
  <c r="L108" i="26" s="1"/>
  <c r="K111" i="26"/>
  <c r="L111" i="26" s="1"/>
  <c r="D76" i="27"/>
  <c r="E62" i="27"/>
  <c r="H61" i="27" s="1"/>
  <c r="I61" i="27" s="1"/>
  <c r="J61" i="27" s="1"/>
  <c r="T60" i="26"/>
  <c r="AR62" i="26"/>
  <c r="T63" i="26"/>
  <c r="AS65" i="26"/>
  <c r="AS68" i="26"/>
  <c r="K82" i="26"/>
  <c r="L82" i="26" s="1"/>
  <c r="AU106" i="26"/>
  <c r="K115" i="26"/>
  <c r="L115" i="26" s="1"/>
  <c r="L128" i="26"/>
  <c r="L130" i="26"/>
  <c r="R137" i="26"/>
  <c r="D68" i="27"/>
  <c r="E53" i="27"/>
  <c r="H52" i="27" s="1"/>
  <c r="I52" i="27" s="1"/>
  <c r="J52" i="27" s="1"/>
  <c r="E48" i="26"/>
  <c r="H47" i="26" s="1"/>
  <c r="I47" i="26" s="1"/>
  <c r="J47" i="26" s="1"/>
  <c r="K76" i="26"/>
  <c r="L76" i="26" s="1"/>
  <c r="K79" i="26"/>
  <c r="L79" i="26" s="1"/>
  <c r="K93" i="26"/>
  <c r="L93" i="26" s="1"/>
  <c r="K98" i="26"/>
  <c r="L98" i="26" s="1"/>
  <c r="T35" i="27"/>
  <c r="T31" i="27"/>
  <c r="T27" i="27"/>
  <c r="T34" i="27"/>
  <c r="T30" i="27"/>
  <c r="T37" i="27"/>
  <c r="T26" i="27"/>
  <c r="T33" i="27"/>
  <c r="T29" i="27"/>
  <c r="T36" i="27"/>
  <c r="T28" i="27"/>
  <c r="D73" i="27"/>
  <c r="E59" i="27"/>
  <c r="H58" i="27" s="1"/>
  <c r="I58" i="27" s="1"/>
  <c r="J58" i="27" s="1"/>
  <c r="K59" i="26"/>
  <c r="L59" i="26" s="1"/>
  <c r="K62" i="26"/>
  <c r="L62" i="26" s="1"/>
  <c r="K65" i="26"/>
  <c r="L65" i="26" s="1"/>
  <c r="T75" i="26"/>
  <c r="K89" i="26"/>
  <c r="L89" i="26" s="1"/>
  <c r="AU113" i="26"/>
  <c r="R58" i="27"/>
  <c r="O58" i="27"/>
  <c r="R81" i="27"/>
  <c r="AR66" i="26"/>
  <c r="K106" i="26"/>
  <c r="L106" i="26" s="1"/>
  <c r="AV114" i="26"/>
  <c r="AV116" i="26"/>
  <c r="AV113" i="26"/>
  <c r="K109" i="26"/>
  <c r="L109" i="26" s="1"/>
  <c r="L123" i="26"/>
  <c r="L27" i="27"/>
  <c r="T32" i="27"/>
  <c r="AU124" i="26"/>
  <c r="AV126" i="26"/>
  <c r="T136" i="26"/>
  <c r="AU144" i="26"/>
  <c r="T145" i="26"/>
  <c r="AU147" i="26"/>
  <c r="AR31" i="27"/>
  <c r="K34" i="27"/>
  <c r="L34" i="27" s="1"/>
  <c r="AR35" i="27"/>
  <c r="E67" i="27"/>
  <c r="H66" i="27" s="1"/>
  <c r="I66" i="27" s="1"/>
  <c r="J66" i="27" s="1"/>
  <c r="AR78" i="27"/>
  <c r="AR75" i="27"/>
  <c r="AR84" i="27"/>
  <c r="AR81" i="27"/>
  <c r="K80" i="27"/>
  <c r="L80" i="27" s="1"/>
  <c r="K77" i="27"/>
  <c r="L77" i="27" s="1"/>
  <c r="K74" i="27"/>
  <c r="L74" i="27" s="1"/>
  <c r="K83" i="27"/>
  <c r="L83" i="27" s="1"/>
  <c r="AR77" i="27"/>
  <c r="AR83" i="27"/>
  <c r="AR80" i="27"/>
  <c r="AR74" i="27"/>
  <c r="K79" i="27"/>
  <c r="L79" i="27" s="1"/>
  <c r="K76" i="27"/>
  <c r="L76" i="27" s="1"/>
  <c r="K82" i="27"/>
  <c r="L82" i="27" s="1"/>
  <c r="K73" i="27"/>
  <c r="L73" i="27" s="1"/>
  <c r="AR82" i="27"/>
  <c r="K78" i="27"/>
  <c r="L78" i="27" s="1"/>
  <c r="K75" i="27"/>
  <c r="L75" i="27" s="1"/>
  <c r="AR73" i="27"/>
  <c r="R142" i="27"/>
  <c r="AV122" i="26"/>
  <c r="T48" i="27"/>
  <c r="D97" i="27"/>
  <c r="E82" i="27"/>
  <c r="H81" i="27" s="1"/>
  <c r="I81" i="27" s="1"/>
  <c r="J81" i="27" s="1"/>
  <c r="AS52" i="27"/>
  <c r="R67" i="27"/>
  <c r="R128" i="27"/>
  <c r="T146" i="27"/>
  <c r="T143" i="27"/>
  <c r="T137" i="27"/>
  <c r="T142" i="27"/>
  <c r="T139" i="27"/>
  <c r="T145" i="27"/>
  <c r="L140" i="27"/>
  <c r="L137" i="27"/>
  <c r="T136" i="27"/>
  <c r="T141" i="27"/>
  <c r="T138" i="27"/>
  <c r="K126" i="26"/>
  <c r="L126" i="26" s="1"/>
  <c r="AU131" i="26"/>
  <c r="AR28" i="27"/>
  <c r="AS47" i="27"/>
  <c r="E50" i="27"/>
  <c r="H49" i="27" s="1"/>
  <c r="I49" i="27" s="1"/>
  <c r="J49" i="27" s="1"/>
  <c r="AR65" i="27"/>
  <c r="R99" i="27"/>
  <c r="K124" i="26"/>
  <c r="L124" i="26" s="1"/>
  <c r="AU129" i="26"/>
  <c r="AV131" i="26"/>
  <c r="K144" i="26"/>
  <c r="L144" i="26" s="1"/>
  <c r="K147" i="26"/>
  <c r="L147" i="26" s="1"/>
  <c r="AS28" i="27"/>
  <c r="K31" i="27"/>
  <c r="L31" i="27" s="1"/>
  <c r="AR32" i="27"/>
  <c r="K35" i="27"/>
  <c r="L35" i="27" s="1"/>
  <c r="T51" i="27"/>
  <c r="AS67" i="27"/>
  <c r="AS58" i="27"/>
  <c r="AS63" i="27"/>
  <c r="AS60" i="27"/>
  <c r="AS62" i="27"/>
  <c r="AS68" i="27"/>
  <c r="AS65" i="27"/>
  <c r="AS59" i="27"/>
  <c r="K122" i="26"/>
  <c r="L122" i="26" s="1"/>
  <c r="AV129" i="26"/>
  <c r="AU136" i="26"/>
  <c r="K138" i="26"/>
  <c r="L138" i="26" s="1"/>
  <c r="K141" i="26"/>
  <c r="L141" i="26" s="1"/>
  <c r="AU145" i="26"/>
  <c r="AS32" i="27"/>
  <c r="AR36" i="27"/>
  <c r="AS50" i="27"/>
  <c r="E70" i="27"/>
  <c r="H69" i="27" s="1"/>
  <c r="I69" i="27" s="1"/>
  <c r="J69" i="27" s="1"/>
  <c r="D84" i="27"/>
  <c r="D63" i="27"/>
  <c r="E66" i="27"/>
  <c r="H65" i="27" s="1"/>
  <c r="I65" i="27" s="1"/>
  <c r="J65" i="27" s="1"/>
  <c r="AR79" i="27"/>
  <c r="D82" i="27"/>
  <c r="AV129" i="27"/>
  <c r="AV131" i="27"/>
  <c r="AV122" i="27"/>
  <c r="AV124" i="27"/>
  <c r="AV126" i="27"/>
  <c r="AV128" i="27"/>
  <c r="AV130" i="27"/>
  <c r="AV123" i="27"/>
  <c r="AV121" i="27"/>
  <c r="AU127" i="26"/>
  <c r="K131" i="26"/>
  <c r="L131" i="26" s="1"/>
  <c r="AS36" i="27"/>
  <c r="E75" i="27"/>
  <c r="H74" i="27" s="1"/>
  <c r="I74" i="27" s="1"/>
  <c r="J74" i="27" s="1"/>
  <c r="D90" i="27"/>
  <c r="T46" i="27"/>
  <c r="AS53" i="27"/>
  <c r="E60" i="27"/>
  <c r="H59" i="27" s="1"/>
  <c r="I59" i="27" s="1"/>
  <c r="J59" i="27" s="1"/>
  <c r="E63" i="27"/>
  <c r="H62" i="27" s="1"/>
  <c r="I62" i="27" s="1"/>
  <c r="J62" i="27" s="1"/>
  <c r="R108" i="27"/>
  <c r="L141" i="27"/>
  <c r="AV127" i="26"/>
  <c r="T140" i="26"/>
  <c r="K28" i="27"/>
  <c r="L28" i="27" s="1"/>
  <c r="AR29" i="27"/>
  <c r="AR58" i="27"/>
  <c r="K60" i="27"/>
  <c r="L60" i="27" s="1"/>
  <c r="K63" i="27"/>
  <c r="L63" i="27" s="1"/>
  <c r="K84" i="27"/>
  <c r="L84" i="27" s="1"/>
  <c r="R125" i="27"/>
  <c r="AV132" i="27"/>
  <c r="L139" i="27"/>
  <c r="L145" i="27"/>
  <c r="T147" i="27"/>
  <c r="AU125" i="26"/>
  <c r="K129" i="26"/>
  <c r="L129" i="26" s="1"/>
  <c r="AS29" i="27"/>
  <c r="K32" i="27"/>
  <c r="L32" i="27" s="1"/>
  <c r="AR33" i="27"/>
  <c r="K36" i="27"/>
  <c r="L36" i="27" s="1"/>
  <c r="T49" i="27"/>
  <c r="AR67" i="27"/>
  <c r="AU121" i="26"/>
  <c r="AU123" i="26"/>
  <c r="AV125" i="26"/>
  <c r="K136" i="26"/>
  <c r="L136" i="26" s="1"/>
  <c r="K145" i="26"/>
  <c r="L145" i="26" s="1"/>
  <c r="AR26" i="27"/>
  <c r="AU26" i="27" s="1"/>
  <c r="AS33" i="27"/>
  <c r="AR37" i="27"/>
  <c r="T44" i="27"/>
  <c r="E78" i="27"/>
  <c r="H77" i="27" s="1"/>
  <c r="I77" i="27" s="1"/>
  <c r="J77" i="27" s="1"/>
  <c r="D93" i="27"/>
  <c r="AS48" i="27"/>
  <c r="E51" i="27"/>
  <c r="H50" i="27" s="1"/>
  <c r="I50" i="27" s="1"/>
  <c r="J50" i="27" s="1"/>
  <c r="T68" i="27"/>
  <c r="T65" i="27"/>
  <c r="T59" i="27"/>
  <c r="T63" i="27"/>
  <c r="T60" i="27"/>
  <c r="AS61" i="27"/>
  <c r="AS64" i="27"/>
  <c r="T69" i="27"/>
  <c r="AR76" i="27"/>
  <c r="R94" i="27"/>
  <c r="AV123" i="26"/>
  <c r="K127" i="26"/>
  <c r="L127" i="26" s="1"/>
  <c r="AU132" i="26"/>
  <c r="K139" i="26"/>
  <c r="L139" i="26" s="1"/>
  <c r="K142" i="26"/>
  <c r="L142" i="26" s="1"/>
  <c r="T66" i="27"/>
  <c r="R111" i="27"/>
  <c r="K125" i="26"/>
  <c r="L125" i="26" s="1"/>
  <c r="AV132" i="26"/>
  <c r="AU137" i="26"/>
  <c r="AU143" i="26"/>
  <c r="T144" i="26"/>
  <c r="AU146" i="26"/>
  <c r="T147" i="26"/>
  <c r="K29" i="27"/>
  <c r="L29" i="27" s="1"/>
  <c r="T42" i="27"/>
  <c r="T52" i="27"/>
  <c r="E54" i="27"/>
  <c r="H53" i="27" s="1"/>
  <c r="I53" i="27" s="1"/>
  <c r="J53" i="27" s="1"/>
  <c r="R122" i="27"/>
  <c r="AV125" i="27"/>
  <c r="T138" i="26"/>
  <c r="AR30" i="27"/>
  <c r="K33" i="27"/>
  <c r="L33" i="27" s="1"/>
  <c r="E81" i="27"/>
  <c r="H80" i="27" s="1"/>
  <c r="I80" i="27" s="1"/>
  <c r="J80" i="27" s="1"/>
  <c r="D96" i="27"/>
  <c r="AR64" i="27"/>
  <c r="AR61" i="27"/>
  <c r="K69" i="27"/>
  <c r="L69" i="27" s="1"/>
  <c r="K66" i="27"/>
  <c r="L66" i="27" s="1"/>
  <c r="K65" i="27"/>
  <c r="L65" i="27" s="1"/>
  <c r="K62" i="27"/>
  <c r="L62" i="27" s="1"/>
  <c r="K68" i="27"/>
  <c r="L68" i="27" s="1"/>
  <c r="AR62" i="27"/>
  <c r="K64" i="27"/>
  <c r="L64" i="27" s="1"/>
  <c r="K61" i="27"/>
  <c r="L61" i="27" s="1"/>
  <c r="AR69" i="27"/>
  <c r="L136" i="27"/>
  <c r="L138" i="27"/>
  <c r="AK93" i="27"/>
  <c r="T94" i="27"/>
  <c r="AL98" i="27"/>
  <c r="T99" i="27"/>
  <c r="AV108" i="27"/>
  <c r="AV111" i="27"/>
  <c r="AU125" i="27"/>
  <c r="K129" i="27"/>
  <c r="L129" i="27" s="1"/>
  <c r="AS76" i="27"/>
  <c r="T77" i="27"/>
  <c r="AS79" i="27"/>
  <c r="AL89" i="27"/>
  <c r="T90" i="27"/>
  <c r="K92" i="27"/>
  <c r="L92" i="27" s="1"/>
  <c r="K97" i="27"/>
  <c r="L97" i="27" s="1"/>
  <c r="K105" i="27"/>
  <c r="L105" i="27" s="1"/>
  <c r="K114" i="27"/>
  <c r="L114" i="27" s="1"/>
  <c r="K127" i="27"/>
  <c r="L127" i="27" s="1"/>
  <c r="AU132" i="27"/>
  <c r="AL94" i="27"/>
  <c r="AL99" i="27"/>
  <c r="AU106" i="27"/>
  <c r="AU112" i="27"/>
  <c r="AU115" i="27"/>
  <c r="T116" i="27"/>
  <c r="AK90" i="27"/>
  <c r="K93" i="27"/>
  <c r="L93" i="27" s="1"/>
  <c r="K98" i="27"/>
  <c r="L98" i="27" s="1"/>
  <c r="AV106" i="27"/>
  <c r="T107" i="27"/>
  <c r="AU109" i="27"/>
  <c r="T110" i="27"/>
  <c r="AV112" i="27"/>
  <c r="AV115" i="27"/>
  <c r="K121" i="27"/>
  <c r="L121" i="27" s="1"/>
  <c r="K123" i="27"/>
  <c r="L123" i="27" s="1"/>
  <c r="AU128" i="27"/>
  <c r="T81" i="27"/>
  <c r="T84" i="27"/>
  <c r="AL90" i="27"/>
  <c r="T91" i="27"/>
  <c r="AK95" i="27"/>
  <c r="T96" i="27"/>
  <c r="AK100" i="27"/>
  <c r="AV109" i="27"/>
  <c r="T131" i="27"/>
  <c r="K132" i="27"/>
  <c r="L132" i="27" s="1"/>
  <c r="K146" i="27"/>
  <c r="L146" i="27" s="1"/>
  <c r="T75" i="27"/>
  <c r="T78" i="27"/>
  <c r="AS80" i="27"/>
  <c r="AS83" i="27"/>
  <c r="K89" i="27"/>
  <c r="L89" i="27" s="1"/>
  <c r="AL95" i="27"/>
  <c r="AL100" i="27"/>
  <c r="K115" i="27"/>
  <c r="L115" i="27" s="1"/>
  <c r="AU126" i="27"/>
  <c r="T129" i="27"/>
  <c r="K130" i="27"/>
  <c r="L130" i="27" s="1"/>
  <c r="K143" i="27"/>
  <c r="L143" i="27" s="1"/>
  <c r="K106" i="27"/>
  <c r="L106" i="27" s="1"/>
  <c r="K109" i="27"/>
  <c r="L109" i="27" s="1"/>
  <c r="K112" i="27"/>
  <c r="L112" i="27" s="1"/>
  <c r="AU113" i="27"/>
  <c r="AU116" i="27"/>
  <c r="AL91" i="27"/>
  <c r="AU107" i="27"/>
  <c r="T108" i="27"/>
  <c r="AU110" i="27"/>
  <c r="AV113" i="27"/>
  <c r="AV116" i="27"/>
  <c r="AV138" i="27"/>
  <c r="AV141" i="27"/>
  <c r="T82" i="27"/>
  <c r="K90" i="27"/>
  <c r="L90" i="27" s="1"/>
  <c r="AV107" i="27"/>
  <c r="T125" i="27"/>
  <c r="K126" i="27"/>
  <c r="L126" i="27" s="1"/>
  <c r="AU131" i="27"/>
  <c r="T76" i="27"/>
  <c r="AS81" i="27"/>
  <c r="AK92" i="27"/>
  <c r="K95" i="27"/>
  <c r="L95" i="27" s="1"/>
  <c r="AK97" i="27"/>
  <c r="T121" i="27"/>
  <c r="T123" i="27"/>
  <c r="K124" i="27"/>
  <c r="L124" i="27" s="1"/>
  <c r="AU129" i="27"/>
  <c r="K144" i="27"/>
  <c r="L144" i="27" s="1"/>
  <c r="K147" i="27"/>
  <c r="L147" i="27" s="1"/>
  <c r="K113" i="27"/>
  <c r="L113" i="27" s="1"/>
  <c r="K116" i="27"/>
  <c r="L116" i="27" s="1"/>
  <c r="AU105" i="27"/>
  <c r="K107" i="27"/>
  <c r="L107" i="27" s="1"/>
  <c r="K110" i="27"/>
  <c r="L110" i="27" s="1"/>
  <c r="AU127" i="27"/>
  <c r="AV136" i="27"/>
  <c r="AU139" i="27"/>
  <c r="P73" i="34" l="1"/>
  <c r="Q73" i="34" s="1"/>
  <c r="S73" i="34" s="1"/>
  <c r="U73" i="34" s="1"/>
  <c r="AQ73" i="34" s="1"/>
  <c r="AU73" i="34" s="1"/>
  <c r="R37" i="34"/>
  <c r="R74" i="34"/>
  <c r="R94" i="34"/>
  <c r="R78" i="34"/>
  <c r="R107" i="34"/>
  <c r="R98" i="34"/>
  <c r="R113" i="34"/>
  <c r="R27" i="34"/>
  <c r="O89" i="34"/>
  <c r="R89" i="34"/>
  <c r="E115" i="34"/>
  <c r="H114" i="34" s="1"/>
  <c r="I114" i="34" s="1"/>
  <c r="J114" i="34" s="1"/>
  <c r="D130" i="34"/>
  <c r="R76" i="34"/>
  <c r="R48" i="34"/>
  <c r="O58" i="34"/>
  <c r="R58" i="34"/>
  <c r="R50" i="34"/>
  <c r="R110" i="34"/>
  <c r="E100" i="34"/>
  <c r="H99" i="34" s="1"/>
  <c r="I99" i="34" s="1"/>
  <c r="J99" i="34" s="1"/>
  <c r="D115" i="34"/>
  <c r="R111" i="34"/>
  <c r="R67" i="34"/>
  <c r="R47" i="34"/>
  <c r="R97" i="34"/>
  <c r="R108" i="34"/>
  <c r="D122" i="34"/>
  <c r="E107" i="34"/>
  <c r="H106" i="34" s="1"/>
  <c r="I106" i="34" s="1"/>
  <c r="J106" i="34" s="1"/>
  <c r="D127" i="34"/>
  <c r="E112" i="34"/>
  <c r="H111" i="34" s="1"/>
  <c r="I111" i="34" s="1"/>
  <c r="J111" i="34" s="1"/>
  <c r="R114" i="34"/>
  <c r="R31" i="34"/>
  <c r="R122" i="34"/>
  <c r="O105" i="34"/>
  <c r="R105" i="34"/>
  <c r="D112" i="34"/>
  <c r="E97" i="34"/>
  <c r="H96" i="34" s="1"/>
  <c r="I96" i="34" s="1"/>
  <c r="J96" i="34" s="1"/>
  <c r="O42" i="34"/>
  <c r="R42" i="34"/>
  <c r="R125" i="34"/>
  <c r="R123" i="34"/>
  <c r="R35" i="34"/>
  <c r="R52" i="34"/>
  <c r="R142" i="34"/>
  <c r="R127" i="34"/>
  <c r="R61" i="34"/>
  <c r="R45" i="34"/>
  <c r="R115" i="34"/>
  <c r="R112" i="34"/>
  <c r="R77" i="34"/>
  <c r="R33" i="34"/>
  <c r="R64" i="34"/>
  <c r="R49" i="34"/>
  <c r="R46" i="34"/>
  <c r="R144" i="34"/>
  <c r="R109" i="34"/>
  <c r="R51" i="34"/>
  <c r="R75" i="34"/>
  <c r="R126" i="34"/>
  <c r="R106" i="34"/>
  <c r="E114" i="34"/>
  <c r="H113" i="34" s="1"/>
  <c r="I113" i="34" s="1"/>
  <c r="J113" i="34" s="1"/>
  <c r="D129" i="34"/>
  <c r="O26" i="34"/>
  <c r="P26" i="34" s="1"/>
  <c r="Q26" i="34" s="1"/>
  <c r="R26" i="34"/>
  <c r="R44" i="34"/>
  <c r="R116" i="34"/>
  <c r="R53" i="34"/>
  <c r="R81" i="34"/>
  <c r="R80" i="34"/>
  <c r="D89" i="34"/>
  <c r="E74" i="34"/>
  <c r="H73" i="34" s="1"/>
  <c r="I73" i="34" s="1"/>
  <c r="J73" i="34" s="1"/>
  <c r="Q58" i="24"/>
  <c r="S58" i="24" s="1"/>
  <c r="U58" i="24" s="1"/>
  <c r="AQ58" i="24" s="1"/>
  <c r="AU58" i="24" s="1"/>
  <c r="O59" i="24"/>
  <c r="P59" i="24" s="1"/>
  <c r="Q59" i="24" s="1"/>
  <c r="S59" i="24" s="1"/>
  <c r="U59" i="24" s="1"/>
  <c r="AQ59" i="24" s="1"/>
  <c r="AU26" i="25"/>
  <c r="R132" i="27"/>
  <c r="D94" i="26"/>
  <c r="E79" i="26"/>
  <c r="H78" i="26" s="1"/>
  <c r="I78" i="26" s="1"/>
  <c r="J78" i="26" s="1"/>
  <c r="R115" i="24"/>
  <c r="R46" i="23"/>
  <c r="R68" i="22"/>
  <c r="R121" i="11"/>
  <c r="O121" i="11"/>
  <c r="R112" i="6"/>
  <c r="R61" i="2"/>
  <c r="R140" i="28"/>
  <c r="R107" i="27"/>
  <c r="R126" i="27"/>
  <c r="R109" i="27"/>
  <c r="R92" i="27"/>
  <c r="R138" i="27"/>
  <c r="R29" i="27"/>
  <c r="O136" i="26"/>
  <c r="R136" i="26"/>
  <c r="R28" i="27"/>
  <c r="R138" i="26"/>
  <c r="R83" i="27"/>
  <c r="R59" i="26"/>
  <c r="R91" i="26"/>
  <c r="R46" i="27"/>
  <c r="R90" i="25"/>
  <c r="R139" i="25"/>
  <c r="R124" i="24"/>
  <c r="O27" i="25"/>
  <c r="R27" i="25"/>
  <c r="U26" i="26"/>
  <c r="AQ26" i="26" s="1"/>
  <c r="AU26" i="26" s="1"/>
  <c r="R83" i="25"/>
  <c r="R115" i="23"/>
  <c r="R75" i="23"/>
  <c r="R145" i="22"/>
  <c r="R65" i="22"/>
  <c r="R91" i="22"/>
  <c r="R47" i="21"/>
  <c r="D94" i="22"/>
  <c r="E79" i="22"/>
  <c r="H78" i="22" s="1"/>
  <c r="I78" i="22" s="1"/>
  <c r="J78" i="22" s="1"/>
  <c r="O60" i="22"/>
  <c r="P60" i="22" s="1"/>
  <c r="Q60" i="22" s="1"/>
  <c r="S60" i="22" s="1"/>
  <c r="U60" i="22" s="1"/>
  <c r="AQ60" i="22" s="1"/>
  <c r="AU60" i="22" s="1"/>
  <c r="R60" i="22"/>
  <c r="R66" i="20"/>
  <c r="O121" i="31"/>
  <c r="R121" i="31"/>
  <c r="R60" i="21"/>
  <c r="R147" i="21"/>
  <c r="R137" i="21"/>
  <c r="R63" i="14"/>
  <c r="R82" i="14"/>
  <c r="R141" i="12"/>
  <c r="R109" i="11"/>
  <c r="R109" i="6"/>
  <c r="R34" i="7"/>
  <c r="R137" i="28"/>
  <c r="E60" i="28"/>
  <c r="H59" i="28" s="1"/>
  <c r="I59" i="28" s="1"/>
  <c r="J59" i="28" s="1"/>
  <c r="D74" i="28"/>
  <c r="D94" i="28"/>
  <c r="E79" i="28"/>
  <c r="H78" i="28" s="1"/>
  <c r="I78" i="28" s="1"/>
  <c r="J78" i="28" s="1"/>
  <c r="D77" i="30"/>
  <c r="E63" i="30"/>
  <c r="H62" i="30" s="1"/>
  <c r="I62" i="30" s="1"/>
  <c r="J62" i="30" s="1"/>
  <c r="R97" i="27"/>
  <c r="R62" i="26"/>
  <c r="R129" i="24"/>
  <c r="R100" i="24"/>
  <c r="R92" i="21"/>
  <c r="R76" i="29"/>
  <c r="R106" i="27"/>
  <c r="R136" i="27"/>
  <c r="O136" i="27"/>
  <c r="R74" i="27"/>
  <c r="R106" i="26"/>
  <c r="R130" i="26"/>
  <c r="R64" i="26"/>
  <c r="R84" i="26"/>
  <c r="R53" i="27"/>
  <c r="R31" i="26"/>
  <c r="R100" i="25"/>
  <c r="R127" i="25"/>
  <c r="R121" i="24"/>
  <c r="O121" i="24"/>
  <c r="R74" i="25"/>
  <c r="R45" i="25"/>
  <c r="O44" i="24"/>
  <c r="R44" i="24"/>
  <c r="R125" i="25"/>
  <c r="R95" i="24"/>
  <c r="R31" i="24"/>
  <c r="R95" i="23"/>
  <c r="R67" i="23"/>
  <c r="D92" i="24"/>
  <c r="E77" i="24"/>
  <c r="H76" i="24" s="1"/>
  <c r="I76" i="24" s="1"/>
  <c r="J76" i="24" s="1"/>
  <c r="R132" i="23"/>
  <c r="D78" i="24"/>
  <c r="E64" i="24"/>
  <c r="H63" i="24" s="1"/>
  <c r="I63" i="24" s="1"/>
  <c r="J63" i="24" s="1"/>
  <c r="R36" i="23"/>
  <c r="R94" i="22"/>
  <c r="R139" i="22"/>
  <c r="R98" i="21"/>
  <c r="R66" i="22"/>
  <c r="R78" i="21"/>
  <c r="R49" i="21"/>
  <c r="E59" i="21"/>
  <c r="H58" i="21" s="1"/>
  <c r="I58" i="21" s="1"/>
  <c r="J58" i="21" s="1"/>
  <c r="D73" i="21"/>
  <c r="R63" i="22"/>
  <c r="R112" i="31"/>
  <c r="R143" i="20"/>
  <c r="R132" i="31"/>
  <c r="R63" i="21"/>
  <c r="E74" i="22"/>
  <c r="H73" i="22" s="1"/>
  <c r="I73" i="22" s="1"/>
  <c r="J73" i="22" s="1"/>
  <c r="D89" i="22"/>
  <c r="R33" i="22"/>
  <c r="E83" i="21"/>
  <c r="H82" i="21" s="1"/>
  <c r="I82" i="21" s="1"/>
  <c r="J82" i="21" s="1"/>
  <c r="D98" i="21"/>
  <c r="D114" i="20"/>
  <c r="E99" i="20"/>
  <c r="H98" i="20" s="1"/>
  <c r="I98" i="20" s="1"/>
  <c r="J98" i="20" s="1"/>
  <c r="R74" i="17"/>
  <c r="R28" i="9"/>
  <c r="R131" i="6"/>
  <c r="R112" i="5"/>
  <c r="Q58" i="6"/>
  <c r="S58" i="6" s="1"/>
  <c r="U58" i="6" s="1"/>
  <c r="AQ58" i="6" s="1"/>
  <c r="O59" i="6"/>
  <c r="R69" i="2"/>
  <c r="R53" i="1"/>
  <c r="E115" i="2"/>
  <c r="H114" i="2" s="1"/>
  <c r="I114" i="2" s="1"/>
  <c r="J114" i="2" s="1"/>
  <c r="D130" i="2"/>
  <c r="R36" i="30"/>
  <c r="R35" i="15"/>
  <c r="E83" i="15"/>
  <c r="H82" i="15" s="1"/>
  <c r="I82" i="15" s="1"/>
  <c r="J82" i="15" s="1"/>
  <c r="D98" i="15"/>
  <c r="R27" i="29"/>
  <c r="O27" i="29"/>
  <c r="P27" i="29" s="1"/>
  <c r="Q27" i="29" s="1"/>
  <c r="S27" i="29" s="1"/>
  <c r="U27" i="29" s="1"/>
  <c r="AQ27" i="29" s="1"/>
  <c r="AU27" i="29" s="1"/>
  <c r="R49" i="33"/>
  <c r="R141" i="15"/>
  <c r="R129" i="26"/>
  <c r="R123" i="23"/>
  <c r="R116" i="27"/>
  <c r="R143" i="27"/>
  <c r="R98" i="27"/>
  <c r="E97" i="27"/>
  <c r="H96" i="27" s="1"/>
  <c r="I96" i="27" s="1"/>
  <c r="J96" i="27" s="1"/>
  <c r="D112" i="27"/>
  <c r="R145" i="27"/>
  <c r="R77" i="27"/>
  <c r="R128" i="26"/>
  <c r="R111" i="26"/>
  <c r="R61" i="26"/>
  <c r="R81" i="26"/>
  <c r="R49" i="27"/>
  <c r="R43" i="27"/>
  <c r="R33" i="26"/>
  <c r="R69" i="25"/>
  <c r="R143" i="25"/>
  <c r="R64" i="25"/>
  <c r="R77" i="25"/>
  <c r="R49" i="24"/>
  <c r="E68" i="24"/>
  <c r="H67" i="24" s="1"/>
  <c r="I67" i="24" s="1"/>
  <c r="J67" i="24" s="1"/>
  <c r="D82" i="24"/>
  <c r="D112" i="24"/>
  <c r="E97" i="24"/>
  <c r="H96" i="24" s="1"/>
  <c r="I96" i="24" s="1"/>
  <c r="J96" i="24" s="1"/>
  <c r="R112" i="23"/>
  <c r="R30" i="24"/>
  <c r="R58" i="23"/>
  <c r="O58" i="23"/>
  <c r="R127" i="23"/>
  <c r="E61" i="23"/>
  <c r="H60" i="23" s="1"/>
  <c r="I60" i="23" s="1"/>
  <c r="J60" i="23" s="1"/>
  <c r="D75" i="23"/>
  <c r="R29" i="23"/>
  <c r="R94" i="21"/>
  <c r="R142" i="22"/>
  <c r="D115" i="22"/>
  <c r="E100" i="22"/>
  <c r="H99" i="22" s="1"/>
  <c r="I99" i="22" s="1"/>
  <c r="J99" i="22" s="1"/>
  <c r="R93" i="21"/>
  <c r="R74" i="22"/>
  <c r="R82" i="21"/>
  <c r="R75" i="21"/>
  <c r="D95" i="22"/>
  <c r="E80" i="22"/>
  <c r="H79" i="22" s="1"/>
  <c r="I79" i="22" s="1"/>
  <c r="J79" i="22" s="1"/>
  <c r="D76" i="22"/>
  <c r="E62" i="22"/>
  <c r="H61" i="22" s="1"/>
  <c r="I61" i="22" s="1"/>
  <c r="J61" i="22" s="1"/>
  <c r="R27" i="21"/>
  <c r="D100" i="21"/>
  <c r="E85" i="21"/>
  <c r="H84" i="21" s="1"/>
  <c r="I84" i="21" s="1"/>
  <c r="J84" i="21" s="1"/>
  <c r="D93" i="21"/>
  <c r="E78" i="21"/>
  <c r="H77" i="21" s="1"/>
  <c r="I77" i="21" s="1"/>
  <c r="J77" i="21" s="1"/>
  <c r="R34" i="21"/>
  <c r="R81" i="20"/>
  <c r="R109" i="31"/>
  <c r="R63" i="20"/>
  <c r="R31" i="22"/>
  <c r="R35" i="22"/>
  <c r="R147" i="20"/>
  <c r="R143" i="21"/>
  <c r="R116" i="31"/>
  <c r="R145" i="18"/>
  <c r="R82" i="31"/>
  <c r="R77" i="17"/>
  <c r="R122" i="17"/>
  <c r="E84" i="10"/>
  <c r="H83" i="10" s="1"/>
  <c r="I83" i="10" s="1"/>
  <c r="J83" i="10" s="1"/>
  <c r="D99" i="10"/>
  <c r="R80" i="10"/>
  <c r="O26" i="5"/>
  <c r="R26" i="5"/>
  <c r="R50" i="4"/>
  <c r="R84" i="3"/>
  <c r="R125" i="4"/>
  <c r="R110" i="28"/>
  <c r="R67" i="2"/>
  <c r="R130" i="28"/>
  <c r="R65" i="15"/>
  <c r="R138" i="15"/>
  <c r="R132" i="33"/>
  <c r="R96" i="26"/>
  <c r="R99" i="23"/>
  <c r="R69" i="20"/>
  <c r="R112" i="11"/>
  <c r="R113" i="27"/>
  <c r="R90" i="27"/>
  <c r="R130" i="27"/>
  <c r="R93" i="27"/>
  <c r="R142" i="26"/>
  <c r="R139" i="27"/>
  <c r="R141" i="27"/>
  <c r="E91" i="27"/>
  <c r="H90" i="27" s="1"/>
  <c r="I90" i="27" s="1"/>
  <c r="J90" i="27" s="1"/>
  <c r="D106" i="27"/>
  <c r="R122" i="26"/>
  <c r="R137" i="27"/>
  <c r="R80" i="27"/>
  <c r="E74" i="27"/>
  <c r="H73" i="27" s="1"/>
  <c r="I73" i="27" s="1"/>
  <c r="J73" i="27" s="1"/>
  <c r="D89" i="27"/>
  <c r="R108" i="26"/>
  <c r="E69" i="26"/>
  <c r="H68" i="26" s="1"/>
  <c r="I68" i="26" s="1"/>
  <c r="J68" i="26" s="1"/>
  <c r="D83" i="26"/>
  <c r="R110" i="26"/>
  <c r="R48" i="27"/>
  <c r="R66" i="25"/>
  <c r="R52" i="26"/>
  <c r="R126" i="24"/>
  <c r="R80" i="25"/>
  <c r="R33" i="25"/>
  <c r="E84" i="25"/>
  <c r="H83" i="25" s="1"/>
  <c r="I83" i="25" s="1"/>
  <c r="J83" i="25" s="1"/>
  <c r="D99" i="25"/>
  <c r="E100" i="25" s="1"/>
  <c r="H99" i="25" s="1"/>
  <c r="I99" i="25" s="1"/>
  <c r="J99" i="25" s="1"/>
  <c r="S58" i="25"/>
  <c r="U58" i="25" s="1"/>
  <c r="AQ58" i="25" s="1"/>
  <c r="AU58" i="25" s="1"/>
  <c r="R109" i="23"/>
  <c r="R100" i="23"/>
  <c r="R52" i="23"/>
  <c r="R44" i="23"/>
  <c r="R99" i="24"/>
  <c r="R93" i="24"/>
  <c r="R130" i="23"/>
  <c r="R45" i="21"/>
  <c r="R80" i="22"/>
  <c r="R73" i="21"/>
  <c r="O73" i="21"/>
  <c r="R53" i="22"/>
  <c r="R106" i="31"/>
  <c r="R60" i="20"/>
  <c r="R141" i="20"/>
  <c r="R110" i="19"/>
  <c r="R63" i="19"/>
  <c r="R125" i="17"/>
  <c r="D89" i="14"/>
  <c r="E74" i="14"/>
  <c r="H73" i="14" s="1"/>
  <c r="I73" i="14" s="1"/>
  <c r="J73" i="14" s="1"/>
  <c r="R64" i="13"/>
  <c r="R98" i="12"/>
  <c r="R32" i="12"/>
  <c r="E68" i="10"/>
  <c r="H67" i="10" s="1"/>
  <c r="I67" i="10" s="1"/>
  <c r="J67" i="10" s="1"/>
  <c r="D82" i="10"/>
  <c r="R31" i="10"/>
  <c r="R113" i="6"/>
  <c r="R66" i="6"/>
  <c r="D93" i="8"/>
  <c r="E78" i="8"/>
  <c r="H77" i="8" s="1"/>
  <c r="I77" i="8" s="1"/>
  <c r="J77" i="8" s="1"/>
  <c r="R81" i="3"/>
  <c r="R111" i="4"/>
  <c r="R141" i="3"/>
  <c r="R107" i="28"/>
  <c r="R106" i="29"/>
  <c r="R35" i="29"/>
  <c r="R84" i="29"/>
  <c r="R94" i="30"/>
  <c r="R144" i="24"/>
  <c r="R50" i="23"/>
  <c r="R147" i="27"/>
  <c r="R33" i="27"/>
  <c r="R139" i="26"/>
  <c r="R140" i="27"/>
  <c r="R115" i="26"/>
  <c r="R67" i="26"/>
  <c r="R107" i="26"/>
  <c r="R112" i="26"/>
  <c r="E66" i="26"/>
  <c r="H65" i="26" s="1"/>
  <c r="I65" i="26" s="1"/>
  <c r="J65" i="26" s="1"/>
  <c r="D80" i="26"/>
  <c r="R44" i="27"/>
  <c r="E67" i="26"/>
  <c r="H66" i="26" s="1"/>
  <c r="I66" i="26" s="1"/>
  <c r="J66" i="26" s="1"/>
  <c r="D81" i="26"/>
  <c r="R63" i="25"/>
  <c r="R128" i="24"/>
  <c r="R43" i="25"/>
  <c r="E60" i="25"/>
  <c r="H59" i="25" s="1"/>
  <c r="I59" i="25" s="1"/>
  <c r="J59" i="25" s="1"/>
  <c r="D74" i="25"/>
  <c r="D83" i="24"/>
  <c r="E69" i="24"/>
  <c r="H68" i="24" s="1"/>
  <c r="I68" i="24" s="1"/>
  <c r="J68" i="24" s="1"/>
  <c r="R48" i="24"/>
  <c r="E80" i="24"/>
  <c r="H79" i="24" s="1"/>
  <c r="I79" i="24" s="1"/>
  <c r="J79" i="24" s="1"/>
  <c r="D95" i="24"/>
  <c r="O27" i="26"/>
  <c r="R96" i="23"/>
  <c r="R98" i="24"/>
  <c r="R53" i="23"/>
  <c r="E82" i="24"/>
  <c r="H81" i="24" s="1"/>
  <c r="I81" i="24" s="1"/>
  <c r="J81" i="24" s="1"/>
  <c r="D97" i="24"/>
  <c r="R122" i="22"/>
  <c r="R33" i="23"/>
  <c r="R69" i="22"/>
  <c r="R79" i="21"/>
  <c r="R47" i="22"/>
  <c r="R61" i="22"/>
  <c r="O61" i="22"/>
  <c r="R29" i="21"/>
  <c r="R49" i="20"/>
  <c r="R99" i="31"/>
  <c r="R138" i="21"/>
  <c r="R128" i="14"/>
  <c r="R69" i="14"/>
  <c r="R121" i="13"/>
  <c r="O121" i="13"/>
  <c r="R67" i="13"/>
  <c r="R62" i="13"/>
  <c r="R35" i="12"/>
  <c r="R66" i="10"/>
  <c r="R90" i="13"/>
  <c r="R132" i="10"/>
  <c r="R127" i="7"/>
  <c r="D98" i="8"/>
  <c r="E83" i="8"/>
  <c r="H82" i="8" s="1"/>
  <c r="I82" i="8" s="1"/>
  <c r="J82" i="8" s="1"/>
  <c r="R43" i="4"/>
  <c r="R111" i="30"/>
  <c r="R143" i="15"/>
  <c r="R112" i="27"/>
  <c r="R141" i="26"/>
  <c r="R35" i="26"/>
  <c r="E59" i="26"/>
  <c r="H58" i="26" s="1"/>
  <c r="I58" i="26" s="1"/>
  <c r="J58" i="26" s="1"/>
  <c r="D73" i="26"/>
  <c r="D90" i="21"/>
  <c r="E75" i="21"/>
  <c r="H74" i="21" s="1"/>
  <c r="I74" i="21" s="1"/>
  <c r="J74" i="21" s="1"/>
  <c r="R33" i="20"/>
  <c r="R63" i="10"/>
  <c r="E82" i="3"/>
  <c r="H81" i="3" s="1"/>
  <c r="I81" i="3" s="1"/>
  <c r="J81" i="3" s="1"/>
  <c r="D97" i="3"/>
  <c r="D94" i="15"/>
  <c r="E79" i="15"/>
  <c r="H78" i="15" s="1"/>
  <c r="I78" i="15" s="1"/>
  <c r="J78" i="15" s="1"/>
  <c r="R144" i="27"/>
  <c r="E83" i="27"/>
  <c r="H82" i="27" s="1"/>
  <c r="I82" i="27" s="1"/>
  <c r="J82" i="27" s="1"/>
  <c r="D98" i="27"/>
  <c r="R35" i="27"/>
  <c r="D113" i="27"/>
  <c r="E98" i="27"/>
  <c r="H97" i="27" s="1"/>
  <c r="I97" i="27" s="1"/>
  <c r="J97" i="27" s="1"/>
  <c r="R75" i="27"/>
  <c r="R98" i="26"/>
  <c r="O58" i="26"/>
  <c r="P58" i="26" s="1"/>
  <c r="Q58" i="26" s="1"/>
  <c r="S58" i="26" s="1"/>
  <c r="U58" i="26" s="1"/>
  <c r="AQ58" i="26" s="1"/>
  <c r="R58" i="26"/>
  <c r="R116" i="26"/>
  <c r="R100" i="26"/>
  <c r="R60" i="25"/>
  <c r="D95" i="27"/>
  <c r="E80" i="27"/>
  <c r="H79" i="27" s="1"/>
  <c r="I79" i="27" s="1"/>
  <c r="J79" i="27" s="1"/>
  <c r="R137" i="25"/>
  <c r="R89" i="25"/>
  <c r="O89" i="25"/>
  <c r="R93" i="25"/>
  <c r="R50" i="25"/>
  <c r="R67" i="24"/>
  <c r="R141" i="23"/>
  <c r="R28" i="24"/>
  <c r="R83" i="23"/>
  <c r="R82" i="23"/>
  <c r="R116" i="22"/>
  <c r="R77" i="21"/>
  <c r="R83" i="21"/>
  <c r="R132" i="21"/>
  <c r="R76" i="21"/>
  <c r="R45" i="22"/>
  <c r="P89" i="23"/>
  <c r="E101" i="22"/>
  <c r="H100" i="22" s="1"/>
  <c r="I100" i="22" s="1"/>
  <c r="J100" i="22" s="1"/>
  <c r="D116" i="22"/>
  <c r="D83" i="21"/>
  <c r="E69" i="21"/>
  <c r="H68" i="21" s="1"/>
  <c r="I68" i="21" s="1"/>
  <c r="J68" i="21" s="1"/>
  <c r="D98" i="22"/>
  <c r="E83" i="22"/>
  <c r="H82" i="22" s="1"/>
  <c r="I82" i="22" s="1"/>
  <c r="J82" i="22" s="1"/>
  <c r="R36" i="21"/>
  <c r="U42" i="21"/>
  <c r="AQ42" i="21" s="1"/>
  <c r="AU42" i="21" s="1"/>
  <c r="U58" i="22"/>
  <c r="AQ58" i="22" s="1"/>
  <c r="AU58" i="22" s="1"/>
  <c r="R98" i="31"/>
  <c r="R61" i="21"/>
  <c r="D91" i="31"/>
  <c r="E76" i="31"/>
  <c r="H75" i="31" s="1"/>
  <c r="I75" i="31" s="1"/>
  <c r="J75" i="31" s="1"/>
  <c r="R130" i="20"/>
  <c r="R126" i="20"/>
  <c r="R64" i="17"/>
  <c r="R112" i="17"/>
  <c r="R123" i="13"/>
  <c r="O58" i="13"/>
  <c r="P58" i="13" s="1"/>
  <c r="Q58" i="13" s="1"/>
  <c r="R58" i="13"/>
  <c r="R59" i="13"/>
  <c r="R138" i="9"/>
  <c r="R105" i="7"/>
  <c r="O105" i="7"/>
  <c r="R122" i="7"/>
  <c r="R63" i="5"/>
  <c r="D97" i="5"/>
  <c r="E82" i="5"/>
  <c r="H81" i="5" s="1"/>
  <c r="I81" i="5" s="1"/>
  <c r="J81" i="5" s="1"/>
  <c r="R107" i="1"/>
  <c r="R115" i="27"/>
  <c r="R129" i="27"/>
  <c r="R127" i="26"/>
  <c r="R131" i="26"/>
  <c r="R78" i="27"/>
  <c r="P58" i="27"/>
  <c r="Q58" i="27" s="1"/>
  <c r="S58" i="27" s="1"/>
  <c r="U58" i="27" s="1"/>
  <c r="AQ58" i="27" s="1"/>
  <c r="AU58" i="27" s="1"/>
  <c r="O59" i="27"/>
  <c r="P59" i="27" s="1"/>
  <c r="Q59" i="27" s="1"/>
  <c r="S59" i="27" s="1"/>
  <c r="U59" i="27" s="1"/>
  <c r="AQ59" i="27" s="1"/>
  <c r="AU59" i="27" s="1"/>
  <c r="R93" i="26"/>
  <c r="R82" i="26"/>
  <c r="R114" i="26"/>
  <c r="E61" i="27"/>
  <c r="H60" i="27" s="1"/>
  <c r="I60" i="27" s="1"/>
  <c r="J60" i="27" s="1"/>
  <c r="D75" i="27"/>
  <c r="R52" i="27"/>
  <c r="R123" i="25"/>
  <c r="E68" i="26"/>
  <c r="H67" i="26" s="1"/>
  <c r="I67" i="26" s="1"/>
  <c r="J67" i="26" s="1"/>
  <c r="D82" i="26"/>
  <c r="R47" i="26"/>
  <c r="R130" i="25"/>
  <c r="E67" i="25"/>
  <c r="H66" i="25" s="1"/>
  <c r="I66" i="25" s="1"/>
  <c r="J66" i="25" s="1"/>
  <c r="D81" i="25"/>
  <c r="R142" i="24"/>
  <c r="R52" i="24"/>
  <c r="R90" i="24"/>
  <c r="R110" i="23"/>
  <c r="R138" i="23"/>
  <c r="E78" i="25"/>
  <c r="H77" i="25" s="1"/>
  <c r="I77" i="25" s="1"/>
  <c r="J77" i="25" s="1"/>
  <c r="D93" i="25"/>
  <c r="E94" i="25" s="1"/>
  <c r="H93" i="25" s="1"/>
  <c r="I93" i="25" s="1"/>
  <c r="J93" i="25" s="1"/>
  <c r="AU59" i="24"/>
  <c r="D116" i="24"/>
  <c r="E101" i="24"/>
  <c r="H100" i="24" s="1"/>
  <c r="I100" i="24" s="1"/>
  <c r="J100" i="24" s="1"/>
  <c r="R128" i="23"/>
  <c r="R113" i="22"/>
  <c r="R26" i="23"/>
  <c r="O26" i="23"/>
  <c r="P26" i="23" s="1"/>
  <c r="Q26" i="23" s="1"/>
  <c r="R74" i="21"/>
  <c r="R51" i="22"/>
  <c r="R59" i="22"/>
  <c r="O59" i="22"/>
  <c r="P59" i="22" s="1"/>
  <c r="Q59" i="22" s="1"/>
  <c r="R93" i="31"/>
  <c r="R64" i="21"/>
  <c r="R34" i="22"/>
  <c r="R30" i="22"/>
  <c r="R129" i="20"/>
  <c r="R99" i="17"/>
  <c r="R31" i="16"/>
  <c r="R124" i="14"/>
  <c r="R65" i="14"/>
  <c r="U42" i="11"/>
  <c r="AQ42" i="11" s="1"/>
  <c r="AU42" i="11" s="1"/>
  <c r="R28" i="11"/>
  <c r="R116" i="7"/>
  <c r="R81" i="8"/>
  <c r="R73" i="5"/>
  <c r="O73" i="5"/>
  <c r="R146" i="5"/>
  <c r="R48" i="3"/>
  <c r="R97" i="1"/>
  <c r="R112" i="1"/>
  <c r="R79" i="15"/>
  <c r="R29" i="29"/>
  <c r="R122" i="25"/>
  <c r="O122" i="25"/>
  <c r="P122" i="25" s="1"/>
  <c r="Q122" i="25" s="1"/>
  <c r="S122" i="25" s="1"/>
  <c r="U122" i="25" s="1"/>
  <c r="AT122" i="25" s="1"/>
  <c r="BA122" i="25" s="1"/>
  <c r="R132" i="24"/>
  <c r="R78" i="23"/>
  <c r="D99" i="23"/>
  <c r="E84" i="23"/>
  <c r="H83" i="23" s="1"/>
  <c r="I83" i="23" s="1"/>
  <c r="J83" i="23" s="1"/>
  <c r="R35" i="23"/>
  <c r="D91" i="19"/>
  <c r="E76" i="19"/>
  <c r="H75" i="19" s="1"/>
  <c r="I75" i="19" s="1"/>
  <c r="J75" i="19" s="1"/>
  <c r="R115" i="6"/>
  <c r="R124" i="27"/>
  <c r="R125" i="26"/>
  <c r="R31" i="27"/>
  <c r="R79" i="26"/>
  <c r="R42" i="27"/>
  <c r="O42" i="27"/>
  <c r="P42" i="27" s="1"/>
  <c r="Q42" i="27" s="1"/>
  <c r="E61" i="26"/>
  <c r="H60" i="26" s="1"/>
  <c r="I60" i="26" s="1"/>
  <c r="J60" i="26" s="1"/>
  <c r="D75" i="26"/>
  <c r="R141" i="25"/>
  <c r="R121" i="25"/>
  <c r="O121" i="25"/>
  <c r="P121" i="25" s="1"/>
  <c r="Q121" i="25" s="1"/>
  <c r="S121" i="25" s="1"/>
  <c r="U121" i="25" s="1"/>
  <c r="AT121" i="25" s="1"/>
  <c r="AX121" i="25" s="1"/>
  <c r="R50" i="26"/>
  <c r="E74" i="25"/>
  <c r="H73" i="25" s="1"/>
  <c r="I73" i="25" s="1"/>
  <c r="J73" i="25" s="1"/>
  <c r="D89" i="25"/>
  <c r="E90" i="25" s="1"/>
  <c r="H89" i="25" s="1"/>
  <c r="I89" i="25" s="1"/>
  <c r="J89" i="25" s="1"/>
  <c r="R139" i="24"/>
  <c r="R111" i="24"/>
  <c r="R107" i="23"/>
  <c r="R61" i="23"/>
  <c r="R84" i="23"/>
  <c r="R108" i="23"/>
  <c r="R126" i="23"/>
  <c r="R37" i="23"/>
  <c r="E81" i="23"/>
  <c r="H80" i="23" s="1"/>
  <c r="I80" i="23" s="1"/>
  <c r="J80" i="23" s="1"/>
  <c r="D96" i="23"/>
  <c r="D94" i="23"/>
  <c r="E79" i="23"/>
  <c r="H78" i="23" s="1"/>
  <c r="I78" i="23" s="1"/>
  <c r="J78" i="23" s="1"/>
  <c r="R146" i="22"/>
  <c r="R96" i="22"/>
  <c r="R75" i="22"/>
  <c r="R125" i="21"/>
  <c r="R44" i="21"/>
  <c r="E82" i="21"/>
  <c r="H81" i="21" s="1"/>
  <c r="I81" i="21" s="1"/>
  <c r="J81" i="21" s="1"/>
  <c r="D97" i="21"/>
  <c r="D96" i="21"/>
  <c r="E81" i="21"/>
  <c r="H80" i="21" s="1"/>
  <c r="I80" i="21" s="1"/>
  <c r="J80" i="21" s="1"/>
  <c r="R66" i="17"/>
  <c r="R95" i="16"/>
  <c r="R62" i="14"/>
  <c r="R143" i="12"/>
  <c r="R65" i="8"/>
  <c r="R124" i="7"/>
  <c r="D94" i="6"/>
  <c r="E79" i="6"/>
  <c r="H78" i="6" s="1"/>
  <c r="I78" i="6" s="1"/>
  <c r="J78" i="6" s="1"/>
  <c r="R98" i="5"/>
  <c r="R69" i="5"/>
  <c r="R82" i="5"/>
  <c r="R64" i="4"/>
  <c r="R100" i="3"/>
  <c r="R146" i="2"/>
  <c r="R49" i="4"/>
  <c r="R43" i="3"/>
  <c r="O43" i="3"/>
  <c r="R46" i="28"/>
  <c r="R51" i="2"/>
  <c r="R63" i="1"/>
  <c r="R67" i="28"/>
  <c r="R79" i="28"/>
  <c r="R109" i="15"/>
  <c r="S26" i="15"/>
  <c r="U26" i="15" s="1"/>
  <c r="AQ26" i="15" s="1"/>
  <c r="R110" i="27"/>
  <c r="R32" i="23"/>
  <c r="R131" i="18"/>
  <c r="E65" i="9"/>
  <c r="H64" i="9" s="1"/>
  <c r="I64" i="9" s="1"/>
  <c r="J64" i="9" s="1"/>
  <c r="D79" i="9"/>
  <c r="E81" i="33"/>
  <c r="H80" i="33" s="1"/>
  <c r="I80" i="33" s="1"/>
  <c r="J80" i="33" s="1"/>
  <c r="D96" i="33"/>
  <c r="R61" i="27"/>
  <c r="E64" i="27"/>
  <c r="H63" i="27" s="1"/>
  <c r="I63" i="27" s="1"/>
  <c r="J63" i="27" s="1"/>
  <c r="D78" i="27"/>
  <c r="O73" i="27"/>
  <c r="P73" i="27" s="1"/>
  <c r="Q73" i="27" s="1"/>
  <c r="S73" i="27" s="1"/>
  <c r="U73" i="27" s="1"/>
  <c r="AQ73" i="27" s="1"/>
  <c r="AU73" i="27" s="1"/>
  <c r="R73" i="27"/>
  <c r="R27" i="27"/>
  <c r="O27" i="27"/>
  <c r="P27" i="27" s="1"/>
  <c r="Q27" i="27" s="1"/>
  <c r="R76" i="26"/>
  <c r="R95" i="26"/>
  <c r="R140" i="25"/>
  <c r="D95" i="26"/>
  <c r="E80" i="26"/>
  <c r="H79" i="26" s="1"/>
  <c r="I79" i="26" s="1"/>
  <c r="J79" i="26" s="1"/>
  <c r="R43" i="26"/>
  <c r="R75" i="25"/>
  <c r="R53" i="25"/>
  <c r="R44" i="25"/>
  <c r="R73" i="25"/>
  <c r="O73" i="25"/>
  <c r="P73" i="25" s="1"/>
  <c r="Q73" i="25" s="1"/>
  <c r="E62" i="25"/>
  <c r="H61" i="25" s="1"/>
  <c r="I61" i="25" s="1"/>
  <c r="J61" i="25" s="1"/>
  <c r="D76" i="25"/>
  <c r="R107" i="24"/>
  <c r="R147" i="23"/>
  <c r="E63" i="24"/>
  <c r="H62" i="24" s="1"/>
  <c r="I62" i="24" s="1"/>
  <c r="J62" i="24" s="1"/>
  <c r="D77" i="24"/>
  <c r="R33" i="24"/>
  <c r="R42" i="23"/>
  <c r="O42" i="23"/>
  <c r="P42" i="23" s="1"/>
  <c r="Q42" i="23" s="1"/>
  <c r="S42" i="23" s="1"/>
  <c r="U42" i="23" s="1"/>
  <c r="AQ42" i="23" s="1"/>
  <c r="AU42" i="23" s="1"/>
  <c r="R81" i="23"/>
  <c r="D79" i="23"/>
  <c r="E65" i="23"/>
  <c r="H64" i="23" s="1"/>
  <c r="I64" i="23" s="1"/>
  <c r="J64" i="23" s="1"/>
  <c r="D97" i="23"/>
  <c r="E82" i="23"/>
  <c r="H81" i="23" s="1"/>
  <c r="I81" i="23" s="1"/>
  <c r="J81" i="23" s="1"/>
  <c r="R30" i="23"/>
  <c r="R49" i="22"/>
  <c r="R130" i="21"/>
  <c r="R137" i="22"/>
  <c r="R50" i="21"/>
  <c r="R78" i="22"/>
  <c r="R129" i="21"/>
  <c r="R131" i="21"/>
  <c r="R113" i="20"/>
  <c r="R30" i="20"/>
  <c r="R114" i="31"/>
  <c r="R140" i="19"/>
  <c r="E79" i="18"/>
  <c r="H78" i="18" s="1"/>
  <c r="I78" i="18" s="1"/>
  <c r="J78" i="18" s="1"/>
  <c r="D94" i="18"/>
  <c r="R37" i="17"/>
  <c r="R128" i="16"/>
  <c r="E75" i="16"/>
  <c r="H74" i="16" s="1"/>
  <c r="I74" i="16" s="1"/>
  <c r="J74" i="16" s="1"/>
  <c r="D90" i="16"/>
  <c r="R140" i="12"/>
  <c r="R82" i="11"/>
  <c r="R62" i="8"/>
  <c r="R123" i="9"/>
  <c r="R34" i="5"/>
  <c r="R53" i="4"/>
  <c r="R35" i="3"/>
  <c r="R61" i="4"/>
  <c r="R69" i="4"/>
  <c r="E74" i="2"/>
  <c r="H73" i="2" s="1"/>
  <c r="I73" i="2" s="1"/>
  <c r="J73" i="2" s="1"/>
  <c r="D89" i="2"/>
  <c r="R37" i="2"/>
  <c r="R58" i="28"/>
  <c r="O58" i="28"/>
  <c r="P58" i="28" s="1"/>
  <c r="Q58" i="28" s="1"/>
  <c r="R126" i="29"/>
  <c r="R107" i="15"/>
  <c r="R112" i="15"/>
  <c r="R69" i="27"/>
  <c r="D74" i="26"/>
  <c r="E60" i="26"/>
  <c r="H59" i="26" s="1"/>
  <c r="I59" i="26" s="1"/>
  <c r="J59" i="26" s="1"/>
  <c r="R89" i="27"/>
  <c r="O89" i="27"/>
  <c r="R64" i="27"/>
  <c r="E94" i="27"/>
  <c r="H93" i="27" s="1"/>
  <c r="I93" i="27" s="1"/>
  <c r="J93" i="27" s="1"/>
  <c r="D109" i="27"/>
  <c r="D100" i="27"/>
  <c r="E85" i="27"/>
  <c r="H84" i="27" s="1"/>
  <c r="I84" i="27" s="1"/>
  <c r="J84" i="27" s="1"/>
  <c r="R147" i="26"/>
  <c r="R82" i="27"/>
  <c r="R145" i="25"/>
  <c r="E94" i="26"/>
  <c r="H93" i="26" s="1"/>
  <c r="I93" i="26" s="1"/>
  <c r="J93" i="26" s="1"/>
  <c r="D109" i="26"/>
  <c r="AX105" i="25"/>
  <c r="R48" i="26"/>
  <c r="R48" i="25"/>
  <c r="R37" i="25"/>
  <c r="R82" i="25"/>
  <c r="R127" i="24"/>
  <c r="R108" i="24"/>
  <c r="R63" i="24"/>
  <c r="R69" i="24"/>
  <c r="R80" i="24"/>
  <c r="R144" i="23"/>
  <c r="R92" i="23"/>
  <c r="R124" i="23"/>
  <c r="R68" i="23"/>
  <c r="D108" i="23"/>
  <c r="E93" i="23"/>
  <c r="H92" i="23" s="1"/>
  <c r="I92" i="23" s="1"/>
  <c r="J92" i="23" s="1"/>
  <c r="E63" i="23"/>
  <c r="H62" i="23" s="1"/>
  <c r="I62" i="23" s="1"/>
  <c r="J62" i="23" s="1"/>
  <c r="D77" i="23"/>
  <c r="R48" i="21"/>
  <c r="R140" i="22"/>
  <c r="R111" i="21"/>
  <c r="R96" i="21"/>
  <c r="R122" i="21"/>
  <c r="R26" i="21"/>
  <c r="O26" i="21"/>
  <c r="P26" i="21" s="1"/>
  <c r="Q26" i="21" s="1"/>
  <c r="S26" i="21" s="1"/>
  <c r="U26" i="21" s="1"/>
  <c r="AQ26" i="21" s="1"/>
  <c r="AU26" i="21" s="1"/>
  <c r="R130" i="31"/>
  <c r="R51" i="20"/>
  <c r="R28" i="22"/>
  <c r="R34" i="31"/>
  <c r="R74" i="20"/>
  <c r="O121" i="19"/>
  <c r="R121" i="19"/>
  <c r="R53" i="31"/>
  <c r="O26" i="17"/>
  <c r="R26" i="17"/>
  <c r="R47" i="17"/>
  <c r="R27" i="10"/>
  <c r="D114" i="12"/>
  <c r="E99" i="12"/>
  <c r="H98" i="12" s="1"/>
  <c r="I98" i="12" s="1"/>
  <c r="J98" i="12" s="1"/>
  <c r="R76" i="11"/>
  <c r="E60" i="10"/>
  <c r="H59" i="10" s="1"/>
  <c r="I59" i="10" s="1"/>
  <c r="J59" i="10" s="1"/>
  <c r="D74" i="10"/>
  <c r="R61" i="9"/>
  <c r="R60" i="9"/>
  <c r="R35" i="5"/>
  <c r="E68" i="4"/>
  <c r="H67" i="4" s="1"/>
  <c r="I67" i="4" s="1"/>
  <c r="J67" i="4" s="1"/>
  <c r="D82" i="4"/>
  <c r="R69" i="1"/>
  <c r="R81" i="2"/>
  <c r="R115" i="30"/>
  <c r="D100" i="15"/>
  <c r="E85" i="15"/>
  <c r="H84" i="15" s="1"/>
  <c r="I84" i="15" s="1"/>
  <c r="J84" i="15" s="1"/>
  <c r="D93" i="29"/>
  <c r="E78" i="29"/>
  <c r="H77" i="29" s="1"/>
  <c r="I77" i="29" s="1"/>
  <c r="J77" i="29" s="1"/>
  <c r="E80" i="29"/>
  <c r="H79" i="29" s="1"/>
  <c r="I79" i="29" s="1"/>
  <c r="J79" i="29" s="1"/>
  <c r="D95" i="29"/>
  <c r="R123" i="27"/>
  <c r="R144" i="26"/>
  <c r="R34" i="27"/>
  <c r="S106" i="25"/>
  <c r="U106" i="25" s="1"/>
  <c r="AT106" i="25" s="1"/>
  <c r="AX106" i="25" s="1"/>
  <c r="R136" i="25"/>
  <c r="O136" i="25"/>
  <c r="P136" i="25" s="1"/>
  <c r="Q136" i="25" s="1"/>
  <c r="O42" i="26"/>
  <c r="P42" i="26" s="1"/>
  <c r="Q42" i="26" s="1"/>
  <c r="S42" i="26" s="1"/>
  <c r="U42" i="26" s="1"/>
  <c r="AQ42" i="26" s="1"/>
  <c r="AU42" i="26" s="1"/>
  <c r="R42" i="26"/>
  <c r="R53" i="26"/>
  <c r="E81" i="25"/>
  <c r="H80" i="25" s="1"/>
  <c r="I80" i="25" s="1"/>
  <c r="J80" i="25" s="1"/>
  <c r="D96" i="25"/>
  <c r="E97" i="25" s="1"/>
  <c r="H96" i="25" s="1"/>
  <c r="I96" i="25" s="1"/>
  <c r="J96" i="25" s="1"/>
  <c r="R76" i="25"/>
  <c r="R47" i="25"/>
  <c r="R97" i="24"/>
  <c r="R113" i="24"/>
  <c r="R116" i="24"/>
  <c r="R60" i="24"/>
  <c r="O60" i="24"/>
  <c r="P60" i="24" s="1"/>
  <c r="Q60" i="24" s="1"/>
  <c r="R66" i="24"/>
  <c r="R77" i="24"/>
  <c r="D107" i="24"/>
  <c r="E92" i="24"/>
  <c r="H91" i="24" s="1"/>
  <c r="I91" i="24" s="1"/>
  <c r="J91" i="24" s="1"/>
  <c r="R37" i="24"/>
  <c r="R129" i="23"/>
  <c r="R49" i="23"/>
  <c r="R125" i="23"/>
  <c r="R28" i="23"/>
  <c r="R105" i="23"/>
  <c r="O105" i="23"/>
  <c r="P105" i="23" s="1"/>
  <c r="Q105" i="23" s="1"/>
  <c r="S105" i="23" s="1"/>
  <c r="U105" i="23" s="1"/>
  <c r="AT105" i="23" s="1"/>
  <c r="AX105" i="23" s="1"/>
  <c r="R34" i="23"/>
  <c r="R43" i="21"/>
  <c r="O43" i="21"/>
  <c r="P43" i="21" s="1"/>
  <c r="Q43" i="21" s="1"/>
  <c r="R138" i="22"/>
  <c r="R143" i="22"/>
  <c r="R64" i="22"/>
  <c r="E83" i="23"/>
  <c r="H82" i="23" s="1"/>
  <c r="I82" i="23" s="1"/>
  <c r="J82" i="23" s="1"/>
  <c r="D98" i="23"/>
  <c r="R108" i="21"/>
  <c r="R91" i="21"/>
  <c r="R116" i="21"/>
  <c r="E77" i="21"/>
  <c r="H76" i="21" s="1"/>
  <c r="I76" i="21" s="1"/>
  <c r="J76" i="21" s="1"/>
  <c r="D92" i="21"/>
  <c r="R94" i="31"/>
  <c r="R142" i="21"/>
  <c r="R77" i="20"/>
  <c r="R114" i="18"/>
  <c r="D81" i="17"/>
  <c r="E67" i="17"/>
  <c r="H66" i="17" s="1"/>
  <c r="I66" i="17" s="1"/>
  <c r="J66" i="17" s="1"/>
  <c r="R50" i="17"/>
  <c r="R89" i="14"/>
  <c r="O89" i="14"/>
  <c r="R111" i="11"/>
  <c r="R84" i="11"/>
  <c r="R126" i="7"/>
  <c r="R46" i="8"/>
  <c r="R123" i="7"/>
  <c r="AU58" i="6"/>
  <c r="R113" i="5"/>
  <c r="R82" i="2"/>
  <c r="O58" i="1"/>
  <c r="R58" i="1"/>
  <c r="D81" i="15"/>
  <c r="E67" i="15"/>
  <c r="H66" i="15" s="1"/>
  <c r="I66" i="15" s="1"/>
  <c r="J66" i="15" s="1"/>
  <c r="R95" i="27"/>
  <c r="R121" i="27"/>
  <c r="O121" i="27"/>
  <c r="R68" i="27"/>
  <c r="R36" i="27"/>
  <c r="R79" i="27"/>
  <c r="R63" i="26"/>
  <c r="R97" i="25"/>
  <c r="R128" i="25"/>
  <c r="R65" i="25"/>
  <c r="R129" i="25"/>
  <c r="R51" i="26"/>
  <c r="R67" i="25"/>
  <c r="R49" i="25"/>
  <c r="R51" i="25"/>
  <c r="R79" i="25"/>
  <c r="R36" i="25"/>
  <c r="R73" i="24"/>
  <c r="O73" i="24"/>
  <c r="P73" i="24" s="1"/>
  <c r="Q73" i="24" s="1"/>
  <c r="S73" i="24" s="1"/>
  <c r="U73" i="24" s="1"/>
  <c r="AQ73" i="24" s="1"/>
  <c r="AU73" i="24" s="1"/>
  <c r="R92" i="24"/>
  <c r="R78" i="24"/>
  <c r="R96" i="24"/>
  <c r="R114" i="24"/>
  <c r="R51" i="24"/>
  <c r="R74" i="24"/>
  <c r="R94" i="24"/>
  <c r="R113" i="23"/>
  <c r="D89" i="24"/>
  <c r="E74" i="24"/>
  <c r="H73" i="24" s="1"/>
  <c r="I73" i="24" s="1"/>
  <c r="J73" i="24" s="1"/>
  <c r="R146" i="23"/>
  <c r="R48" i="23"/>
  <c r="R122" i="23"/>
  <c r="D136" i="23"/>
  <c r="E137" i="23" s="1"/>
  <c r="H136" i="23" s="1"/>
  <c r="I136" i="23" s="1"/>
  <c r="J136" i="23" s="1"/>
  <c r="P136" i="23" s="1"/>
  <c r="Q136" i="23" s="1"/>
  <c r="S136" i="23" s="1"/>
  <c r="U136" i="23" s="1"/>
  <c r="AT136" i="23" s="1"/>
  <c r="AX136" i="23" s="1"/>
  <c r="E122" i="23"/>
  <c r="H121" i="23" s="1"/>
  <c r="I121" i="23" s="1"/>
  <c r="J121" i="23" s="1"/>
  <c r="R114" i="23"/>
  <c r="R115" i="21"/>
  <c r="R141" i="22"/>
  <c r="R50" i="22"/>
  <c r="R84" i="21"/>
  <c r="R113" i="21"/>
  <c r="P42" i="22"/>
  <c r="R62" i="22"/>
  <c r="D90" i="22"/>
  <c r="E75" i="22"/>
  <c r="H74" i="22" s="1"/>
  <c r="I74" i="22" s="1"/>
  <c r="J74" i="22" s="1"/>
  <c r="R37" i="20"/>
  <c r="R58" i="21"/>
  <c r="O58" i="21"/>
  <c r="P58" i="21" s="1"/>
  <c r="Q58" i="21" s="1"/>
  <c r="S58" i="21" s="1"/>
  <c r="U58" i="21" s="1"/>
  <c r="AQ58" i="21" s="1"/>
  <c r="AU58" i="21" s="1"/>
  <c r="R68" i="21"/>
  <c r="R32" i="22"/>
  <c r="R58" i="20"/>
  <c r="O58" i="20"/>
  <c r="P58" i="20" s="1"/>
  <c r="Q58" i="20" s="1"/>
  <c r="R61" i="19"/>
  <c r="R111" i="13"/>
  <c r="R99" i="14"/>
  <c r="R92" i="10"/>
  <c r="R92" i="11"/>
  <c r="R129" i="11"/>
  <c r="R47" i="9"/>
  <c r="R129" i="7"/>
  <c r="R30" i="5"/>
  <c r="R121" i="5"/>
  <c r="O121" i="5"/>
  <c r="D95" i="4"/>
  <c r="E80" i="4"/>
  <c r="H79" i="4" s="1"/>
  <c r="I79" i="4" s="1"/>
  <c r="J79" i="4" s="1"/>
  <c r="R29" i="15"/>
  <c r="R52" i="29"/>
  <c r="E62" i="29"/>
  <c r="H61" i="29" s="1"/>
  <c r="I61" i="29" s="1"/>
  <c r="J61" i="29" s="1"/>
  <c r="D76" i="29"/>
  <c r="R76" i="27"/>
  <c r="R123" i="26"/>
  <c r="R47" i="27"/>
  <c r="R144" i="25"/>
  <c r="R127" i="27"/>
  <c r="R62" i="27"/>
  <c r="R63" i="27"/>
  <c r="R89" i="26"/>
  <c r="O89" i="26"/>
  <c r="R113" i="26"/>
  <c r="E62" i="26"/>
  <c r="H61" i="26" s="1"/>
  <c r="I61" i="26" s="1"/>
  <c r="J61" i="26" s="1"/>
  <c r="D76" i="26"/>
  <c r="R50" i="27"/>
  <c r="R96" i="25"/>
  <c r="R99" i="25"/>
  <c r="R62" i="25"/>
  <c r="R124" i="25"/>
  <c r="R146" i="25"/>
  <c r="R92" i="25"/>
  <c r="R44" i="26"/>
  <c r="R42" i="25"/>
  <c r="O42" i="25"/>
  <c r="P42" i="25" s="1"/>
  <c r="Q42" i="25" s="1"/>
  <c r="S42" i="25" s="1"/>
  <c r="U42" i="25" s="1"/>
  <c r="AQ42" i="25" s="1"/>
  <c r="AU42" i="25" s="1"/>
  <c r="D84" i="25"/>
  <c r="E70" i="25"/>
  <c r="H69" i="25" s="1"/>
  <c r="I69" i="25" s="1"/>
  <c r="J69" i="25" s="1"/>
  <c r="R46" i="25"/>
  <c r="R75" i="24"/>
  <c r="R91" i="24"/>
  <c r="R143" i="23"/>
  <c r="R35" i="24"/>
  <c r="R98" i="23"/>
  <c r="R69" i="23"/>
  <c r="R43" i="23"/>
  <c r="O43" i="23"/>
  <c r="P43" i="23" s="1"/>
  <c r="Q43" i="23" s="1"/>
  <c r="R45" i="23"/>
  <c r="R76" i="23"/>
  <c r="R97" i="22"/>
  <c r="R129" i="22"/>
  <c r="O27" i="23"/>
  <c r="P27" i="23" s="1"/>
  <c r="Q27" i="23" s="1"/>
  <c r="R27" i="23"/>
  <c r="R77" i="22"/>
  <c r="R67" i="22"/>
  <c r="O73" i="22"/>
  <c r="P73" i="22" s="1"/>
  <c r="Q73" i="22" s="1"/>
  <c r="R73" i="22"/>
  <c r="R81" i="21"/>
  <c r="R110" i="21"/>
  <c r="U73" i="23"/>
  <c r="AQ73" i="23" s="1"/>
  <c r="AU73" i="23" s="1"/>
  <c r="D95" i="21"/>
  <c r="E80" i="21"/>
  <c r="H79" i="21" s="1"/>
  <c r="I79" i="21" s="1"/>
  <c r="J79" i="21" s="1"/>
  <c r="R115" i="31"/>
  <c r="O26" i="20"/>
  <c r="R26" i="20"/>
  <c r="R67" i="21"/>
  <c r="R59" i="21"/>
  <c r="R68" i="31"/>
  <c r="R124" i="19"/>
  <c r="R64" i="19"/>
  <c r="R48" i="18"/>
  <c r="R89" i="17"/>
  <c r="O89" i="17"/>
  <c r="R108" i="13"/>
  <c r="R137" i="11"/>
  <c r="R33" i="9"/>
  <c r="P27" i="8"/>
  <c r="R123" i="5"/>
  <c r="R113" i="4"/>
  <c r="R137" i="3"/>
  <c r="E59" i="29"/>
  <c r="H58" i="29" s="1"/>
  <c r="I58" i="29" s="1"/>
  <c r="J58" i="29" s="1"/>
  <c r="D73" i="29"/>
  <c r="R145" i="26"/>
  <c r="R51" i="27"/>
  <c r="R46" i="26"/>
  <c r="R130" i="24"/>
  <c r="R36" i="24"/>
  <c r="R136" i="22"/>
  <c r="O136" i="22"/>
  <c r="R123" i="31"/>
  <c r="R116" i="23"/>
  <c r="R114" i="27"/>
  <c r="R65" i="27"/>
  <c r="R32" i="27"/>
  <c r="R60" i="27"/>
  <c r="O60" i="27"/>
  <c r="P60" i="27" s="1"/>
  <c r="Q60" i="27" s="1"/>
  <c r="R124" i="26"/>
  <c r="R109" i="26"/>
  <c r="D83" i="27"/>
  <c r="E69" i="27"/>
  <c r="H68" i="27" s="1"/>
  <c r="I68" i="27" s="1"/>
  <c r="J68" i="27" s="1"/>
  <c r="R97" i="26"/>
  <c r="R60" i="26"/>
  <c r="R69" i="26"/>
  <c r="R95" i="25"/>
  <c r="R59" i="25"/>
  <c r="O59" i="25"/>
  <c r="P59" i="25" s="1"/>
  <c r="Q59" i="25" s="1"/>
  <c r="R131" i="25"/>
  <c r="R145" i="24"/>
  <c r="R32" i="25"/>
  <c r="R64" i="24"/>
  <c r="R84" i="24"/>
  <c r="R46" i="24"/>
  <c r="R83" i="24"/>
  <c r="E68" i="25"/>
  <c r="H67" i="25" s="1"/>
  <c r="I67" i="25" s="1"/>
  <c r="J67" i="25" s="1"/>
  <c r="D82" i="25"/>
  <c r="R140" i="23"/>
  <c r="R34" i="24"/>
  <c r="R63" i="23"/>
  <c r="R66" i="23"/>
  <c r="R51" i="23"/>
  <c r="R131" i="23"/>
  <c r="E60" i="23"/>
  <c r="H59" i="23" s="1"/>
  <c r="I59" i="23" s="1"/>
  <c r="J59" i="23" s="1"/>
  <c r="D74" i="23"/>
  <c r="R74" i="23"/>
  <c r="O74" i="23"/>
  <c r="D100" i="23"/>
  <c r="E85" i="23"/>
  <c r="H84" i="23" s="1"/>
  <c r="I84" i="23" s="1"/>
  <c r="J84" i="23" s="1"/>
  <c r="R80" i="23"/>
  <c r="R92" i="22"/>
  <c r="R31" i="23"/>
  <c r="R123" i="21"/>
  <c r="R82" i="22"/>
  <c r="R127" i="21"/>
  <c r="R107" i="21"/>
  <c r="R34" i="20"/>
  <c r="R62" i="21"/>
  <c r="R36" i="22"/>
  <c r="R36" i="31"/>
  <c r="R94" i="18"/>
  <c r="R145" i="13"/>
  <c r="R50" i="12"/>
  <c r="R140" i="11"/>
  <c r="R124" i="8"/>
  <c r="R48" i="6"/>
  <c r="Q73" i="6"/>
  <c r="S73" i="6" s="1"/>
  <c r="U73" i="6" s="1"/>
  <c r="AQ73" i="6" s="1"/>
  <c r="AU73" i="6" s="1"/>
  <c r="O74" i="6"/>
  <c r="R130" i="3"/>
  <c r="R144" i="30"/>
  <c r="R92" i="33"/>
  <c r="AU73" i="33"/>
  <c r="D98" i="33"/>
  <c r="E83" i="33"/>
  <c r="H82" i="33" s="1"/>
  <c r="I82" i="33" s="1"/>
  <c r="J82" i="33" s="1"/>
  <c r="R93" i="20"/>
  <c r="R84" i="27"/>
  <c r="R146" i="27"/>
  <c r="R105" i="27"/>
  <c r="O105" i="27"/>
  <c r="R66" i="27"/>
  <c r="R126" i="26"/>
  <c r="R65" i="26"/>
  <c r="E77" i="27"/>
  <c r="H76" i="27" s="1"/>
  <c r="I76" i="27" s="1"/>
  <c r="J76" i="27" s="1"/>
  <c r="D92" i="27"/>
  <c r="R92" i="26"/>
  <c r="AU58" i="26"/>
  <c r="R66" i="26"/>
  <c r="R45" i="27"/>
  <c r="O107" i="25"/>
  <c r="R132" i="25"/>
  <c r="R98" i="25"/>
  <c r="R45" i="26"/>
  <c r="R31" i="25"/>
  <c r="D78" i="25"/>
  <c r="E64" i="25"/>
  <c r="H63" i="25" s="1"/>
  <c r="I63" i="25" s="1"/>
  <c r="J63" i="25" s="1"/>
  <c r="R146" i="24"/>
  <c r="R123" i="24"/>
  <c r="D100" i="26"/>
  <c r="E85" i="26"/>
  <c r="H84" i="26" s="1"/>
  <c r="I84" i="26" s="1"/>
  <c r="J84" i="26" s="1"/>
  <c r="O61" i="24"/>
  <c r="R61" i="24"/>
  <c r="R81" i="24"/>
  <c r="R137" i="23"/>
  <c r="O137" i="23"/>
  <c r="E75" i="24"/>
  <c r="H74" i="24" s="1"/>
  <c r="I74" i="24" s="1"/>
  <c r="J74" i="24" s="1"/>
  <c r="D90" i="24"/>
  <c r="O26" i="24"/>
  <c r="R26" i="24"/>
  <c r="R60" i="23"/>
  <c r="R106" i="23"/>
  <c r="O106" i="23"/>
  <c r="O121" i="23"/>
  <c r="R121" i="23"/>
  <c r="R132" i="22"/>
  <c r="E82" i="22"/>
  <c r="H81" i="22" s="1"/>
  <c r="I81" i="22" s="1"/>
  <c r="J81" i="22" s="1"/>
  <c r="D97" i="22"/>
  <c r="O89" i="21"/>
  <c r="R89" i="21"/>
  <c r="R97" i="21"/>
  <c r="R95" i="22"/>
  <c r="R66" i="21"/>
  <c r="R65" i="21"/>
  <c r="E92" i="22"/>
  <c r="H91" i="22" s="1"/>
  <c r="I91" i="22" s="1"/>
  <c r="J91" i="22" s="1"/>
  <c r="D107" i="22"/>
  <c r="R136" i="31"/>
  <c r="O136" i="31"/>
  <c r="R125" i="18"/>
  <c r="R146" i="16"/>
  <c r="D82" i="14"/>
  <c r="E68" i="14"/>
  <c r="H67" i="14" s="1"/>
  <c r="I67" i="14" s="1"/>
  <c r="J67" i="14" s="1"/>
  <c r="R136" i="10"/>
  <c r="O136" i="10"/>
  <c r="D100" i="12"/>
  <c r="E85" i="12"/>
  <c r="H84" i="12" s="1"/>
  <c r="I84" i="12" s="1"/>
  <c r="J84" i="12" s="1"/>
  <c r="R139" i="13"/>
  <c r="R112" i="10"/>
  <c r="R123" i="11"/>
  <c r="R48" i="10"/>
  <c r="R43" i="6"/>
  <c r="O43" i="6"/>
  <c r="P43" i="6" s="1"/>
  <c r="Q43" i="6" s="1"/>
  <c r="S43" i="6" s="1"/>
  <c r="U43" i="6" s="1"/>
  <c r="AQ43" i="6" s="1"/>
  <c r="AU43" i="6" s="1"/>
  <c r="R116" i="28"/>
  <c r="E81" i="3"/>
  <c r="H80" i="3" s="1"/>
  <c r="I80" i="3" s="1"/>
  <c r="J80" i="3" s="1"/>
  <c r="D96" i="3"/>
  <c r="R64" i="2"/>
  <c r="R123" i="1"/>
  <c r="R105" i="31"/>
  <c r="O105" i="31"/>
  <c r="E70" i="20"/>
  <c r="H69" i="20" s="1"/>
  <c r="I69" i="20" s="1"/>
  <c r="J69" i="20" s="1"/>
  <c r="D84" i="20"/>
  <c r="R80" i="20"/>
  <c r="R145" i="31"/>
  <c r="R33" i="31"/>
  <c r="R91" i="20"/>
  <c r="R82" i="20"/>
  <c r="R100" i="19"/>
  <c r="R141" i="18"/>
  <c r="E65" i="20"/>
  <c r="H64" i="20" s="1"/>
  <c r="I64" i="20" s="1"/>
  <c r="J64" i="20" s="1"/>
  <c r="D79" i="20"/>
  <c r="R105" i="19"/>
  <c r="O105" i="19"/>
  <c r="R97" i="18"/>
  <c r="R136" i="18"/>
  <c r="O136" i="18"/>
  <c r="R76" i="31"/>
  <c r="R79" i="31"/>
  <c r="R121" i="18"/>
  <c r="O121" i="18"/>
  <c r="R125" i="20"/>
  <c r="R122" i="20"/>
  <c r="R51" i="18"/>
  <c r="E77" i="19"/>
  <c r="H76" i="19" s="1"/>
  <c r="I76" i="19" s="1"/>
  <c r="J76" i="19" s="1"/>
  <c r="D92" i="19"/>
  <c r="R33" i="18"/>
  <c r="R61" i="17"/>
  <c r="R125" i="16"/>
  <c r="R80" i="17"/>
  <c r="R63" i="16"/>
  <c r="R140" i="16"/>
  <c r="R26" i="16"/>
  <c r="O26" i="16"/>
  <c r="P26" i="16" s="1"/>
  <c r="Q26" i="16" s="1"/>
  <c r="S26" i="16" s="1"/>
  <c r="U26" i="16" s="1"/>
  <c r="AQ26" i="16" s="1"/>
  <c r="AU26" i="16" s="1"/>
  <c r="R48" i="16"/>
  <c r="R53" i="16"/>
  <c r="R115" i="16"/>
  <c r="R145" i="14"/>
  <c r="R34" i="14"/>
  <c r="R60" i="14"/>
  <c r="R66" i="14"/>
  <c r="D94" i="16"/>
  <c r="E79" i="16"/>
  <c r="H78" i="16" s="1"/>
  <c r="I78" i="16" s="1"/>
  <c r="J78" i="16" s="1"/>
  <c r="R59" i="14"/>
  <c r="R73" i="14"/>
  <c r="O73" i="14"/>
  <c r="P73" i="14" s="1"/>
  <c r="Q73" i="14" s="1"/>
  <c r="S73" i="14" s="1"/>
  <c r="U73" i="14" s="1"/>
  <c r="AQ73" i="14" s="1"/>
  <c r="AU73" i="14" s="1"/>
  <c r="P42" i="14"/>
  <c r="R138" i="12"/>
  <c r="R61" i="13"/>
  <c r="R137" i="12"/>
  <c r="R97" i="13"/>
  <c r="R93" i="12"/>
  <c r="D100" i="13"/>
  <c r="E85" i="13"/>
  <c r="H84" i="13" s="1"/>
  <c r="I84" i="13" s="1"/>
  <c r="J84" i="13" s="1"/>
  <c r="D92" i="13"/>
  <c r="E77" i="13"/>
  <c r="H76" i="13" s="1"/>
  <c r="I76" i="13" s="1"/>
  <c r="J76" i="13" s="1"/>
  <c r="R61" i="10"/>
  <c r="R75" i="12"/>
  <c r="O75" i="12"/>
  <c r="R60" i="10"/>
  <c r="R142" i="13"/>
  <c r="O44" i="13"/>
  <c r="R99" i="10"/>
  <c r="D113" i="12"/>
  <c r="E98" i="12"/>
  <c r="H97" i="12" s="1"/>
  <c r="I97" i="12" s="1"/>
  <c r="J97" i="12" s="1"/>
  <c r="R106" i="11"/>
  <c r="R108" i="11"/>
  <c r="R28" i="10"/>
  <c r="R43" i="10"/>
  <c r="R31" i="11"/>
  <c r="R30" i="9"/>
  <c r="R138" i="11"/>
  <c r="R143" i="11"/>
  <c r="R51" i="9"/>
  <c r="R26" i="11"/>
  <c r="O26" i="11"/>
  <c r="P26" i="11" s="1"/>
  <c r="Q26" i="11" s="1"/>
  <c r="S26" i="11" s="1"/>
  <c r="U26" i="11" s="1"/>
  <c r="AQ26" i="11" s="1"/>
  <c r="AU26" i="11" s="1"/>
  <c r="R141" i="9"/>
  <c r="R94" i="9"/>
  <c r="R53" i="9"/>
  <c r="R79" i="11"/>
  <c r="E63" i="9"/>
  <c r="H62" i="9" s="1"/>
  <c r="I62" i="9" s="1"/>
  <c r="J62" i="9" s="1"/>
  <c r="D77" i="9"/>
  <c r="R92" i="7"/>
  <c r="P73" i="9"/>
  <c r="Q73" i="9" s="1"/>
  <c r="S73" i="9" s="1"/>
  <c r="U73" i="9" s="1"/>
  <c r="AQ73" i="9" s="1"/>
  <c r="AU73" i="9" s="1"/>
  <c r="R59" i="8"/>
  <c r="R64" i="9"/>
  <c r="R63" i="9"/>
  <c r="R113" i="7"/>
  <c r="R95" i="8"/>
  <c r="R64" i="8"/>
  <c r="R100" i="7"/>
  <c r="R49" i="8"/>
  <c r="R112" i="7"/>
  <c r="R121" i="7"/>
  <c r="O121" i="7"/>
  <c r="R109" i="5"/>
  <c r="R45" i="5"/>
  <c r="D91" i="6"/>
  <c r="E76" i="6"/>
  <c r="H75" i="6" s="1"/>
  <c r="I75" i="6" s="1"/>
  <c r="J75" i="6" s="1"/>
  <c r="R93" i="5"/>
  <c r="R106" i="6"/>
  <c r="R65" i="5"/>
  <c r="R93" i="6"/>
  <c r="R31" i="3"/>
  <c r="R143" i="4"/>
  <c r="R126" i="2"/>
  <c r="R76" i="5"/>
  <c r="R137" i="5"/>
  <c r="R123" i="4"/>
  <c r="E82" i="7"/>
  <c r="H81" i="7" s="1"/>
  <c r="I81" i="7" s="1"/>
  <c r="J81" i="7" s="1"/>
  <c r="D97" i="7"/>
  <c r="R108" i="4"/>
  <c r="R138" i="3"/>
  <c r="R142" i="4"/>
  <c r="R132" i="2"/>
  <c r="E106" i="6"/>
  <c r="H105" i="6" s="1"/>
  <c r="I105" i="6" s="1"/>
  <c r="J105" i="6" s="1"/>
  <c r="D121" i="6"/>
  <c r="R114" i="6"/>
  <c r="R81" i="5"/>
  <c r="R80" i="3"/>
  <c r="R66" i="4"/>
  <c r="R68" i="3"/>
  <c r="D89" i="3"/>
  <c r="E74" i="3"/>
  <c r="H73" i="3" s="1"/>
  <c r="I73" i="3" s="1"/>
  <c r="J73" i="3" s="1"/>
  <c r="P73" i="3" s="1"/>
  <c r="R129" i="1"/>
  <c r="R113" i="28"/>
  <c r="R147" i="28"/>
  <c r="O73" i="2"/>
  <c r="R73" i="2"/>
  <c r="R27" i="4"/>
  <c r="R90" i="1"/>
  <c r="O90" i="1"/>
  <c r="P90" i="1" s="1"/>
  <c r="Q90" i="1" s="1"/>
  <c r="S90" i="1" s="1"/>
  <c r="U90" i="1" s="1"/>
  <c r="AJ90" i="1" s="1"/>
  <c r="AN90" i="1" s="1"/>
  <c r="D90" i="4"/>
  <c r="E75" i="4"/>
  <c r="H74" i="4" s="1"/>
  <c r="I74" i="4" s="1"/>
  <c r="J74" i="4" s="1"/>
  <c r="R58" i="2"/>
  <c r="O58" i="2"/>
  <c r="P58" i="2" s="1"/>
  <c r="Q58" i="2" s="1"/>
  <c r="S58" i="2" s="1"/>
  <c r="U58" i="2" s="1"/>
  <c r="AQ58" i="2" s="1"/>
  <c r="AU58" i="2" s="1"/>
  <c r="R82" i="1"/>
  <c r="R44" i="2"/>
  <c r="R49" i="2"/>
  <c r="R50" i="28"/>
  <c r="R33" i="1"/>
  <c r="R66" i="2"/>
  <c r="R52" i="28"/>
  <c r="R128" i="15"/>
  <c r="R74" i="1"/>
  <c r="D80" i="30"/>
  <c r="E66" i="30"/>
  <c r="H65" i="30" s="1"/>
  <c r="I65" i="30" s="1"/>
  <c r="J65" i="30" s="1"/>
  <c r="R147" i="30"/>
  <c r="R64" i="30"/>
  <c r="R76" i="15"/>
  <c r="R60" i="15"/>
  <c r="R58" i="30"/>
  <c r="O58" i="30"/>
  <c r="P58" i="30" s="1"/>
  <c r="Q58" i="30" s="1"/>
  <c r="R67" i="15"/>
  <c r="R48" i="33"/>
  <c r="R110" i="15"/>
  <c r="D74" i="15"/>
  <c r="E60" i="15"/>
  <c r="H59" i="15" s="1"/>
  <c r="I59" i="15" s="1"/>
  <c r="J59" i="15" s="1"/>
  <c r="R47" i="29"/>
  <c r="R31" i="29"/>
  <c r="R81" i="29"/>
  <c r="R128" i="33"/>
  <c r="D91" i="15"/>
  <c r="E76" i="15"/>
  <c r="H75" i="15" s="1"/>
  <c r="I75" i="15" s="1"/>
  <c r="J75" i="15" s="1"/>
  <c r="E101" i="29"/>
  <c r="H100" i="29" s="1"/>
  <c r="I100" i="29" s="1"/>
  <c r="J100" i="29" s="1"/>
  <c r="D116" i="29"/>
  <c r="R26" i="22"/>
  <c r="O26" i="22"/>
  <c r="P26" i="22" s="1"/>
  <c r="Q26" i="22" s="1"/>
  <c r="S26" i="22" s="1"/>
  <c r="U26" i="22" s="1"/>
  <c r="AQ26" i="22" s="1"/>
  <c r="AU26" i="22" s="1"/>
  <c r="R97" i="31"/>
  <c r="R65" i="20"/>
  <c r="R146" i="20"/>
  <c r="R139" i="31"/>
  <c r="R142" i="19"/>
  <c r="R32" i="31"/>
  <c r="R50" i="19"/>
  <c r="R75" i="19"/>
  <c r="R138" i="18"/>
  <c r="R44" i="19"/>
  <c r="R52" i="31"/>
  <c r="R114" i="19"/>
  <c r="R68" i="19"/>
  <c r="R68" i="18"/>
  <c r="R98" i="18"/>
  <c r="R92" i="18"/>
  <c r="R42" i="18"/>
  <c r="O42" i="18"/>
  <c r="P42" i="18" s="1"/>
  <c r="Q42" i="18" s="1"/>
  <c r="S42" i="18" s="1"/>
  <c r="U42" i="18" s="1"/>
  <c r="AQ42" i="18" s="1"/>
  <c r="AU42" i="18" s="1"/>
  <c r="R123" i="18"/>
  <c r="E84" i="18"/>
  <c r="H83" i="18" s="1"/>
  <c r="I83" i="18" s="1"/>
  <c r="J83" i="18" s="1"/>
  <c r="D99" i="18"/>
  <c r="R124" i="20"/>
  <c r="R46" i="18"/>
  <c r="O27" i="19"/>
  <c r="P27" i="19" s="1"/>
  <c r="Q27" i="19" s="1"/>
  <c r="S27" i="19" s="1"/>
  <c r="U27" i="19" s="1"/>
  <c r="AQ27" i="19" s="1"/>
  <c r="AU27" i="19" s="1"/>
  <c r="E60" i="17"/>
  <c r="H59" i="17" s="1"/>
  <c r="I59" i="17" s="1"/>
  <c r="J59" i="17" s="1"/>
  <c r="D74" i="17"/>
  <c r="P73" i="18"/>
  <c r="R78" i="16"/>
  <c r="R34" i="16"/>
  <c r="R60" i="16"/>
  <c r="R144" i="16"/>
  <c r="E81" i="18"/>
  <c r="H80" i="18" s="1"/>
  <c r="I80" i="18" s="1"/>
  <c r="J80" i="18" s="1"/>
  <c r="D96" i="18"/>
  <c r="R43" i="16"/>
  <c r="O43" i="16"/>
  <c r="R136" i="14"/>
  <c r="O136" i="14"/>
  <c r="R131" i="14"/>
  <c r="D93" i="16"/>
  <c r="E78" i="16"/>
  <c r="H77" i="16" s="1"/>
  <c r="I77" i="16" s="1"/>
  <c r="J77" i="16" s="1"/>
  <c r="R53" i="14"/>
  <c r="R121" i="17"/>
  <c r="O121" i="17"/>
  <c r="R123" i="14"/>
  <c r="R28" i="14"/>
  <c r="R110" i="13"/>
  <c r="R94" i="14"/>
  <c r="R132" i="13"/>
  <c r="R94" i="12"/>
  <c r="R130" i="12"/>
  <c r="R80" i="13"/>
  <c r="R106" i="14"/>
  <c r="R42" i="10"/>
  <c r="O42" i="10"/>
  <c r="P42" i="10" s="1"/>
  <c r="Q42" i="10" s="1"/>
  <c r="S42" i="10" s="1"/>
  <c r="U42" i="10" s="1"/>
  <c r="AQ42" i="10" s="1"/>
  <c r="R129" i="10"/>
  <c r="R78" i="12"/>
  <c r="E81" i="13"/>
  <c r="H80" i="13" s="1"/>
  <c r="I80" i="13" s="1"/>
  <c r="J80" i="13" s="1"/>
  <c r="D96" i="13"/>
  <c r="R46" i="10"/>
  <c r="R126" i="10"/>
  <c r="R99" i="11"/>
  <c r="E81" i="10"/>
  <c r="H80" i="10" s="1"/>
  <c r="I80" i="10" s="1"/>
  <c r="J80" i="10" s="1"/>
  <c r="D96" i="10"/>
  <c r="R51" i="12"/>
  <c r="R45" i="12"/>
  <c r="R35" i="10"/>
  <c r="R73" i="10"/>
  <c r="O73" i="10"/>
  <c r="P73" i="10" s="1"/>
  <c r="Q73" i="10" s="1"/>
  <c r="S73" i="10" s="1"/>
  <c r="U73" i="10" s="1"/>
  <c r="AQ73" i="10" s="1"/>
  <c r="R143" i="8"/>
  <c r="R141" i="11"/>
  <c r="R32" i="11"/>
  <c r="E82" i="11"/>
  <c r="H81" i="11" s="1"/>
  <c r="I81" i="11" s="1"/>
  <c r="J81" i="11" s="1"/>
  <c r="D97" i="11"/>
  <c r="R141" i="7"/>
  <c r="R61" i="8"/>
  <c r="R109" i="7"/>
  <c r="R94" i="5"/>
  <c r="R106" i="5"/>
  <c r="R46" i="6"/>
  <c r="D106" i="8"/>
  <c r="E91" i="8"/>
  <c r="H90" i="8" s="1"/>
  <c r="I90" i="8" s="1"/>
  <c r="J90" i="8" s="1"/>
  <c r="R53" i="6"/>
  <c r="U89" i="7"/>
  <c r="AJ89" i="7" s="1"/>
  <c r="AN89" i="7" s="1"/>
  <c r="R73" i="7"/>
  <c r="O73" i="7"/>
  <c r="P73" i="7" s="1"/>
  <c r="Q73" i="7" s="1"/>
  <c r="S73" i="7" s="1"/>
  <c r="U73" i="7" s="1"/>
  <c r="AQ73" i="7" s="1"/>
  <c r="R98" i="6"/>
  <c r="R142" i="3"/>
  <c r="R140" i="4"/>
  <c r="R145" i="3"/>
  <c r="R132" i="5"/>
  <c r="R79" i="5"/>
  <c r="R140" i="5"/>
  <c r="O121" i="4"/>
  <c r="R121" i="4"/>
  <c r="R28" i="4"/>
  <c r="R139" i="4"/>
  <c r="R95" i="3"/>
  <c r="R36" i="5"/>
  <c r="R77" i="3"/>
  <c r="D147" i="5"/>
  <c r="E148" i="5" s="1"/>
  <c r="H147" i="5" s="1"/>
  <c r="I147" i="5" s="1"/>
  <c r="J147" i="5" s="1"/>
  <c r="E133" i="5"/>
  <c r="H132" i="5" s="1"/>
  <c r="I132" i="5" s="1"/>
  <c r="J132" i="5" s="1"/>
  <c r="R31" i="5"/>
  <c r="R75" i="3"/>
  <c r="R68" i="2"/>
  <c r="R144" i="28"/>
  <c r="R112" i="28"/>
  <c r="R52" i="2"/>
  <c r="R115" i="28"/>
  <c r="R125" i="1"/>
  <c r="R105" i="1"/>
  <c r="O105" i="1"/>
  <c r="P105" i="1" s="1"/>
  <c r="Q105" i="1" s="1"/>
  <c r="R28" i="15"/>
  <c r="R59" i="30"/>
  <c r="O59" i="30"/>
  <c r="R147" i="29"/>
  <c r="R81" i="1"/>
  <c r="R50" i="30"/>
  <c r="R96" i="15"/>
  <c r="D125" i="2"/>
  <c r="E110" i="2"/>
  <c r="H109" i="2" s="1"/>
  <c r="I109" i="2" s="1"/>
  <c r="J109" i="2" s="1"/>
  <c r="R49" i="15"/>
  <c r="E84" i="30"/>
  <c r="H83" i="30" s="1"/>
  <c r="I83" i="30" s="1"/>
  <c r="J83" i="30" s="1"/>
  <c r="D99" i="30"/>
  <c r="R64" i="33"/>
  <c r="R68" i="29"/>
  <c r="R50" i="29"/>
  <c r="R114" i="29"/>
  <c r="E75" i="30"/>
  <c r="H74" i="30" s="1"/>
  <c r="I74" i="30" s="1"/>
  <c r="J74" i="30" s="1"/>
  <c r="D90" i="30"/>
  <c r="R127" i="29"/>
  <c r="O105" i="29"/>
  <c r="R105" i="29"/>
  <c r="R90" i="30"/>
  <c r="R27" i="15"/>
  <c r="O27" i="15"/>
  <c r="P27" i="15" s="1"/>
  <c r="Q27" i="15" s="1"/>
  <c r="R44" i="33"/>
  <c r="R37" i="22"/>
  <c r="R92" i="31"/>
  <c r="R62" i="20"/>
  <c r="R144" i="21"/>
  <c r="R63" i="31"/>
  <c r="R142" i="31"/>
  <c r="R79" i="20"/>
  <c r="R95" i="20"/>
  <c r="R139" i="19"/>
  <c r="R98" i="20"/>
  <c r="R92" i="20"/>
  <c r="D94" i="20"/>
  <c r="E79" i="20"/>
  <c r="H78" i="20" s="1"/>
  <c r="I78" i="20" s="1"/>
  <c r="J78" i="20" s="1"/>
  <c r="R129" i="19"/>
  <c r="R78" i="19"/>
  <c r="R100" i="18"/>
  <c r="E74" i="20"/>
  <c r="H73" i="20" s="1"/>
  <c r="I73" i="20" s="1"/>
  <c r="J73" i="20" s="1"/>
  <c r="P73" i="20" s="1"/>
  <c r="D89" i="20"/>
  <c r="R83" i="18"/>
  <c r="R49" i="31"/>
  <c r="R108" i="19"/>
  <c r="R34" i="19"/>
  <c r="E90" i="19"/>
  <c r="H89" i="19" s="1"/>
  <c r="I89" i="19" s="1"/>
  <c r="J89" i="19" s="1"/>
  <c r="D105" i="19"/>
  <c r="R62" i="19"/>
  <c r="D96" i="20"/>
  <c r="E81" i="20"/>
  <c r="H80" i="20" s="1"/>
  <c r="I80" i="20" s="1"/>
  <c r="J80" i="20" s="1"/>
  <c r="R93" i="18"/>
  <c r="R84" i="31"/>
  <c r="R83" i="31"/>
  <c r="R35" i="18"/>
  <c r="R131" i="20"/>
  <c r="D95" i="19"/>
  <c r="E80" i="19"/>
  <c r="H79" i="19" s="1"/>
  <c r="I79" i="19" s="1"/>
  <c r="J79" i="19" s="1"/>
  <c r="R111" i="16"/>
  <c r="R147" i="14"/>
  <c r="R75" i="16"/>
  <c r="R110" i="17"/>
  <c r="R126" i="16"/>
  <c r="R147" i="16"/>
  <c r="R45" i="17"/>
  <c r="R129" i="17"/>
  <c r="R123" i="17"/>
  <c r="R121" i="14"/>
  <c r="O121" i="14"/>
  <c r="R107" i="13"/>
  <c r="D89" i="16"/>
  <c r="E74" i="16"/>
  <c r="H73" i="16" s="1"/>
  <c r="I73" i="16" s="1"/>
  <c r="J73" i="16" s="1"/>
  <c r="R110" i="12"/>
  <c r="R35" i="13"/>
  <c r="R112" i="12"/>
  <c r="R77" i="13"/>
  <c r="R84" i="12"/>
  <c r="D89" i="13"/>
  <c r="E74" i="13"/>
  <c r="H73" i="13" s="1"/>
  <c r="I73" i="13" s="1"/>
  <c r="J73" i="13" s="1"/>
  <c r="R147" i="10"/>
  <c r="D127" i="12"/>
  <c r="E112" i="12"/>
  <c r="H111" i="12" s="1"/>
  <c r="I111" i="12" s="1"/>
  <c r="J111" i="12" s="1"/>
  <c r="R93" i="13"/>
  <c r="R46" i="12"/>
  <c r="R32" i="10"/>
  <c r="R84" i="10"/>
  <c r="R34" i="9"/>
  <c r="R140" i="8"/>
  <c r="R37" i="9"/>
  <c r="O136" i="9"/>
  <c r="R136" i="9"/>
  <c r="R68" i="11"/>
  <c r="R47" i="10"/>
  <c r="R61" i="7"/>
  <c r="R100" i="8"/>
  <c r="R51" i="7"/>
  <c r="E80" i="8"/>
  <c r="H79" i="8" s="1"/>
  <c r="I79" i="8" s="1"/>
  <c r="J79" i="8" s="1"/>
  <c r="D95" i="8"/>
  <c r="R106" i="7"/>
  <c r="R84" i="6"/>
  <c r="R110" i="6"/>
  <c r="R99" i="5"/>
  <c r="R51" i="6"/>
  <c r="R33" i="6"/>
  <c r="R125" i="3"/>
  <c r="R84" i="7"/>
  <c r="R89" i="6"/>
  <c r="O89" i="6"/>
  <c r="P89" i="6" s="1"/>
  <c r="Q89" i="6" s="1"/>
  <c r="S89" i="6" s="1"/>
  <c r="U89" i="6" s="1"/>
  <c r="AJ89" i="6" s="1"/>
  <c r="AN89" i="6" s="1"/>
  <c r="R139" i="3"/>
  <c r="R137" i="4"/>
  <c r="R27" i="7"/>
  <c r="R143" i="5"/>
  <c r="R66" i="5"/>
  <c r="R74" i="3"/>
  <c r="R115" i="3"/>
  <c r="R147" i="4"/>
  <c r="O27" i="3"/>
  <c r="O91" i="1"/>
  <c r="R91" i="1"/>
  <c r="E66" i="4"/>
  <c r="H65" i="4" s="1"/>
  <c r="I65" i="4" s="1"/>
  <c r="J65" i="4" s="1"/>
  <c r="D80" i="4"/>
  <c r="D92" i="3"/>
  <c r="E77" i="3"/>
  <c r="H76" i="3" s="1"/>
  <c r="I76" i="3" s="1"/>
  <c r="J76" i="3" s="1"/>
  <c r="R47" i="2"/>
  <c r="R48" i="28"/>
  <c r="R37" i="4"/>
  <c r="R42" i="2"/>
  <c r="O42" i="2"/>
  <c r="R109" i="28"/>
  <c r="R78" i="1"/>
  <c r="R107" i="2"/>
  <c r="R108" i="2"/>
  <c r="E61" i="4"/>
  <c r="H60" i="4" s="1"/>
  <c r="I60" i="4" s="1"/>
  <c r="J60" i="4" s="1"/>
  <c r="D75" i="4"/>
  <c r="R142" i="28"/>
  <c r="R42" i="28"/>
  <c r="O42" i="28"/>
  <c r="P42" i="28" s="1"/>
  <c r="Q42" i="28" s="1"/>
  <c r="S42" i="28" s="1"/>
  <c r="U42" i="28" s="1"/>
  <c r="AQ42" i="28" s="1"/>
  <c r="AU42" i="28" s="1"/>
  <c r="R116" i="1"/>
  <c r="R128" i="28"/>
  <c r="R84" i="30"/>
  <c r="AU26" i="15"/>
  <c r="R66" i="15"/>
  <c r="D79" i="15"/>
  <c r="E65" i="15"/>
  <c r="H64" i="15" s="1"/>
  <c r="I64" i="15" s="1"/>
  <c r="J64" i="15" s="1"/>
  <c r="R26" i="30"/>
  <c r="O26" i="30"/>
  <c r="E78" i="28"/>
  <c r="H77" i="28" s="1"/>
  <c r="I77" i="28" s="1"/>
  <c r="J77" i="28" s="1"/>
  <c r="D93" i="28"/>
  <c r="R141" i="29"/>
  <c r="R144" i="29"/>
  <c r="R91" i="15"/>
  <c r="R82" i="30"/>
  <c r="R130" i="29"/>
  <c r="R61" i="33"/>
  <c r="R106" i="30"/>
  <c r="R96" i="33"/>
  <c r="R63" i="33"/>
  <c r="R108" i="30"/>
  <c r="R99" i="29"/>
  <c r="R93" i="29"/>
  <c r="R147" i="33"/>
  <c r="AU27" i="33"/>
  <c r="R34" i="29"/>
  <c r="E81" i="28"/>
  <c r="H80" i="28" s="1"/>
  <c r="I80" i="28" s="1"/>
  <c r="J80" i="28" s="1"/>
  <c r="D96" i="28"/>
  <c r="R42" i="33"/>
  <c r="O42" i="33"/>
  <c r="P42" i="33" s="1"/>
  <c r="Q42" i="33" s="1"/>
  <c r="S42" i="33" s="1"/>
  <c r="U42" i="33" s="1"/>
  <c r="AQ42" i="33" s="1"/>
  <c r="AU42" i="33" s="1"/>
  <c r="P58" i="29"/>
  <c r="Q58" i="29" s="1"/>
  <c r="S58" i="29" s="1"/>
  <c r="U58" i="29" s="1"/>
  <c r="AQ58" i="29" s="1"/>
  <c r="AU58" i="29" s="1"/>
  <c r="R59" i="20"/>
  <c r="O59" i="20"/>
  <c r="D93" i="22"/>
  <c r="E78" i="22"/>
  <c r="H77" i="22" s="1"/>
  <c r="I77" i="22" s="1"/>
  <c r="J77" i="22" s="1"/>
  <c r="R136" i="21"/>
  <c r="O136" i="21"/>
  <c r="R146" i="21"/>
  <c r="R47" i="20"/>
  <c r="R60" i="31"/>
  <c r="R98" i="19"/>
  <c r="E67" i="20"/>
  <c r="H66" i="20" s="1"/>
  <c r="I66" i="20" s="1"/>
  <c r="J66" i="20" s="1"/>
  <c r="D81" i="20"/>
  <c r="R95" i="19"/>
  <c r="O28" i="19"/>
  <c r="R28" i="19"/>
  <c r="E96" i="31"/>
  <c r="H95" i="31" s="1"/>
  <c r="I95" i="31" s="1"/>
  <c r="J95" i="31" s="1"/>
  <c r="D111" i="31"/>
  <c r="R46" i="31"/>
  <c r="R111" i="19"/>
  <c r="R65" i="19"/>
  <c r="R73" i="31"/>
  <c r="O73" i="31"/>
  <c r="P73" i="31" s="1"/>
  <c r="Q73" i="31" s="1"/>
  <c r="S73" i="31" s="1"/>
  <c r="U73" i="31" s="1"/>
  <c r="AQ73" i="31" s="1"/>
  <c r="AU73" i="31" s="1"/>
  <c r="U26" i="19"/>
  <c r="AQ26" i="19" s="1"/>
  <c r="R132" i="18"/>
  <c r="R108" i="16"/>
  <c r="R127" i="16"/>
  <c r="R144" i="14"/>
  <c r="R105" i="17"/>
  <c r="O105" i="17"/>
  <c r="R113" i="17"/>
  <c r="R142" i="14"/>
  <c r="R89" i="16"/>
  <c r="O89" i="16"/>
  <c r="R112" i="13"/>
  <c r="R80" i="14"/>
  <c r="R47" i="14"/>
  <c r="R107" i="12"/>
  <c r="R116" i="12"/>
  <c r="R90" i="14"/>
  <c r="R130" i="13"/>
  <c r="R109" i="12"/>
  <c r="D94" i="13"/>
  <c r="E79" i="13"/>
  <c r="H78" i="13" s="1"/>
  <c r="I78" i="13" s="1"/>
  <c r="J78" i="13" s="1"/>
  <c r="D90" i="31"/>
  <c r="E75" i="31"/>
  <c r="H74" i="31" s="1"/>
  <c r="I74" i="31" s="1"/>
  <c r="J74" i="31" s="1"/>
  <c r="E81" i="14"/>
  <c r="H80" i="14" s="1"/>
  <c r="I80" i="14" s="1"/>
  <c r="J80" i="14" s="1"/>
  <c r="D96" i="14"/>
  <c r="R73" i="12"/>
  <c r="O73" i="12"/>
  <c r="P73" i="12" s="1"/>
  <c r="Q73" i="12" s="1"/>
  <c r="S73" i="12" s="1"/>
  <c r="U73" i="12" s="1"/>
  <c r="AQ73" i="12" s="1"/>
  <c r="AU73" i="12" s="1"/>
  <c r="R141" i="10"/>
  <c r="R144" i="10"/>
  <c r="R81" i="12"/>
  <c r="R89" i="13"/>
  <c r="O89" i="13"/>
  <c r="R98" i="10"/>
  <c r="R122" i="11"/>
  <c r="R137" i="8"/>
  <c r="O26" i="9"/>
  <c r="R26" i="9"/>
  <c r="R36" i="11"/>
  <c r="R83" i="9"/>
  <c r="R142" i="8"/>
  <c r="E69" i="11"/>
  <c r="H68" i="11" s="1"/>
  <c r="I68" i="11" s="1"/>
  <c r="J68" i="11" s="1"/>
  <c r="D83" i="11"/>
  <c r="R141" i="8"/>
  <c r="R42" i="7"/>
  <c r="O42" i="7"/>
  <c r="R58" i="9"/>
  <c r="O58" i="9"/>
  <c r="P58" i="9" s="1"/>
  <c r="Q58" i="9" s="1"/>
  <c r="S58" i="9" s="1"/>
  <c r="U58" i="9" s="1"/>
  <c r="AQ58" i="9" s="1"/>
  <c r="AU58" i="9" s="1"/>
  <c r="R126" i="9"/>
  <c r="R131" i="7"/>
  <c r="R96" i="8"/>
  <c r="R95" i="7"/>
  <c r="R78" i="8"/>
  <c r="R48" i="7"/>
  <c r="R99" i="7"/>
  <c r="R146" i="7"/>
  <c r="R81" i="6"/>
  <c r="R107" i="6"/>
  <c r="R53" i="5"/>
  <c r="R147" i="6"/>
  <c r="R50" i="5"/>
  <c r="R128" i="6"/>
  <c r="R29" i="6"/>
  <c r="E79" i="7"/>
  <c r="H78" i="7" s="1"/>
  <c r="I78" i="7" s="1"/>
  <c r="J78" i="7" s="1"/>
  <c r="D94" i="7"/>
  <c r="R108" i="3"/>
  <c r="R75" i="7"/>
  <c r="R99" i="6"/>
  <c r="R147" i="2"/>
  <c r="R130" i="4"/>
  <c r="R130" i="5"/>
  <c r="R138" i="5"/>
  <c r="E84" i="6"/>
  <c r="H83" i="6" s="1"/>
  <c r="I83" i="6" s="1"/>
  <c r="J83" i="6" s="1"/>
  <c r="D99" i="6"/>
  <c r="R30" i="3"/>
  <c r="R127" i="4"/>
  <c r="R42" i="4"/>
  <c r="O42" i="4"/>
  <c r="D113" i="8"/>
  <c r="E98" i="8"/>
  <c r="H97" i="8" s="1"/>
  <c r="I97" i="8" s="1"/>
  <c r="J97" i="8" s="1"/>
  <c r="R126" i="3"/>
  <c r="R94" i="3"/>
  <c r="R29" i="3"/>
  <c r="R61" i="5"/>
  <c r="R63" i="4"/>
  <c r="R144" i="4"/>
  <c r="R46" i="4"/>
  <c r="R99" i="1"/>
  <c r="R44" i="1"/>
  <c r="R65" i="1"/>
  <c r="R43" i="28"/>
  <c r="O43" i="28"/>
  <c r="R106" i="28"/>
  <c r="R26" i="4"/>
  <c r="O26" i="4"/>
  <c r="P26" i="4" s="1"/>
  <c r="Q26" i="4" s="1"/>
  <c r="S26" i="4" s="1"/>
  <c r="U26" i="4" s="1"/>
  <c r="AQ26" i="4" s="1"/>
  <c r="AU26" i="4" s="1"/>
  <c r="R111" i="2"/>
  <c r="R46" i="2"/>
  <c r="R139" i="28"/>
  <c r="R126" i="28"/>
  <c r="D98" i="30"/>
  <c r="E83" i="30"/>
  <c r="H82" i="30" s="1"/>
  <c r="I82" i="30" s="1"/>
  <c r="J82" i="30" s="1"/>
  <c r="R83" i="28"/>
  <c r="R51" i="30"/>
  <c r="R58" i="15"/>
  <c r="O58" i="15"/>
  <c r="D99" i="3"/>
  <c r="E84" i="3"/>
  <c r="H83" i="3" s="1"/>
  <c r="I83" i="3" s="1"/>
  <c r="J83" i="3" s="1"/>
  <c r="R138" i="29"/>
  <c r="R84" i="15"/>
  <c r="R128" i="29"/>
  <c r="R68" i="30"/>
  <c r="U42" i="15"/>
  <c r="AQ42" i="15" s="1"/>
  <c r="AU42" i="15" s="1"/>
  <c r="E74" i="30"/>
  <c r="H73" i="30" s="1"/>
  <c r="I73" i="30" s="1"/>
  <c r="J73" i="30" s="1"/>
  <c r="P73" i="30" s="1"/>
  <c r="Q73" i="30" s="1"/>
  <c r="S73" i="30" s="1"/>
  <c r="U73" i="30" s="1"/>
  <c r="AQ73" i="30" s="1"/>
  <c r="AU73" i="30" s="1"/>
  <c r="D89" i="30"/>
  <c r="R53" i="29"/>
  <c r="R91" i="33"/>
  <c r="E62" i="33"/>
  <c r="H61" i="33" s="1"/>
  <c r="I61" i="33" s="1"/>
  <c r="J61" i="33" s="1"/>
  <c r="D76" i="33"/>
  <c r="R98" i="29"/>
  <c r="R144" i="33"/>
  <c r="E64" i="33"/>
  <c r="H63" i="33" s="1"/>
  <c r="I63" i="33" s="1"/>
  <c r="J63" i="33" s="1"/>
  <c r="D78" i="33"/>
  <c r="R136" i="15"/>
  <c r="O136" i="15"/>
  <c r="R30" i="29"/>
  <c r="E70" i="33"/>
  <c r="H69" i="33" s="1"/>
  <c r="I69" i="33" s="1"/>
  <c r="J69" i="33" s="1"/>
  <c r="D84" i="33"/>
  <c r="R95" i="30"/>
  <c r="E79" i="30"/>
  <c r="H78" i="30" s="1"/>
  <c r="I78" i="30" s="1"/>
  <c r="J78" i="30" s="1"/>
  <c r="D94" i="30"/>
  <c r="R32" i="15"/>
  <c r="D89" i="33"/>
  <c r="E74" i="33"/>
  <c r="H73" i="33" s="1"/>
  <c r="I73" i="33" s="1"/>
  <c r="J73" i="33" s="1"/>
  <c r="E75" i="33"/>
  <c r="H74" i="33" s="1"/>
  <c r="I74" i="33" s="1"/>
  <c r="J74" i="33" s="1"/>
  <c r="D90" i="33"/>
  <c r="R93" i="19"/>
  <c r="R83" i="20"/>
  <c r="R127" i="19"/>
  <c r="R97" i="20"/>
  <c r="R48" i="31"/>
  <c r="O73" i="19"/>
  <c r="P73" i="19" s="1"/>
  <c r="Q73" i="19" s="1"/>
  <c r="R73" i="19"/>
  <c r="R110" i="18"/>
  <c r="U58" i="31"/>
  <c r="AQ58" i="31" s="1"/>
  <c r="AU58" i="31" s="1"/>
  <c r="R79" i="18"/>
  <c r="R64" i="18"/>
  <c r="R77" i="31"/>
  <c r="R31" i="18"/>
  <c r="R33" i="17"/>
  <c r="E75" i="20"/>
  <c r="H74" i="20" s="1"/>
  <c r="I74" i="20" s="1"/>
  <c r="J74" i="20" s="1"/>
  <c r="D90" i="20"/>
  <c r="R52" i="18"/>
  <c r="R49" i="18"/>
  <c r="R65" i="17"/>
  <c r="R49" i="17"/>
  <c r="R114" i="17"/>
  <c r="R116" i="17"/>
  <c r="R131" i="16"/>
  <c r="D78" i="17"/>
  <c r="E64" i="17"/>
  <c r="H63" i="17" s="1"/>
  <c r="I63" i="17" s="1"/>
  <c r="J63" i="17" s="1"/>
  <c r="R138" i="16"/>
  <c r="R139" i="14"/>
  <c r="R110" i="14"/>
  <c r="R109" i="13"/>
  <c r="E82" i="16"/>
  <c r="H81" i="16" s="1"/>
  <c r="I81" i="16" s="1"/>
  <c r="J81" i="16" s="1"/>
  <c r="D97" i="16"/>
  <c r="R77" i="14"/>
  <c r="R132" i="17"/>
  <c r="R113" i="12"/>
  <c r="R31" i="13"/>
  <c r="R106" i="12"/>
  <c r="R63" i="13"/>
  <c r="E76" i="13"/>
  <c r="H75" i="13" s="1"/>
  <c r="I75" i="13" s="1"/>
  <c r="J75" i="13" s="1"/>
  <c r="D91" i="13"/>
  <c r="AU73" i="10"/>
  <c r="R82" i="12"/>
  <c r="R95" i="13"/>
  <c r="R138" i="10"/>
  <c r="E75" i="14"/>
  <c r="H74" i="14" s="1"/>
  <c r="I74" i="14" s="1"/>
  <c r="J74" i="14" s="1"/>
  <c r="D90" i="14"/>
  <c r="R68" i="12"/>
  <c r="D124" i="12"/>
  <c r="E109" i="12"/>
  <c r="H108" i="12" s="1"/>
  <c r="I108" i="12" s="1"/>
  <c r="J108" i="12" s="1"/>
  <c r="R93" i="10"/>
  <c r="R53" i="11"/>
  <c r="R45" i="11"/>
  <c r="R53" i="12"/>
  <c r="R36" i="10"/>
  <c r="R116" i="11"/>
  <c r="R82" i="10"/>
  <c r="R75" i="10"/>
  <c r="R130" i="8"/>
  <c r="R29" i="11"/>
  <c r="R139" i="9"/>
  <c r="R139" i="8"/>
  <c r="R98" i="9"/>
  <c r="R83" i="11"/>
  <c r="R138" i="8"/>
  <c r="R42" i="9"/>
  <c r="O42" i="9"/>
  <c r="P42" i="9" s="1"/>
  <c r="Q42" i="9" s="1"/>
  <c r="R145" i="7"/>
  <c r="R44" i="7"/>
  <c r="E81" i="9"/>
  <c r="H80" i="9" s="1"/>
  <c r="I80" i="9" s="1"/>
  <c r="J80" i="9" s="1"/>
  <c r="D96" i="9"/>
  <c r="E61" i="11"/>
  <c r="H60" i="11" s="1"/>
  <c r="I60" i="11" s="1"/>
  <c r="J60" i="11" s="1"/>
  <c r="D75" i="11"/>
  <c r="E77" i="8"/>
  <c r="H76" i="8" s="1"/>
  <c r="I76" i="8" s="1"/>
  <c r="J76" i="8" s="1"/>
  <c r="D92" i="8"/>
  <c r="R132" i="7"/>
  <c r="R78" i="6"/>
  <c r="R144" i="6"/>
  <c r="R37" i="6"/>
  <c r="R92" i="6"/>
  <c r="R82" i="7"/>
  <c r="R78" i="7"/>
  <c r="R127" i="3"/>
  <c r="R144" i="2"/>
  <c r="R68" i="5"/>
  <c r="D92" i="7"/>
  <c r="E77" i="7"/>
  <c r="H76" i="7" s="1"/>
  <c r="I76" i="7" s="1"/>
  <c r="J76" i="7" s="1"/>
  <c r="R31" i="7"/>
  <c r="R141" i="5"/>
  <c r="R49" i="3"/>
  <c r="D90" i="5"/>
  <c r="E75" i="5"/>
  <c r="H74" i="5" s="1"/>
  <c r="I74" i="5" s="1"/>
  <c r="J74" i="5" s="1"/>
  <c r="R122" i="3"/>
  <c r="D127" i="6"/>
  <c r="E112" i="6"/>
  <c r="H111" i="6" s="1"/>
  <c r="I111" i="6" s="1"/>
  <c r="J111" i="6" s="1"/>
  <c r="R35" i="4"/>
  <c r="R64" i="5"/>
  <c r="E62" i="4"/>
  <c r="H61" i="4" s="1"/>
  <c r="I61" i="4" s="1"/>
  <c r="J61" i="4" s="1"/>
  <c r="D76" i="4"/>
  <c r="R45" i="3"/>
  <c r="R98" i="3"/>
  <c r="R45" i="2"/>
  <c r="R33" i="28"/>
  <c r="R35" i="2"/>
  <c r="R99" i="28"/>
  <c r="R89" i="28"/>
  <c r="O89" i="28"/>
  <c r="E82" i="4"/>
  <c r="H81" i="4" s="1"/>
  <c r="I81" i="4" s="1"/>
  <c r="J81" i="4" s="1"/>
  <c r="D97" i="4"/>
  <c r="R47" i="28"/>
  <c r="R100" i="2"/>
  <c r="R35" i="28"/>
  <c r="R109" i="1"/>
  <c r="R81" i="30"/>
  <c r="R74" i="28"/>
  <c r="R48" i="15"/>
  <c r="D113" i="2"/>
  <c r="E98" i="2"/>
  <c r="H97" i="2" s="1"/>
  <c r="I97" i="2" s="1"/>
  <c r="J97" i="2" s="1"/>
  <c r="R50" i="15"/>
  <c r="R80" i="30"/>
  <c r="R116" i="29"/>
  <c r="R79" i="1"/>
  <c r="R81" i="15"/>
  <c r="R34" i="15"/>
  <c r="E62" i="15"/>
  <c r="H61" i="15" s="1"/>
  <c r="I61" i="15" s="1"/>
  <c r="J61" i="15" s="1"/>
  <c r="D76" i="15"/>
  <c r="R105" i="15"/>
  <c r="O105" i="15"/>
  <c r="R84" i="33"/>
  <c r="R60" i="33"/>
  <c r="R94" i="29"/>
  <c r="R69" i="33"/>
  <c r="E92" i="30"/>
  <c r="H91" i="30" s="1"/>
  <c r="I91" i="30" s="1"/>
  <c r="J91" i="30" s="1"/>
  <c r="D107" i="30"/>
  <c r="R126" i="33"/>
  <c r="R78" i="29"/>
  <c r="R144" i="15"/>
  <c r="E61" i="33"/>
  <c r="H60" i="33" s="1"/>
  <c r="I60" i="33" s="1"/>
  <c r="J60" i="33" s="1"/>
  <c r="D75" i="33"/>
  <c r="R145" i="15"/>
  <c r="R143" i="33"/>
  <c r="E67" i="33"/>
  <c r="H66" i="33" s="1"/>
  <c r="I66" i="33" s="1"/>
  <c r="J66" i="33" s="1"/>
  <c r="D81" i="33"/>
  <c r="E81" i="29"/>
  <c r="H80" i="29" s="1"/>
  <c r="I80" i="29" s="1"/>
  <c r="J80" i="29" s="1"/>
  <c r="D96" i="29"/>
  <c r="D98" i="29"/>
  <c r="E83" i="29"/>
  <c r="H82" i="29" s="1"/>
  <c r="I82" i="29" s="1"/>
  <c r="J82" i="29" s="1"/>
  <c r="D95" i="33"/>
  <c r="E80" i="33"/>
  <c r="H79" i="33" s="1"/>
  <c r="I79" i="33" s="1"/>
  <c r="J79" i="33" s="1"/>
  <c r="D94" i="29"/>
  <c r="E79" i="29"/>
  <c r="H78" i="29" s="1"/>
  <c r="I78" i="29" s="1"/>
  <c r="J78" i="29" s="1"/>
  <c r="R27" i="22"/>
  <c r="O27" i="22"/>
  <c r="P27" i="22" s="1"/>
  <c r="Q27" i="22" s="1"/>
  <c r="S27" i="22" s="1"/>
  <c r="U27" i="22" s="1"/>
  <c r="AQ27" i="22" s="1"/>
  <c r="AU27" i="22" s="1"/>
  <c r="R68" i="20"/>
  <c r="R145" i="21"/>
  <c r="R140" i="21"/>
  <c r="R67" i="20"/>
  <c r="R96" i="20"/>
  <c r="R30" i="31"/>
  <c r="E78" i="20"/>
  <c r="H77" i="20" s="1"/>
  <c r="I77" i="20" s="1"/>
  <c r="J77" i="20" s="1"/>
  <c r="D93" i="20"/>
  <c r="R94" i="20"/>
  <c r="E70" i="31"/>
  <c r="H69" i="31" s="1"/>
  <c r="I69" i="31" s="1"/>
  <c r="J69" i="31" s="1"/>
  <c r="D84" i="31"/>
  <c r="R82" i="19"/>
  <c r="R107" i="18"/>
  <c r="D113" i="19"/>
  <c r="E98" i="19"/>
  <c r="H97" i="19" s="1"/>
  <c r="I97" i="19" s="1"/>
  <c r="J97" i="19" s="1"/>
  <c r="R116" i="18"/>
  <c r="D76" i="31"/>
  <c r="E62" i="31"/>
  <c r="H61" i="31" s="1"/>
  <c r="I61" i="31" s="1"/>
  <c r="J61" i="31" s="1"/>
  <c r="O42" i="19"/>
  <c r="P42" i="19" s="1"/>
  <c r="Q42" i="19" s="1"/>
  <c r="R42" i="19"/>
  <c r="R95" i="18"/>
  <c r="D92" i="20"/>
  <c r="E77" i="20"/>
  <c r="H76" i="20" s="1"/>
  <c r="I76" i="20" s="1"/>
  <c r="J76" i="20" s="1"/>
  <c r="R76" i="18"/>
  <c r="R111" i="18"/>
  <c r="R61" i="18"/>
  <c r="R81" i="31"/>
  <c r="R130" i="18"/>
  <c r="R62" i="17"/>
  <c r="D97" i="18"/>
  <c r="E82" i="18"/>
  <c r="H81" i="18" s="1"/>
  <c r="I81" i="18" s="1"/>
  <c r="J81" i="18" s="1"/>
  <c r="E61" i="18"/>
  <c r="H60" i="18" s="1"/>
  <c r="I60" i="18" s="1"/>
  <c r="J60" i="18" s="1"/>
  <c r="D75" i="18"/>
  <c r="R142" i="17"/>
  <c r="R35" i="17"/>
  <c r="E78" i="17"/>
  <c r="H77" i="17" s="1"/>
  <c r="I77" i="17" s="1"/>
  <c r="J77" i="17" s="1"/>
  <c r="D93" i="17"/>
  <c r="R73" i="17"/>
  <c r="O73" i="17"/>
  <c r="R108" i="17"/>
  <c r="R96" i="16"/>
  <c r="R141" i="16"/>
  <c r="R53" i="17"/>
  <c r="R29" i="16"/>
  <c r="E93" i="17"/>
  <c r="H92" i="17" s="1"/>
  <c r="I92" i="17" s="1"/>
  <c r="J92" i="17" s="1"/>
  <c r="D108" i="17"/>
  <c r="R84" i="14"/>
  <c r="E74" i="17"/>
  <c r="H73" i="17" s="1"/>
  <c r="I73" i="17" s="1"/>
  <c r="J73" i="17" s="1"/>
  <c r="D89" i="17"/>
  <c r="R107" i="14"/>
  <c r="R106" i="13"/>
  <c r="R125" i="14"/>
  <c r="R51" i="14"/>
  <c r="R74" i="14"/>
  <c r="O74" i="14"/>
  <c r="P74" i="14" s="1"/>
  <c r="Q74" i="14" s="1"/>
  <c r="R115" i="14"/>
  <c r="R95" i="14"/>
  <c r="R122" i="13"/>
  <c r="R99" i="12"/>
  <c r="R60" i="13"/>
  <c r="E84" i="14"/>
  <c r="H83" i="14" s="1"/>
  <c r="I83" i="14" s="1"/>
  <c r="J83" i="14" s="1"/>
  <c r="D99" i="14"/>
  <c r="R68" i="13"/>
  <c r="R67" i="10"/>
  <c r="R76" i="12"/>
  <c r="R144" i="13"/>
  <c r="R146" i="13"/>
  <c r="R124" i="10"/>
  <c r="R90" i="10"/>
  <c r="R67" i="12"/>
  <c r="E61" i="10"/>
  <c r="H60" i="10" s="1"/>
  <c r="I60" i="10" s="1"/>
  <c r="J60" i="10" s="1"/>
  <c r="D75" i="10"/>
  <c r="R77" i="12"/>
  <c r="R68" i="10"/>
  <c r="R49" i="12"/>
  <c r="E91" i="12"/>
  <c r="H90" i="12" s="1"/>
  <c r="I90" i="12" s="1"/>
  <c r="J90" i="12" s="1"/>
  <c r="D106" i="12"/>
  <c r="R113" i="11"/>
  <c r="R81" i="10"/>
  <c r="R78" i="10"/>
  <c r="R136" i="11"/>
  <c r="O136" i="11"/>
  <c r="R142" i="9"/>
  <c r="R125" i="8"/>
  <c r="R60" i="11"/>
  <c r="E80" i="11"/>
  <c r="H79" i="11" s="1"/>
  <c r="I79" i="11" s="1"/>
  <c r="J79" i="11" s="1"/>
  <c r="D95" i="11"/>
  <c r="R79" i="9"/>
  <c r="D110" i="11"/>
  <c r="E95" i="11"/>
  <c r="H94" i="11" s="1"/>
  <c r="I94" i="11" s="1"/>
  <c r="J94" i="11" s="1"/>
  <c r="R74" i="11"/>
  <c r="R68" i="8"/>
  <c r="R132" i="9"/>
  <c r="R68" i="9"/>
  <c r="R50" i="8"/>
  <c r="R92" i="8"/>
  <c r="R42" i="8"/>
  <c r="O42" i="8"/>
  <c r="R75" i="8"/>
  <c r="R98" i="7"/>
  <c r="R75" i="6"/>
  <c r="R48" i="5"/>
  <c r="R76" i="7"/>
  <c r="R94" i="6"/>
  <c r="R124" i="2"/>
  <c r="R136" i="5"/>
  <c r="O136" i="5"/>
  <c r="R115" i="4"/>
  <c r="R124" i="5"/>
  <c r="R83" i="5"/>
  <c r="D113" i="6"/>
  <c r="E98" i="6"/>
  <c r="H97" i="6" s="1"/>
  <c r="I97" i="6" s="1"/>
  <c r="J97" i="6" s="1"/>
  <c r="R116" i="3"/>
  <c r="R143" i="2"/>
  <c r="R83" i="3"/>
  <c r="R60" i="4"/>
  <c r="R89" i="3"/>
  <c r="O89" i="3"/>
  <c r="R145" i="2"/>
  <c r="E128" i="5"/>
  <c r="H127" i="5" s="1"/>
  <c r="I127" i="5" s="1"/>
  <c r="J127" i="5" s="1"/>
  <c r="D142" i="5"/>
  <c r="E143" i="5" s="1"/>
  <c r="H142" i="5" s="1"/>
  <c r="I142" i="5" s="1"/>
  <c r="J142" i="5" s="1"/>
  <c r="R106" i="2"/>
  <c r="R34" i="28"/>
  <c r="R63" i="28"/>
  <c r="R95" i="28"/>
  <c r="R50" i="2"/>
  <c r="R139" i="1"/>
  <c r="R36" i="28"/>
  <c r="R28" i="28"/>
  <c r="R114" i="28"/>
  <c r="R127" i="1"/>
  <c r="R145" i="28"/>
  <c r="R124" i="28"/>
  <c r="D116" i="2"/>
  <c r="E101" i="2"/>
  <c r="H100" i="2" s="1"/>
  <c r="I100" i="2" s="1"/>
  <c r="J100" i="2" s="1"/>
  <c r="R77" i="28"/>
  <c r="R141" i="30"/>
  <c r="R123" i="15"/>
  <c r="R77" i="30"/>
  <c r="R131" i="29"/>
  <c r="R113" i="29"/>
  <c r="S89" i="1"/>
  <c r="U89" i="1" s="1"/>
  <c r="AJ89" i="1" s="1"/>
  <c r="AN89" i="1" s="1"/>
  <c r="E70" i="30"/>
  <c r="H69" i="30" s="1"/>
  <c r="I69" i="30" s="1"/>
  <c r="J69" i="30" s="1"/>
  <c r="D84" i="30"/>
  <c r="E69" i="15"/>
  <c r="H68" i="15" s="1"/>
  <c r="I68" i="15" s="1"/>
  <c r="J68" i="15" s="1"/>
  <c r="D83" i="15"/>
  <c r="R92" i="29"/>
  <c r="D92" i="30"/>
  <c r="E77" i="30"/>
  <c r="H76" i="30" s="1"/>
  <c r="I76" i="30" s="1"/>
  <c r="J76" i="30" s="1"/>
  <c r="R125" i="33"/>
  <c r="O28" i="33"/>
  <c r="P28" i="33" s="1"/>
  <c r="Q28" i="33" s="1"/>
  <c r="S28" i="33" s="1"/>
  <c r="U28" i="33" s="1"/>
  <c r="AQ28" i="33" s="1"/>
  <c r="E74" i="15"/>
  <c r="H73" i="15" s="1"/>
  <c r="I73" i="15" s="1"/>
  <c r="J73" i="15" s="1"/>
  <c r="D89" i="15"/>
  <c r="R142" i="33"/>
  <c r="R45" i="29"/>
  <c r="R78" i="33"/>
  <c r="R114" i="15"/>
  <c r="R81" i="33"/>
  <c r="R82" i="29"/>
  <c r="R141" i="33"/>
  <c r="R66" i="33"/>
  <c r="R75" i="29"/>
  <c r="R139" i="15"/>
  <c r="R140" i="33"/>
  <c r="R65" i="33"/>
  <c r="R100" i="30"/>
  <c r="R69" i="29"/>
  <c r="R97" i="19"/>
  <c r="R99" i="20"/>
  <c r="R64" i="31"/>
  <c r="R44" i="31"/>
  <c r="R76" i="19"/>
  <c r="R113" i="18"/>
  <c r="R42" i="31"/>
  <c r="O42" i="31"/>
  <c r="O58" i="19"/>
  <c r="R58" i="19"/>
  <c r="D100" i="18"/>
  <c r="E85" i="18"/>
  <c r="H84" i="18" s="1"/>
  <c r="I84" i="18" s="1"/>
  <c r="J84" i="18" s="1"/>
  <c r="E64" i="19"/>
  <c r="H63" i="19" s="1"/>
  <c r="I63" i="19" s="1"/>
  <c r="J63" i="19" s="1"/>
  <c r="D78" i="19"/>
  <c r="R147" i="17"/>
  <c r="R59" i="17"/>
  <c r="R82" i="18"/>
  <c r="R68" i="17"/>
  <c r="R43" i="18"/>
  <c r="O43" i="18"/>
  <c r="R139" i="17"/>
  <c r="R114" i="16"/>
  <c r="R82" i="17"/>
  <c r="O27" i="16"/>
  <c r="R27" i="16"/>
  <c r="R111" i="17"/>
  <c r="R91" i="16"/>
  <c r="R30" i="16"/>
  <c r="R90" i="16"/>
  <c r="R43" i="17"/>
  <c r="R78" i="14"/>
  <c r="R81" i="14"/>
  <c r="R122" i="14"/>
  <c r="R30" i="14"/>
  <c r="R130" i="17"/>
  <c r="E68" i="16"/>
  <c r="H67" i="16" s="1"/>
  <c r="I67" i="16" s="1"/>
  <c r="J67" i="16" s="1"/>
  <c r="D82" i="16"/>
  <c r="R114" i="14"/>
  <c r="R128" i="13"/>
  <c r="R126" i="12"/>
  <c r="R115" i="12"/>
  <c r="R37" i="13"/>
  <c r="R62" i="12"/>
  <c r="R58" i="10"/>
  <c r="O58" i="10"/>
  <c r="R79" i="12"/>
  <c r="R122" i="10"/>
  <c r="R147" i="13"/>
  <c r="R137" i="13"/>
  <c r="R100" i="10"/>
  <c r="E76" i="14"/>
  <c r="H75" i="14" s="1"/>
  <c r="I75" i="14" s="1"/>
  <c r="J75" i="14" s="1"/>
  <c r="D91" i="14"/>
  <c r="R51" i="10"/>
  <c r="E94" i="12"/>
  <c r="H93" i="12" s="1"/>
  <c r="I93" i="12" s="1"/>
  <c r="J93" i="12" s="1"/>
  <c r="D109" i="12"/>
  <c r="D93" i="10"/>
  <c r="E78" i="10"/>
  <c r="H77" i="10" s="1"/>
  <c r="I77" i="10" s="1"/>
  <c r="J77" i="10" s="1"/>
  <c r="R98" i="11"/>
  <c r="E84" i="12"/>
  <c r="H83" i="12" s="1"/>
  <c r="I83" i="12" s="1"/>
  <c r="J83" i="12" s="1"/>
  <c r="D99" i="12"/>
  <c r="R47" i="11"/>
  <c r="R33" i="10"/>
  <c r="R131" i="11"/>
  <c r="R76" i="10"/>
  <c r="R145" i="11"/>
  <c r="R123" i="8"/>
  <c r="D100" i="9"/>
  <c r="E85" i="9"/>
  <c r="H84" i="9" s="1"/>
  <c r="I84" i="9" s="1"/>
  <c r="J84" i="9" s="1"/>
  <c r="R33" i="11"/>
  <c r="R63" i="11"/>
  <c r="R127" i="8"/>
  <c r="D79" i="10"/>
  <c r="E65" i="10"/>
  <c r="H64" i="10" s="1"/>
  <c r="I64" i="10" s="1"/>
  <c r="J64" i="10" s="1"/>
  <c r="R76" i="9"/>
  <c r="R77" i="11"/>
  <c r="R35" i="9"/>
  <c r="R124" i="9"/>
  <c r="O59" i="9"/>
  <c r="R59" i="9"/>
  <c r="R110" i="7"/>
  <c r="R97" i="8"/>
  <c r="R90" i="8"/>
  <c r="R93" i="7"/>
  <c r="R43" i="5"/>
  <c r="O43" i="5"/>
  <c r="E84" i="9"/>
  <c r="H83" i="9" s="1"/>
  <c r="I83" i="9" s="1"/>
  <c r="J83" i="9" s="1"/>
  <c r="D99" i="9"/>
  <c r="R111" i="5"/>
  <c r="R97" i="5"/>
  <c r="D91" i="8"/>
  <c r="E76" i="8"/>
  <c r="H75" i="8" s="1"/>
  <c r="I75" i="8" s="1"/>
  <c r="J75" i="8" s="1"/>
  <c r="R128" i="7"/>
  <c r="R79" i="7"/>
  <c r="R112" i="4"/>
  <c r="R128" i="5"/>
  <c r="R74" i="5"/>
  <c r="R35" i="7"/>
  <c r="R29" i="5"/>
  <c r="R113" i="3"/>
  <c r="R140" i="2"/>
  <c r="R31" i="4"/>
  <c r="E79" i="3"/>
  <c r="H78" i="3" s="1"/>
  <c r="I78" i="3" s="1"/>
  <c r="J78" i="3" s="1"/>
  <c r="D94" i="3"/>
  <c r="R32" i="5"/>
  <c r="R96" i="4"/>
  <c r="R136" i="2"/>
  <c r="O136" i="2"/>
  <c r="R124" i="4"/>
  <c r="R146" i="3"/>
  <c r="R36" i="3"/>
  <c r="R66" i="1"/>
  <c r="R60" i="28"/>
  <c r="R36" i="2"/>
  <c r="O27" i="1"/>
  <c r="R27" i="1"/>
  <c r="R147" i="1"/>
  <c r="R31" i="2"/>
  <c r="P58" i="3"/>
  <c r="Q58" i="3" s="1"/>
  <c r="S58" i="3" s="1"/>
  <c r="U58" i="3" s="1"/>
  <c r="AQ58" i="3" s="1"/>
  <c r="AU58" i="3" s="1"/>
  <c r="R115" i="2"/>
  <c r="R105" i="28"/>
  <c r="O105" i="28"/>
  <c r="R31" i="28"/>
  <c r="R136" i="28"/>
  <c r="O136" i="28"/>
  <c r="R145" i="30"/>
  <c r="R113" i="1"/>
  <c r="R127" i="28"/>
  <c r="R94" i="15"/>
  <c r="R80" i="28"/>
  <c r="R63" i="15"/>
  <c r="R121" i="15"/>
  <c r="O121" i="15"/>
  <c r="R74" i="30"/>
  <c r="O74" i="30"/>
  <c r="P74" i="30" s="1"/>
  <c r="Q74" i="30" s="1"/>
  <c r="S74" i="30" s="1"/>
  <c r="U74" i="30" s="1"/>
  <c r="AQ74" i="30" s="1"/>
  <c r="AU74" i="30" s="1"/>
  <c r="R129" i="15"/>
  <c r="R30" i="30"/>
  <c r="R77" i="29"/>
  <c r="R139" i="33"/>
  <c r="R75" i="33"/>
  <c r="R108" i="15"/>
  <c r="R28" i="29"/>
  <c r="O28" i="29"/>
  <c r="D92" i="28"/>
  <c r="E77" i="28"/>
  <c r="H76" i="28" s="1"/>
  <c r="I76" i="28" s="1"/>
  <c r="J76" i="28" s="1"/>
  <c r="R73" i="29"/>
  <c r="O73" i="29"/>
  <c r="R138" i="33"/>
  <c r="R45" i="33"/>
  <c r="R124" i="33"/>
  <c r="R47" i="33"/>
  <c r="D111" i="28"/>
  <c r="E96" i="28"/>
  <c r="H95" i="28" s="1"/>
  <c r="I95" i="28" s="1"/>
  <c r="J95" i="28" s="1"/>
  <c r="R49" i="29"/>
  <c r="R51" i="33"/>
  <c r="R142" i="15"/>
  <c r="R115" i="29"/>
  <c r="R137" i="33"/>
  <c r="R62" i="33"/>
  <c r="R91" i="30"/>
  <c r="R66" i="29"/>
  <c r="D90" i="29"/>
  <c r="E75" i="29"/>
  <c r="H74" i="29" s="1"/>
  <c r="I74" i="29" s="1"/>
  <c r="J74" i="29" s="1"/>
  <c r="R36" i="20"/>
  <c r="R138" i="20"/>
  <c r="R122" i="31"/>
  <c r="R52" i="20"/>
  <c r="R137" i="19"/>
  <c r="R146" i="31"/>
  <c r="R51" i="31"/>
  <c r="R92" i="19"/>
  <c r="R100" i="20"/>
  <c r="R61" i="31"/>
  <c r="R79" i="19"/>
  <c r="R35" i="19"/>
  <c r="R52" i="19"/>
  <c r="R80" i="18"/>
  <c r="P89" i="19"/>
  <c r="Q89" i="19" s="1"/>
  <c r="S89" i="19" s="1"/>
  <c r="U89" i="19" s="1"/>
  <c r="AJ89" i="19" s="1"/>
  <c r="AN89" i="19" s="1"/>
  <c r="D93" i="31"/>
  <c r="E78" i="31"/>
  <c r="H77" i="31" s="1"/>
  <c r="I77" i="31" s="1"/>
  <c r="J77" i="31" s="1"/>
  <c r="O43" i="20"/>
  <c r="R46" i="19"/>
  <c r="R51" i="19"/>
  <c r="R67" i="19"/>
  <c r="R80" i="31"/>
  <c r="R144" i="17"/>
  <c r="R121" i="20"/>
  <c r="O121" i="20"/>
  <c r="R47" i="18"/>
  <c r="R30" i="18"/>
  <c r="R31" i="17"/>
  <c r="D105" i="18"/>
  <c r="E90" i="18"/>
  <c r="H89" i="18" s="1"/>
  <c r="I89" i="18" s="1"/>
  <c r="J89" i="18" s="1"/>
  <c r="P89" i="18" s="1"/>
  <c r="R44" i="17"/>
  <c r="R97" i="16"/>
  <c r="R76" i="17"/>
  <c r="E81" i="17"/>
  <c r="H80" i="17" s="1"/>
  <c r="I80" i="17" s="1"/>
  <c r="J80" i="17" s="1"/>
  <c r="D96" i="17"/>
  <c r="R84" i="16"/>
  <c r="R48" i="17"/>
  <c r="E70" i="16"/>
  <c r="H69" i="16" s="1"/>
  <c r="I69" i="16" s="1"/>
  <c r="J69" i="16" s="1"/>
  <c r="D84" i="16"/>
  <c r="O58" i="14"/>
  <c r="P58" i="14" s="1"/>
  <c r="Q58" i="14" s="1"/>
  <c r="S58" i="14" s="1"/>
  <c r="U58" i="14" s="1"/>
  <c r="AQ58" i="14" s="1"/>
  <c r="AU58" i="14" s="1"/>
  <c r="R58" i="14"/>
  <c r="R127" i="14"/>
  <c r="R75" i="14"/>
  <c r="O75" i="14"/>
  <c r="P75" i="14" s="1"/>
  <c r="Q75" i="14" s="1"/>
  <c r="R116" i="14"/>
  <c r="R114" i="13"/>
  <c r="R79" i="14"/>
  <c r="R100" i="14"/>
  <c r="R147" i="12"/>
  <c r="R131" i="13"/>
  <c r="R126" i="13"/>
  <c r="R91" i="13"/>
  <c r="E82" i="14"/>
  <c r="H81" i="14" s="1"/>
  <c r="I81" i="14" s="1"/>
  <c r="J81" i="14" s="1"/>
  <c r="D97" i="14"/>
  <c r="R33" i="13"/>
  <c r="R52" i="10"/>
  <c r="R131" i="10"/>
  <c r="R116" i="10"/>
  <c r="R140" i="13"/>
  <c r="D105" i="12"/>
  <c r="E90" i="12"/>
  <c r="H89" i="12" s="1"/>
  <c r="I89" i="12" s="1"/>
  <c r="J89" i="12" s="1"/>
  <c r="R53" i="10"/>
  <c r="R37" i="12"/>
  <c r="R50" i="10"/>
  <c r="R130" i="10"/>
  <c r="E66" i="12"/>
  <c r="H65" i="12" s="1"/>
  <c r="I65" i="12" s="1"/>
  <c r="J65" i="12" s="1"/>
  <c r="D80" i="12"/>
  <c r="D94" i="12"/>
  <c r="E79" i="12"/>
  <c r="H78" i="12" s="1"/>
  <c r="I78" i="12" s="1"/>
  <c r="J78" i="12" s="1"/>
  <c r="R49" i="10"/>
  <c r="R93" i="11"/>
  <c r="R44" i="12"/>
  <c r="E93" i="10"/>
  <c r="H92" i="10" s="1"/>
  <c r="I92" i="10" s="1"/>
  <c r="J92" i="10" s="1"/>
  <c r="D108" i="10"/>
  <c r="O27" i="12"/>
  <c r="R79" i="10"/>
  <c r="R96" i="9"/>
  <c r="R115" i="8"/>
  <c r="R139" i="11"/>
  <c r="O121" i="8"/>
  <c r="R121" i="8"/>
  <c r="R80" i="9"/>
  <c r="R30" i="11"/>
  <c r="R111" i="8"/>
  <c r="E83" i="11"/>
  <c r="H82" i="11" s="1"/>
  <c r="I82" i="11" s="1"/>
  <c r="J82" i="11" s="1"/>
  <c r="D98" i="11"/>
  <c r="R36" i="9"/>
  <c r="R80" i="11"/>
  <c r="R122" i="9"/>
  <c r="R62" i="9"/>
  <c r="R82" i="8"/>
  <c r="R107" i="7"/>
  <c r="R63" i="7"/>
  <c r="R35" i="8"/>
  <c r="R69" i="7"/>
  <c r="D94" i="9"/>
  <c r="E79" i="9"/>
  <c r="H78" i="9" s="1"/>
  <c r="I78" i="9" s="1"/>
  <c r="J78" i="9" s="1"/>
  <c r="E74" i="8"/>
  <c r="H73" i="8" s="1"/>
  <c r="I73" i="8" s="1"/>
  <c r="J73" i="8" s="1"/>
  <c r="D89" i="8"/>
  <c r="R44" i="6"/>
  <c r="R49" i="6"/>
  <c r="R26" i="6"/>
  <c r="O26" i="6"/>
  <c r="R83" i="6"/>
  <c r="R108" i="5"/>
  <c r="R92" i="5"/>
  <c r="R47" i="6"/>
  <c r="R90" i="6"/>
  <c r="O90" i="6"/>
  <c r="R109" i="4"/>
  <c r="R114" i="3"/>
  <c r="R122" i="5"/>
  <c r="R77" i="5"/>
  <c r="R29" i="7"/>
  <c r="R98" i="4"/>
  <c r="D78" i="5"/>
  <c r="E64" i="5"/>
  <c r="H63" i="5" s="1"/>
  <c r="I63" i="5" s="1"/>
  <c r="J63" i="5" s="1"/>
  <c r="D99" i="4"/>
  <c r="E84" i="4"/>
  <c r="H83" i="4" s="1"/>
  <c r="I83" i="4" s="1"/>
  <c r="J83" i="4" s="1"/>
  <c r="D93" i="6"/>
  <c r="E78" i="6"/>
  <c r="H77" i="6" s="1"/>
  <c r="I77" i="6" s="1"/>
  <c r="J77" i="6" s="1"/>
  <c r="R67" i="5"/>
  <c r="R137" i="2"/>
  <c r="R114" i="4"/>
  <c r="R69" i="3"/>
  <c r="E76" i="3"/>
  <c r="H75" i="3" s="1"/>
  <c r="I75" i="3" s="1"/>
  <c r="J75" i="3" s="1"/>
  <c r="D91" i="3"/>
  <c r="R129" i="4"/>
  <c r="R91" i="4"/>
  <c r="E59" i="4"/>
  <c r="H58" i="4" s="1"/>
  <c r="I58" i="4" s="1"/>
  <c r="J58" i="4" s="1"/>
  <c r="D73" i="4"/>
  <c r="R100" i="4"/>
  <c r="R132" i="3"/>
  <c r="R89" i="2"/>
  <c r="O89" i="2"/>
  <c r="R114" i="2"/>
  <c r="R62" i="1"/>
  <c r="R51" i="28"/>
  <c r="R49" i="1"/>
  <c r="R94" i="28"/>
  <c r="R29" i="28"/>
  <c r="D93" i="3"/>
  <c r="E78" i="3"/>
  <c r="H77" i="3" s="1"/>
  <c r="I77" i="3" s="1"/>
  <c r="J77" i="3" s="1"/>
  <c r="D114" i="6"/>
  <c r="E99" i="6"/>
  <c r="H98" i="6" s="1"/>
  <c r="I98" i="6" s="1"/>
  <c r="J98" i="6" s="1"/>
  <c r="R32" i="28"/>
  <c r="R82" i="3"/>
  <c r="R68" i="1"/>
  <c r="R109" i="2"/>
  <c r="R95" i="2"/>
  <c r="R97" i="28"/>
  <c r="D93" i="4"/>
  <c r="E78" i="4"/>
  <c r="H77" i="4" s="1"/>
  <c r="I77" i="4" s="1"/>
  <c r="J77" i="4" s="1"/>
  <c r="R122" i="1"/>
  <c r="R122" i="28"/>
  <c r="R80" i="15"/>
  <c r="R62" i="30"/>
  <c r="R130" i="15"/>
  <c r="R31" i="30"/>
  <c r="R30" i="15"/>
  <c r="R73" i="1"/>
  <c r="O73" i="1"/>
  <c r="P73" i="1" s="1"/>
  <c r="Q73" i="1" s="1"/>
  <c r="S73" i="1" s="1"/>
  <c r="U73" i="1" s="1"/>
  <c r="AQ73" i="1" s="1"/>
  <c r="AU73" i="1" s="1"/>
  <c r="E100" i="2"/>
  <c r="H99" i="2" s="1"/>
  <c r="I99" i="2" s="1"/>
  <c r="J99" i="2" s="1"/>
  <c r="D115" i="2"/>
  <c r="R35" i="30"/>
  <c r="R74" i="29"/>
  <c r="R83" i="29"/>
  <c r="R111" i="33"/>
  <c r="R33" i="15"/>
  <c r="R36" i="29"/>
  <c r="D79" i="30"/>
  <c r="E65" i="30"/>
  <c r="H64" i="30" s="1"/>
  <c r="I64" i="30" s="1"/>
  <c r="J64" i="30" s="1"/>
  <c r="R111" i="15"/>
  <c r="R131" i="33"/>
  <c r="R43" i="15"/>
  <c r="O43" i="15"/>
  <c r="R95" i="29"/>
  <c r="R64" i="29"/>
  <c r="R90" i="33"/>
  <c r="R130" i="33"/>
  <c r="R59" i="33"/>
  <c r="R96" i="30"/>
  <c r="O29" i="33"/>
  <c r="R137" i="31"/>
  <c r="E81" i="22"/>
  <c r="H80" i="22" s="1"/>
  <c r="I80" i="22" s="1"/>
  <c r="J80" i="22" s="1"/>
  <c r="D96" i="22"/>
  <c r="R89" i="20"/>
  <c r="O89" i="20"/>
  <c r="R131" i="19"/>
  <c r="R35" i="31"/>
  <c r="R27" i="31"/>
  <c r="R77" i="18"/>
  <c r="R115" i="19"/>
  <c r="R112" i="18"/>
  <c r="R146" i="18"/>
  <c r="R37" i="19"/>
  <c r="R45" i="31"/>
  <c r="R67" i="18"/>
  <c r="R78" i="31"/>
  <c r="R141" i="17"/>
  <c r="R128" i="18"/>
  <c r="R123" i="20"/>
  <c r="E68" i="19"/>
  <c r="H67" i="19" s="1"/>
  <c r="I67" i="19" s="1"/>
  <c r="J67" i="19" s="1"/>
  <c r="D82" i="19"/>
  <c r="R34" i="18"/>
  <c r="R50" i="18"/>
  <c r="R143" i="17"/>
  <c r="E65" i="18"/>
  <c r="H64" i="18" s="1"/>
  <c r="I64" i="18" s="1"/>
  <c r="J64" i="18" s="1"/>
  <c r="D79" i="18"/>
  <c r="R97" i="17"/>
  <c r="R81" i="17"/>
  <c r="R92" i="16"/>
  <c r="R79" i="17"/>
  <c r="R81" i="16"/>
  <c r="R110" i="16"/>
  <c r="R143" i="14"/>
  <c r="E101" i="17"/>
  <c r="H100" i="17" s="1"/>
  <c r="I100" i="17" s="1"/>
  <c r="J100" i="17" s="1"/>
  <c r="D116" i="17"/>
  <c r="R94" i="16"/>
  <c r="R65" i="16"/>
  <c r="R49" i="14"/>
  <c r="R113" i="14"/>
  <c r="P26" i="14"/>
  <c r="Q26" i="14" s="1"/>
  <c r="S26" i="14" s="1"/>
  <c r="U26" i="14" s="1"/>
  <c r="AQ26" i="14" s="1"/>
  <c r="AU26" i="14" s="1"/>
  <c r="R37" i="14"/>
  <c r="P73" i="16"/>
  <c r="E62" i="16"/>
  <c r="H61" i="16" s="1"/>
  <c r="I61" i="16" s="1"/>
  <c r="J61" i="16" s="1"/>
  <c r="D76" i="16"/>
  <c r="D95" i="16"/>
  <c r="E80" i="16"/>
  <c r="H79" i="16" s="1"/>
  <c r="I79" i="16" s="1"/>
  <c r="J79" i="16" s="1"/>
  <c r="R76" i="14"/>
  <c r="O76" i="14"/>
  <c r="R91" i="14"/>
  <c r="R92" i="13"/>
  <c r="R144" i="12"/>
  <c r="R27" i="13"/>
  <c r="R84" i="13"/>
  <c r="R36" i="13"/>
  <c r="R83" i="12"/>
  <c r="R113" i="10"/>
  <c r="R138" i="13"/>
  <c r="R143" i="13"/>
  <c r="R66" i="12"/>
  <c r="R65" i="12"/>
  <c r="R45" i="10"/>
  <c r="R94" i="11"/>
  <c r="R37" i="10"/>
  <c r="R48" i="12"/>
  <c r="E62" i="11"/>
  <c r="H61" i="11" s="1"/>
  <c r="I61" i="11" s="1"/>
  <c r="J61" i="11" s="1"/>
  <c r="D76" i="11"/>
  <c r="R81" i="9"/>
  <c r="R145" i="9"/>
  <c r="E82" i="10"/>
  <c r="H81" i="10" s="1"/>
  <c r="I81" i="10" s="1"/>
  <c r="J81" i="10" s="1"/>
  <c r="D97" i="10"/>
  <c r="R142" i="11"/>
  <c r="R77" i="9"/>
  <c r="R48" i="9"/>
  <c r="R108" i="8"/>
  <c r="R50" i="9"/>
  <c r="R75" i="11"/>
  <c r="R122" i="8"/>
  <c r="R31" i="9"/>
  <c r="R45" i="8"/>
  <c r="R65" i="9"/>
  <c r="O73" i="8"/>
  <c r="R73" i="8"/>
  <c r="R60" i="7"/>
  <c r="E68" i="7"/>
  <c r="H67" i="7" s="1"/>
  <c r="I67" i="7" s="1"/>
  <c r="J67" i="7" s="1"/>
  <c r="D82" i="7"/>
  <c r="E69" i="8"/>
  <c r="H68" i="8" s="1"/>
  <c r="I68" i="8" s="1"/>
  <c r="J68" i="8" s="1"/>
  <c r="D83" i="8"/>
  <c r="E61" i="7"/>
  <c r="H60" i="7" s="1"/>
  <c r="I60" i="7" s="1"/>
  <c r="J60" i="7" s="1"/>
  <c r="D75" i="7"/>
  <c r="R50" i="7"/>
  <c r="E70" i="7"/>
  <c r="H69" i="7" s="1"/>
  <c r="I69" i="7" s="1"/>
  <c r="J69" i="7" s="1"/>
  <c r="D84" i="7"/>
  <c r="E66" i="7"/>
  <c r="H65" i="7" s="1"/>
  <c r="I65" i="7" s="1"/>
  <c r="J65" i="7" s="1"/>
  <c r="D80" i="7"/>
  <c r="R126" i="6"/>
  <c r="U26" i="8"/>
  <c r="AQ26" i="8" s="1"/>
  <c r="AU26" i="8" s="1"/>
  <c r="D79" i="7"/>
  <c r="E65" i="7"/>
  <c r="H64" i="7" s="1"/>
  <c r="I64" i="7" s="1"/>
  <c r="J64" i="7" s="1"/>
  <c r="R94" i="4"/>
  <c r="R106" i="4"/>
  <c r="R97" i="3"/>
  <c r="R80" i="5"/>
  <c r="R37" i="7"/>
  <c r="R28" i="7"/>
  <c r="R145" i="5"/>
  <c r="R93" i="4"/>
  <c r="R64" i="6"/>
  <c r="R82" i="4"/>
  <c r="R131" i="3"/>
  <c r="R34" i="3"/>
  <c r="R130" i="2"/>
  <c r="R129" i="5"/>
  <c r="R105" i="4"/>
  <c r="O105" i="4"/>
  <c r="R147" i="3"/>
  <c r="E68" i="3"/>
  <c r="H67" i="3" s="1"/>
  <c r="I67" i="3" s="1"/>
  <c r="J67" i="3" s="1"/>
  <c r="D82" i="3"/>
  <c r="R33" i="3"/>
  <c r="E59" i="5"/>
  <c r="H58" i="5" s="1"/>
  <c r="I58" i="5" s="1"/>
  <c r="J58" i="5" s="1"/>
  <c r="P58" i="5" s="1"/>
  <c r="D73" i="5"/>
  <c r="R84" i="4"/>
  <c r="R141" i="4"/>
  <c r="R32" i="3"/>
  <c r="R32" i="2"/>
  <c r="O121" i="1"/>
  <c r="P121" i="1" s="1"/>
  <c r="Q121" i="1" s="1"/>
  <c r="S121" i="1" s="1"/>
  <c r="U121" i="1" s="1"/>
  <c r="AT121" i="1" s="1"/>
  <c r="AX121" i="1" s="1"/>
  <c r="R121" i="1"/>
  <c r="R61" i="1"/>
  <c r="R128" i="1"/>
  <c r="E75" i="6"/>
  <c r="H74" i="6" s="1"/>
  <c r="I74" i="6" s="1"/>
  <c r="J74" i="6" s="1"/>
  <c r="D90" i="6"/>
  <c r="R96" i="2"/>
  <c r="R112" i="2"/>
  <c r="R92" i="28"/>
  <c r="R126" i="15"/>
  <c r="R106" i="1"/>
  <c r="O106" i="1"/>
  <c r="R125" i="28"/>
  <c r="R77" i="15"/>
  <c r="R84" i="1"/>
  <c r="R81" i="28"/>
  <c r="R124" i="30"/>
  <c r="R145" i="29"/>
  <c r="R132" i="15"/>
  <c r="R110" i="29"/>
  <c r="D110" i="4"/>
  <c r="E95" i="4"/>
  <c r="H94" i="4" s="1"/>
  <c r="I94" i="4" s="1"/>
  <c r="J94" i="4" s="1"/>
  <c r="R62" i="15"/>
  <c r="R108" i="33"/>
  <c r="R127" i="33"/>
  <c r="R50" i="33"/>
  <c r="R43" i="33"/>
  <c r="R61" i="29"/>
  <c r="R147" i="15"/>
  <c r="D93" i="15"/>
  <c r="E78" i="15"/>
  <c r="H77" i="15" s="1"/>
  <c r="I77" i="15" s="1"/>
  <c r="J77" i="15" s="1"/>
  <c r="R53" i="33"/>
  <c r="R93" i="30"/>
  <c r="O59" i="29"/>
  <c r="R53" i="20"/>
  <c r="R32" i="20"/>
  <c r="R141" i="21"/>
  <c r="R113" i="31"/>
  <c r="R69" i="31"/>
  <c r="R140" i="31"/>
  <c r="R37" i="31"/>
  <c r="D91" i="20"/>
  <c r="E76" i="20"/>
  <c r="H75" i="20" s="1"/>
  <c r="I75" i="20" s="1"/>
  <c r="J75" i="20" s="1"/>
  <c r="D91" i="21"/>
  <c r="E76" i="21"/>
  <c r="H75" i="21" s="1"/>
  <c r="I75" i="21" s="1"/>
  <c r="J75" i="21" s="1"/>
  <c r="R96" i="18"/>
  <c r="D100" i="19"/>
  <c r="E85" i="19"/>
  <c r="H84" i="19" s="1"/>
  <c r="I84" i="19" s="1"/>
  <c r="J84" i="19" s="1"/>
  <c r="R31" i="19"/>
  <c r="E69" i="19"/>
  <c r="H68" i="19" s="1"/>
  <c r="I68" i="19" s="1"/>
  <c r="J68" i="19" s="1"/>
  <c r="D83" i="19"/>
  <c r="R106" i="19"/>
  <c r="R109" i="18"/>
  <c r="R60" i="19"/>
  <c r="E94" i="19"/>
  <c r="H93" i="19" s="1"/>
  <c r="I93" i="19" s="1"/>
  <c r="J93" i="19" s="1"/>
  <c r="D109" i="19"/>
  <c r="R58" i="18"/>
  <c r="O58" i="18"/>
  <c r="O74" i="31"/>
  <c r="P74" i="31" s="1"/>
  <c r="Q74" i="31" s="1"/>
  <c r="S74" i="31" s="1"/>
  <c r="U74" i="31" s="1"/>
  <c r="AQ74" i="31" s="1"/>
  <c r="AU74" i="31" s="1"/>
  <c r="R74" i="31"/>
  <c r="R138" i="17"/>
  <c r="R126" i="18"/>
  <c r="R140" i="17"/>
  <c r="E63" i="18"/>
  <c r="H62" i="18" s="1"/>
  <c r="I62" i="18" s="1"/>
  <c r="J62" i="18" s="1"/>
  <c r="D77" i="18"/>
  <c r="R36" i="17"/>
  <c r="R29" i="18"/>
  <c r="R92" i="17"/>
  <c r="D95" i="17"/>
  <c r="E80" i="17"/>
  <c r="H79" i="17" s="1"/>
  <c r="I79" i="17" s="1"/>
  <c r="J79" i="17" s="1"/>
  <c r="R64" i="16"/>
  <c r="R107" i="16"/>
  <c r="R140" i="14"/>
  <c r="R143" i="16"/>
  <c r="R136" i="16"/>
  <c r="O136" i="16"/>
  <c r="R51" i="17"/>
  <c r="R62" i="16"/>
  <c r="R128" i="17"/>
  <c r="R111" i="14"/>
  <c r="R116" i="13"/>
  <c r="R96" i="14"/>
  <c r="R96" i="13"/>
  <c r="R90" i="12"/>
  <c r="D98" i="13"/>
  <c r="E83" i="13"/>
  <c r="H82" i="13" s="1"/>
  <c r="I82" i="13" s="1"/>
  <c r="J82" i="13" s="1"/>
  <c r="R128" i="12"/>
  <c r="R89" i="12"/>
  <c r="O89" i="12"/>
  <c r="P89" i="12" s="1"/>
  <c r="Q89" i="12" s="1"/>
  <c r="S89" i="12" s="1"/>
  <c r="U89" i="12" s="1"/>
  <c r="AJ89" i="12" s="1"/>
  <c r="AN89" i="12" s="1"/>
  <c r="R26" i="13"/>
  <c r="O26" i="13"/>
  <c r="P26" i="13" s="1"/>
  <c r="Q26" i="13" s="1"/>
  <c r="S26" i="13" s="1"/>
  <c r="U26" i="13" s="1"/>
  <c r="AQ26" i="13" s="1"/>
  <c r="AU26" i="13" s="1"/>
  <c r="R80" i="12"/>
  <c r="R44" i="10"/>
  <c r="O74" i="12"/>
  <c r="P74" i="12" s="1"/>
  <c r="Q74" i="12" s="1"/>
  <c r="S74" i="12" s="1"/>
  <c r="U74" i="12" s="1"/>
  <c r="AQ74" i="12" s="1"/>
  <c r="AU74" i="12" s="1"/>
  <c r="R74" i="12"/>
  <c r="R141" i="13"/>
  <c r="R95" i="10"/>
  <c r="R34" i="12"/>
  <c r="D91" i="12"/>
  <c r="E76" i="12"/>
  <c r="H75" i="12" s="1"/>
  <c r="I75" i="12" s="1"/>
  <c r="J75" i="12" s="1"/>
  <c r="R29" i="10"/>
  <c r="R128" i="10"/>
  <c r="R132" i="11"/>
  <c r="D96" i="11"/>
  <c r="E81" i="11"/>
  <c r="H80" i="11" s="1"/>
  <c r="I80" i="11" s="1"/>
  <c r="J80" i="11" s="1"/>
  <c r="R52" i="12"/>
  <c r="E59" i="11"/>
  <c r="H58" i="11" s="1"/>
  <c r="I58" i="11" s="1"/>
  <c r="J58" i="11" s="1"/>
  <c r="D73" i="11"/>
  <c r="R74" i="9"/>
  <c r="O74" i="9"/>
  <c r="R34" i="11"/>
  <c r="R137" i="9"/>
  <c r="R43" i="9"/>
  <c r="O43" i="9"/>
  <c r="R114" i="8"/>
  <c r="R32" i="9"/>
  <c r="R78" i="11"/>
  <c r="R116" i="8"/>
  <c r="AU73" i="7"/>
  <c r="E75" i="9"/>
  <c r="H74" i="9" s="1"/>
  <c r="I74" i="9" s="1"/>
  <c r="J74" i="9" s="1"/>
  <c r="D90" i="9"/>
  <c r="R131" i="9"/>
  <c r="R47" i="8"/>
  <c r="R31" i="8"/>
  <c r="R66" i="7"/>
  <c r="D91" i="9"/>
  <c r="E76" i="9"/>
  <c r="H75" i="9" s="1"/>
  <c r="I75" i="9" s="1"/>
  <c r="J75" i="9" s="1"/>
  <c r="R67" i="8"/>
  <c r="E83" i="9"/>
  <c r="H82" i="9" s="1"/>
  <c r="I82" i="9" s="1"/>
  <c r="J82" i="9" s="1"/>
  <c r="D98" i="9"/>
  <c r="R44" i="8"/>
  <c r="R34" i="8"/>
  <c r="R53" i="7"/>
  <c r="D93" i="7"/>
  <c r="E78" i="7"/>
  <c r="H77" i="7" s="1"/>
  <c r="I77" i="7" s="1"/>
  <c r="J77" i="7" s="1"/>
  <c r="R147" i="5"/>
  <c r="R141" i="2"/>
  <c r="R95" i="6"/>
  <c r="R126" i="5"/>
  <c r="R99" i="4"/>
  <c r="R92" i="3"/>
  <c r="R65" i="4"/>
  <c r="R67" i="3"/>
  <c r="R131" i="5"/>
  <c r="R139" i="5"/>
  <c r="R73" i="4"/>
  <c r="O73" i="4"/>
  <c r="R97" i="4"/>
  <c r="R144" i="3"/>
  <c r="R66" i="3"/>
  <c r="R81" i="4"/>
  <c r="R138" i="4"/>
  <c r="R65" i="2"/>
  <c r="R30" i="28"/>
  <c r="R37" i="28"/>
  <c r="R136" i="1"/>
  <c r="O136" i="1"/>
  <c r="D100" i="4"/>
  <c r="E85" i="4"/>
  <c r="H84" i="4" s="1"/>
  <c r="I84" i="4" s="1"/>
  <c r="J84" i="4" s="1"/>
  <c r="E85" i="3"/>
  <c r="H84" i="3" s="1"/>
  <c r="I84" i="3" s="1"/>
  <c r="J84" i="3" s="1"/>
  <c r="D100" i="3"/>
  <c r="R105" i="2"/>
  <c r="O105" i="2"/>
  <c r="R64" i="1"/>
  <c r="R34" i="2"/>
  <c r="P58" i="4"/>
  <c r="Q58" i="4" s="1"/>
  <c r="S58" i="4" s="1"/>
  <c r="U58" i="4" s="1"/>
  <c r="AQ58" i="4" s="1"/>
  <c r="AU58" i="4" s="1"/>
  <c r="R99" i="3"/>
  <c r="R131" i="28"/>
  <c r="R78" i="30"/>
  <c r="R74" i="15"/>
  <c r="R83" i="15"/>
  <c r="R116" i="30"/>
  <c r="O136" i="29"/>
  <c r="R136" i="29"/>
  <c r="R107" i="29"/>
  <c r="R45" i="15"/>
  <c r="R83" i="1"/>
  <c r="R33" i="29"/>
  <c r="R32" i="29"/>
  <c r="R100" i="29"/>
  <c r="R100" i="33"/>
  <c r="D122" i="2"/>
  <c r="E107" i="2"/>
  <c r="H106" i="2" s="1"/>
  <c r="I106" i="2" s="1"/>
  <c r="J106" i="2" s="1"/>
  <c r="R94" i="33"/>
  <c r="R98" i="30"/>
  <c r="R46" i="29"/>
  <c r="S26" i="29"/>
  <c r="U26" i="29" s="1"/>
  <c r="AQ26" i="29" s="1"/>
  <c r="AU26" i="29" s="1"/>
  <c r="D93" i="33"/>
  <c r="E78" i="33"/>
  <c r="H77" i="33" s="1"/>
  <c r="I77" i="33" s="1"/>
  <c r="J77" i="33" s="1"/>
  <c r="R129" i="31"/>
  <c r="D94" i="21"/>
  <c r="E79" i="21"/>
  <c r="H78" i="21" s="1"/>
  <c r="I78" i="21" s="1"/>
  <c r="J78" i="21" s="1"/>
  <c r="D82" i="31"/>
  <c r="E68" i="31"/>
  <c r="H67" i="31" s="1"/>
  <c r="I67" i="31" s="1"/>
  <c r="J67" i="31" s="1"/>
  <c r="R143" i="31"/>
  <c r="R31" i="31"/>
  <c r="R91" i="18"/>
  <c r="R63" i="18"/>
  <c r="R109" i="19"/>
  <c r="R106" i="18"/>
  <c r="R48" i="19"/>
  <c r="R53" i="19"/>
  <c r="O59" i="31"/>
  <c r="P59" i="31" s="1"/>
  <c r="Q59" i="31" s="1"/>
  <c r="S59" i="31" s="1"/>
  <c r="U59" i="31" s="1"/>
  <c r="AQ59" i="31" s="1"/>
  <c r="AU59" i="31" s="1"/>
  <c r="R95" i="17"/>
  <c r="R132" i="20"/>
  <c r="R45" i="18"/>
  <c r="R137" i="17"/>
  <c r="R61" i="16"/>
  <c r="D107" i="17"/>
  <c r="E92" i="17"/>
  <c r="H91" i="17" s="1"/>
  <c r="I91" i="17" s="1"/>
  <c r="J91" i="17" s="1"/>
  <c r="R122" i="16"/>
  <c r="R137" i="14"/>
  <c r="R69" i="16"/>
  <c r="R145" i="16"/>
  <c r="R52" i="17"/>
  <c r="R46" i="17"/>
  <c r="R83" i="16"/>
  <c r="R112" i="16"/>
  <c r="R59" i="16"/>
  <c r="R115" i="13"/>
  <c r="R131" i="17"/>
  <c r="R126" i="17"/>
  <c r="D99" i="16"/>
  <c r="E84" i="16"/>
  <c r="H83" i="16" s="1"/>
  <c r="I83" i="16" s="1"/>
  <c r="J83" i="16" s="1"/>
  <c r="R108" i="14"/>
  <c r="R113" i="13"/>
  <c r="O73" i="13"/>
  <c r="R73" i="13"/>
  <c r="E79" i="14"/>
  <c r="H78" i="14" s="1"/>
  <c r="I78" i="14" s="1"/>
  <c r="J78" i="14" s="1"/>
  <c r="D94" i="14"/>
  <c r="R127" i="13"/>
  <c r="R81" i="13"/>
  <c r="R100" i="13"/>
  <c r="R114" i="12"/>
  <c r="R32" i="13"/>
  <c r="R59" i="12"/>
  <c r="AU42" i="10"/>
  <c r="R110" i="10"/>
  <c r="R64" i="12"/>
  <c r="D106" i="13"/>
  <c r="E91" i="13"/>
  <c r="H90" i="13" s="1"/>
  <c r="I90" i="13" s="1"/>
  <c r="J90" i="13" s="1"/>
  <c r="D90" i="11"/>
  <c r="E75" i="11"/>
  <c r="H74" i="11" s="1"/>
  <c r="I74" i="11" s="1"/>
  <c r="J74" i="11" s="1"/>
  <c r="R42" i="12"/>
  <c r="O42" i="12"/>
  <c r="R30" i="10"/>
  <c r="R110" i="11"/>
  <c r="R49" i="9"/>
  <c r="R112" i="8"/>
  <c r="R113" i="9"/>
  <c r="R140" i="9"/>
  <c r="R58" i="11"/>
  <c r="O58" i="11"/>
  <c r="R112" i="9"/>
  <c r="R105" i="8"/>
  <c r="O105" i="8"/>
  <c r="R129" i="8"/>
  <c r="R114" i="9"/>
  <c r="R113" i="8"/>
  <c r="R97" i="9"/>
  <c r="R147" i="8"/>
  <c r="R130" i="9"/>
  <c r="R67" i="7"/>
  <c r="R36" i="8"/>
  <c r="R125" i="9"/>
  <c r="R129" i="9"/>
  <c r="R93" i="8"/>
  <c r="R58" i="8"/>
  <c r="O58" i="8"/>
  <c r="P58" i="8" s="1"/>
  <c r="Q58" i="8" s="1"/>
  <c r="S58" i="8" s="1"/>
  <c r="U58" i="8" s="1"/>
  <c r="AQ58" i="8" s="1"/>
  <c r="AU58" i="8" s="1"/>
  <c r="E62" i="9"/>
  <c r="H61" i="9" s="1"/>
  <c r="I61" i="9" s="1"/>
  <c r="J61" i="9" s="1"/>
  <c r="D76" i="9"/>
  <c r="R51" i="8"/>
  <c r="R49" i="7"/>
  <c r="D100" i="6"/>
  <c r="E85" i="6"/>
  <c r="H84" i="6" s="1"/>
  <c r="I84" i="6" s="1"/>
  <c r="J84" i="6" s="1"/>
  <c r="R138" i="2"/>
  <c r="R83" i="7"/>
  <c r="R62" i="4"/>
  <c r="R52" i="3"/>
  <c r="R127" i="5"/>
  <c r="E78" i="5"/>
  <c r="H77" i="5" s="1"/>
  <c r="I77" i="5" s="1"/>
  <c r="J77" i="5" s="1"/>
  <c r="D93" i="5"/>
  <c r="R129" i="3"/>
  <c r="R33" i="7"/>
  <c r="R32" i="7"/>
  <c r="R142" i="5"/>
  <c r="R79" i="4"/>
  <c r="R33" i="5"/>
  <c r="R47" i="4"/>
  <c r="R92" i="4"/>
  <c r="U42" i="6"/>
  <c r="AQ42" i="6" s="1"/>
  <c r="AU42" i="6" s="1"/>
  <c r="R128" i="3"/>
  <c r="R125" i="2"/>
  <c r="R30" i="4"/>
  <c r="R65" i="3"/>
  <c r="R95" i="4"/>
  <c r="R129" i="2"/>
  <c r="R62" i="2"/>
  <c r="O42" i="1"/>
  <c r="R42" i="1"/>
  <c r="R69" i="28"/>
  <c r="O26" i="28"/>
  <c r="R26" i="28"/>
  <c r="R131" i="1"/>
  <c r="R97" i="2"/>
  <c r="R143" i="1"/>
  <c r="R53" i="28"/>
  <c r="BA121" i="1"/>
  <c r="R30" i="1"/>
  <c r="E70" i="28"/>
  <c r="H69" i="28" s="1"/>
  <c r="I69" i="28" s="1"/>
  <c r="J69" i="28" s="1"/>
  <c r="D84" i="28"/>
  <c r="R91" i="2"/>
  <c r="R79" i="3"/>
  <c r="D108" i="6"/>
  <c r="E93" i="6"/>
  <c r="H92" i="6" s="1"/>
  <c r="I92" i="6" s="1"/>
  <c r="J92" i="6" s="1"/>
  <c r="E65" i="3"/>
  <c r="H64" i="3" s="1"/>
  <c r="I64" i="3" s="1"/>
  <c r="J64" i="3" s="1"/>
  <c r="D79" i="3"/>
  <c r="R110" i="1"/>
  <c r="R121" i="28"/>
  <c r="O121" i="28"/>
  <c r="R75" i="30"/>
  <c r="O75" i="30"/>
  <c r="P75" i="30" s="1"/>
  <c r="Q75" i="30" s="1"/>
  <c r="R125" i="29"/>
  <c r="R113" i="30"/>
  <c r="R129" i="29"/>
  <c r="R82" i="15"/>
  <c r="R48" i="30"/>
  <c r="R37" i="15"/>
  <c r="R112" i="30"/>
  <c r="R52" i="33"/>
  <c r="AU28" i="33"/>
  <c r="R116" i="33"/>
  <c r="R91" i="29"/>
  <c r="R44" i="29"/>
  <c r="R80" i="33"/>
  <c r="R112" i="33"/>
  <c r="R115" i="33"/>
  <c r="R144" i="20"/>
  <c r="R66" i="31"/>
  <c r="O26" i="31"/>
  <c r="P26" i="31" s="1"/>
  <c r="Q26" i="31" s="1"/>
  <c r="S26" i="31" s="1"/>
  <c r="U26" i="31" s="1"/>
  <c r="AQ26" i="31" s="1"/>
  <c r="AU26" i="31" s="1"/>
  <c r="R26" i="31"/>
  <c r="R147" i="19"/>
  <c r="R81" i="18"/>
  <c r="O74" i="19"/>
  <c r="P74" i="19" s="1"/>
  <c r="Q74" i="19" s="1"/>
  <c r="S74" i="19" s="1"/>
  <c r="U74" i="19" s="1"/>
  <c r="AQ74" i="19" s="1"/>
  <c r="AU74" i="19" s="1"/>
  <c r="R74" i="19"/>
  <c r="R47" i="19"/>
  <c r="R60" i="18"/>
  <c r="R69" i="18"/>
  <c r="R112" i="19"/>
  <c r="R99" i="18"/>
  <c r="E90" i="31"/>
  <c r="H89" i="31" s="1"/>
  <c r="I89" i="31" s="1"/>
  <c r="J89" i="31" s="1"/>
  <c r="P89" i="31" s="1"/>
  <c r="D105" i="31"/>
  <c r="R66" i="19"/>
  <c r="R43" i="19"/>
  <c r="O43" i="19"/>
  <c r="P43" i="19" s="1"/>
  <c r="Q43" i="19" s="1"/>
  <c r="S43" i="19" s="1"/>
  <c r="U43" i="19" s="1"/>
  <c r="AQ43" i="19" s="1"/>
  <c r="AU43" i="19" s="1"/>
  <c r="O75" i="31"/>
  <c r="P75" i="31" s="1"/>
  <c r="Q75" i="31" s="1"/>
  <c r="S75" i="31" s="1"/>
  <c r="U75" i="31" s="1"/>
  <c r="AQ75" i="31" s="1"/>
  <c r="AU75" i="31" s="1"/>
  <c r="R75" i="31"/>
  <c r="R124" i="18"/>
  <c r="R27" i="18"/>
  <c r="E66" i="19"/>
  <c r="H65" i="19" s="1"/>
  <c r="I65" i="19" s="1"/>
  <c r="J65" i="19" s="1"/>
  <c r="D80" i="19"/>
  <c r="R32" i="17"/>
  <c r="R37" i="18"/>
  <c r="R141" i="14"/>
  <c r="R115" i="17"/>
  <c r="D92" i="18"/>
  <c r="E77" i="18"/>
  <c r="H76" i="18" s="1"/>
  <c r="I76" i="18" s="1"/>
  <c r="J76" i="18" s="1"/>
  <c r="R116" i="16"/>
  <c r="R66" i="16"/>
  <c r="R51" i="16"/>
  <c r="R139" i="16"/>
  <c r="R42" i="17"/>
  <c r="O42" i="17"/>
  <c r="P42" i="17" s="1"/>
  <c r="Q42" i="17" s="1"/>
  <c r="S42" i="17" s="1"/>
  <c r="U42" i="17" s="1"/>
  <c r="AQ42" i="17" s="1"/>
  <c r="AU42" i="17" s="1"/>
  <c r="R109" i="16"/>
  <c r="R67" i="16"/>
  <c r="R132" i="14"/>
  <c r="R33" i="14"/>
  <c r="R126" i="14"/>
  <c r="U42" i="16"/>
  <c r="AQ42" i="16" s="1"/>
  <c r="AU42" i="16" s="1"/>
  <c r="R50" i="14"/>
  <c r="R34" i="13"/>
  <c r="R69" i="13"/>
  <c r="D95" i="14"/>
  <c r="E80" i="14"/>
  <c r="H79" i="14" s="1"/>
  <c r="I79" i="14" s="1"/>
  <c r="J79" i="14" s="1"/>
  <c r="R97" i="12"/>
  <c r="R107" i="10"/>
  <c r="R61" i="12"/>
  <c r="E82" i="13"/>
  <c r="H81" i="13" s="1"/>
  <c r="I81" i="13" s="1"/>
  <c r="J81" i="13" s="1"/>
  <c r="D97" i="13"/>
  <c r="R123" i="10"/>
  <c r="R26" i="10"/>
  <c r="O26" i="10"/>
  <c r="E79" i="10"/>
  <c r="H78" i="10" s="1"/>
  <c r="I78" i="10" s="1"/>
  <c r="J78" i="10" s="1"/>
  <c r="D94" i="10"/>
  <c r="R107" i="11"/>
  <c r="R83" i="10"/>
  <c r="R109" i="8"/>
  <c r="E85" i="11"/>
  <c r="H84" i="11" s="1"/>
  <c r="I84" i="11" s="1"/>
  <c r="J84" i="11" s="1"/>
  <c r="D100" i="11"/>
  <c r="R27" i="11"/>
  <c r="O27" i="11"/>
  <c r="R143" i="9"/>
  <c r="R67" i="11"/>
  <c r="R109" i="9"/>
  <c r="R92" i="9"/>
  <c r="R144" i="8"/>
  <c r="R58" i="7"/>
  <c r="O58" i="7"/>
  <c r="R128" i="9"/>
  <c r="R98" i="8"/>
  <c r="R46" i="7"/>
  <c r="R52" i="8"/>
  <c r="R69" i="8"/>
  <c r="R68" i="7"/>
  <c r="R37" i="8"/>
  <c r="E66" i="8"/>
  <c r="H65" i="8" s="1"/>
  <c r="I65" i="8" s="1"/>
  <c r="J65" i="8" s="1"/>
  <c r="D80" i="8"/>
  <c r="D94" i="8"/>
  <c r="E79" i="8"/>
  <c r="H78" i="8" s="1"/>
  <c r="I78" i="8" s="1"/>
  <c r="J78" i="8" s="1"/>
  <c r="R80" i="6"/>
  <c r="O74" i="7"/>
  <c r="R74" i="7"/>
  <c r="R100" i="6"/>
  <c r="D96" i="5"/>
  <c r="E81" i="5"/>
  <c r="H80" i="5" s="1"/>
  <c r="I80" i="5" s="1"/>
  <c r="J80" i="5" s="1"/>
  <c r="R64" i="3"/>
  <c r="R62" i="5"/>
  <c r="O59" i="4"/>
  <c r="P59" i="4" s="1"/>
  <c r="Q59" i="4" s="1"/>
  <c r="R59" i="4"/>
  <c r="R84" i="5"/>
  <c r="R76" i="4"/>
  <c r="D115" i="7"/>
  <c r="E100" i="7"/>
  <c r="H99" i="7" s="1"/>
  <c r="I99" i="7" s="1"/>
  <c r="J99" i="7" s="1"/>
  <c r="R62" i="3"/>
  <c r="R90" i="3"/>
  <c r="R59" i="2"/>
  <c r="R141" i="28"/>
  <c r="R144" i="1"/>
  <c r="R35" i="1"/>
  <c r="E68" i="28"/>
  <c r="H67" i="28" s="1"/>
  <c r="I67" i="28" s="1"/>
  <c r="J67" i="28" s="1"/>
  <c r="D82" i="28"/>
  <c r="E81" i="6"/>
  <c r="H80" i="6" s="1"/>
  <c r="I80" i="6" s="1"/>
  <c r="J80" i="6" s="1"/>
  <c r="D96" i="6"/>
  <c r="E99" i="5"/>
  <c r="H98" i="5" s="1"/>
  <c r="I98" i="5" s="1"/>
  <c r="J98" i="5" s="1"/>
  <c r="D114" i="5"/>
  <c r="R92" i="2"/>
  <c r="R34" i="1"/>
  <c r="R65" i="28"/>
  <c r="R98" i="28"/>
  <c r="E69" i="5"/>
  <c r="H68" i="5" s="1"/>
  <c r="I68" i="5" s="1"/>
  <c r="J68" i="5" s="1"/>
  <c r="D83" i="5"/>
  <c r="R146" i="1"/>
  <c r="R113" i="2"/>
  <c r="R123" i="28"/>
  <c r="R84" i="28"/>
  <c r="R111" i="29"/>
  <c r="E74" i="28"/>
  <c r="H73" i="28" s="1"/>
  <c r="I73" i="28" s="1"/>
  <c r="J73" i="28" s="1"/>
  <c r="D89" i="28"/>
  <c r="R73" i="28"/>
  <c r="O73" i="28"/>
  <c r="P73" i="28" s="1"/>
  <c r="Q73" i="28" s="1"/>
  <c r="S73" i="28" s="1"/>
  <c r="U73" i="28" s="1"/>
  <c r="AQ73" i="28" s="1"/>
  <c r="AU73" i="28" s="1"/>
  <c r="R69" i="30"/>
  <c r="R44" i="30"/>
  <c r="R73" i="15"/>
  <c r="O73" i="15"/>
  <c r="P73" i="15" s="1"/>
  <c r="Q73" i="15" s="1"/>
  <c r="S73" i="15" s="1"/>
  <c r="U73" i="15" s="1"/>
  <c r="AQ73" i="15" s="1"/>
  <c r="AU73" i="15" s="1"/>
  <c r="R125" i="15"/>
  <c r="R127" i="15"/>
  <c r="O28" i="2"/>
  <c r="R140" i="30"/>
  <c r="R79" i="30"/>
  <c r="R48" i="29"/>
  <c r="R109" i="30"/>
  <c r="R114" i="33"/>
  <c r="R129" i="33"/>
  <c r="R124" i="29"/>
  <c r="R110" i="33"/>
  <c r="R113" i="33"/>
  <c r="R96" i="29"/>
  <c r="R77" i="33"/>
  <c r="R109" i="33"/>
  <c r="R146" i="15"/>
  <c r="E98" i="29"/>
  <c r="H97" i="29" s="1"/>
  <c r="I97" i="29" s="1"/>
  <c r="J97" i="29" s="1"/>
  <c r="D113" i="29"/>
  <c r="P58" i="33"/>
  <c r="Q58" i="33" s="1"/>
  <c r="S58" i="33" s="1"/>
  <c r="U58" i="33" s="1"/>
  <c r="AQ58" i="33" s="1"/>
  <c r="AU58" i="33" s="1"/>
  <c r="R136" i="20"/>
  <c r="O136" i="20"/>
  <c r="R126" i="31"/>
  <c r="R138" i="31"/>
  <c r="R29" i="31"/>
  <c r="R90" i="20"/>
  <c r="R144" i="19"/>
  <c r="R77" i="19"/>
  <c r="R147" i="18"/>
  <c r="D82" i="18"/>
  <c r="E68" i="18"/>
  <c r="H67" i="18" s="1"/>
  <c r="I67" i="18" s="1"/>
  <c r="J67" i="18" s="1"/>
  <c r="R69" i="19"/>
  <c r="D94" i="31"/>
  <c r="E79" i="31"/>
  <c r="H78" i="31" s="1"/>
  <c r="I78" i="31" s="1"/>
  <c r="J78" i="31" s="1"/>
  <c r="R127" i="18"/>
  <c r="R90" i="17"/>
  <c r="R26" i="18"/>
  <c r="O26" i="18"/>
  <c r="P26" i="18" s="1"/>
  <c r="Q26" i="18" s="1"/>
  <c r="S26" i="18" s="1"/>
  <c r="U26" i="18" s="1"/>
  <c r="AQ26" i="18" s="1"/>
  <c r="AU26" i="18" s="1"/>
  <c r="R138" i="14"/>
  <c r="R106" i="17"/>
  <c r="E60" i="18"/>
  <c r="H59" i="18" s="1"/>
  <c r="I59" i="18" s="1"/>
  <c r="J59" i="18" s="1"/>
  <c r="D74" i="18"/>
  <c r="R113" i="16"/>
  <c r="R146" i="14"/>
  <c r="R142" i="16"/>
  <c r="E83" i="17"/>
  <c r="H82" i="17" s="1"/>
  <c r="I82" i="17" s="1"/>
  <c r="J82" i="17" s="1"/>
  <c r="D98" i="17"/>
  <c r="R106" i="16"/>
  <c r="O58" i="16"/>
  <c r="P58" i="16" s="1"/>
  <c r="Q58" i="16" s="1"/>
  <c r="S58" i="16" s="1"/>
  <c r="U58" i="16" s="1"/>
  <c r="AQ58" i="16" s="1"/>
  <c r="AU58" i="16" s="1"/>
  <c r="R58" i="16"/>
  <c r="D91" i="16"/>
  <c r="E76" i="16"/>
  <c r="H75" i="16" s="1"/>
  <c r="I75" i="16" s="1"/>
  <c r="J75" i="16" s="1"/>
  <c r="R112" i="14"/>
  <c r="R124" i="17"/>
  <c r="E81" i="16"/>
  <c r="H80" i="16" s="1"/>
  <c r="I80" i="16" s="1"/>
  <c r="J80" i="16" s="1"/>
  <c r="D96" i="16"/>
  <c r="R93" i="14"/>
  <c r="R98" i="13"/>
  <c r="R95" i="12"/>
  <c r="R125" i="13"/>
  <c r="R30" i="13"/>
  <c r="R66" i="13"/>
  <c r="D93" i="14"/>
  <c r="E78" i="14"/>
  <c r="H77" i="14" s="1"/>
  <c r="I77" i="14" s="1"/>
  <c r="J77" i="14" s="1"/>
  <c r="R92" i="12"/>
  <c r="R129" i="12"/>
  <c r="R121" i="10"/>
  <c r="O121" i="10"/>
  <c r="R48" i="11"/>
  <c r="R50" i="11"/>
  <c r="R34" i="10"/>
  <c r="O74" i="10"/>
  <c r="R74" i="10"/>
  <c r="R106" i="8"/>
  <c r="R90" i="9"/>
  <c r="R61" i="11"/>
  <c r="R106" i="9"/>
  <c r="D93" i="11"/>
  <c r="E78" i="11"/>
  <c r="H77" i="11" s="1"/>
  <c r="I77" i="11" s="1"/>
  <c r="J77" i="11" s="1"/>
  <c r="R52" i="7"/>
  <c r="R32" i="8"/>
  <c r="D105" i="9"/>
  <c r="E90" i="9"/>
  <c r="H89" i="9" s="1"/>
  <c r="I89" i="9" s="1"/>
  <c r="J89" i="9" s="1"/>
  <c r="P89" i="9" s="1"/>
  <c r="R99" i="8"/>
  <c r="R147" i="7"/>
  <c r="E67" i="9"/>
  <c r="H66" i="9" s="1"/>
  <c r="I66" i="9" s="1"/>
  <c r="J66" i="9" s="1"/>
  <c r="D81" i="9"/>
  <c r="R66" i="8"/>
  <c r="R34" i="6"/>
  <c r="E60" i="7"/>
  <c r="H59" i="7" s="1"/>
  <c r="I59" i="7" s="1"/>
  <c r="J59" i="7" s="1"/>
  <c r="D74" i="7"/>
  <c r="R77" i="6"/>
  <c r="R50" i="6"/>
  <c r="R111" i="6"/>
  <c r="R77" i="7"/>
  <c r="R105" i="6"/>
  <c r="O105" i="6"/>
  <c r="P105" i="6" s="1"/>
  <c r="Q105" i="6" s="1"/>
  <c r="R91" i="6"/>
  <c r="R61" i="3"/>
  <c r="R125" i="5"/>
  <c r="R26" i="7"/>
  <c r="O26" i="7"/>
  <c r="P26" i="7" s="1"/>
  <c r="Q26" i="7" s="1"/>
  <c r="R36" i="7"/>
  <c r="R68" i="6"/>
  <c r="R75" i="5"/>
  <c r="R96" i="3"/>
  <c r="R110" i="3"/>
  <c r="R63" i="3"/>
  <c r="R124" i="3"/>
  <c r="R46" i="3"/>
  <c r="R122" i="4"/>
  <c r="R143" i="3"/>
  <c r="R59" i="3"/>
  <c r="O59" i="3"/>
  <c r="D121" i="7"/>
  <c r="E106" i="7"/>
  <c r="H105" i="7" s="1"/>
  <c r="I105" i="7" s="1"/>
  <c r="J105" i="7" s="1"/>
  <c r="R138" i="28"/>
  <c r="R66" i="28"/>
  <c r="E60" i="3"/>
  <c r="H59" i="3" s="1"/>
  <c r="I59" i="3" s="1"/>
  <c r="J59" i="3" s="1"/>
  <c r="D74" i="3"/>
  <c r="U26" i="1"/>
  <c r="AQ26" i="1" s="1"/>
  <c r="AU26" i="1" s="1"/>
  <c r="R62" i="28"/>
  <c r="D95" i="2"/>
  <c r="E80" i="2"/>
  <c r="H79" i="2" s="1"/>
  <c r="I79" i="2" s="1"/>
  <c r="J79" i="2" s="1"/>
  <c r="R93" i="28"/>
  <c r="R60" i="1"/>
  <c r="R116" i="2"/>
  <c r="R77" i="1"/>
  <c r="R64" i="28"/>
  <c r="D94" i="2"/>
  <c r="E79" i="2"/>
  <c r="H78" i="2" s="1"/>
  <c r="I78" i="2" s="1"/>
  <c r="J78" i="2" s="1"/>
  <c r="R67" i="1"/>
  <c r="R123" i="29"/>
  <c r="R114" i="1"/>
  <c r="R47" i="30"/>
  <c r="S27" i="2"/>
  <c r="U27" i="2" s="1"/>
  <c r="AQ27" i="2" s="1"/>
  <c r="AU27" i="2" s="1"/>
  <c r="R29" i="30"/>
  <c r="R61" i="15"/>
  <c r="R108" i="29"/>
  <c r="R82" i="28"/>
  <c r="O89" i="15"/>
  <c r="R89" i="15"/>
  <c r="E67" i="28"/>
  <c r="H66" i="28" s="1"/>
  <c r="I66" i="28" s="1"/>
  <c r="J66" i="28" s="1"/>
  <c r="D81" i="28"/>
  <c r="D91" i="28"/>
  <c r="E76" i="28"/>
  <c r="H75" i="28" s="1"/>
  <c r="I75" i="28" s="1"/>
  <c r="J75" i="28" s="1"/>
  <c r="R98" i="15"/>
  <c r="R42" i="30"/>
  <c r="O42" i="30"/>
  <c r="R68" i="15"/>
  <c r="R97" i="15"/>
  <c r="S26" i="2"/>
  <c r="U26" i="2" s="1"/>
  <c r="AQ26" i="2" s="1"/>
  <c r="AU26" i="2" s="1"/>
  <c r="R76" i="30"/>
  <c r="O76" i="30"/>
  <c r="R112" i="29"/>
  <c r="O43" i="29"/>
  <c r="P43" i="29" s="1"/>
  <c r="Q43" i="29" s="1"/>
  <c r="S43" i="29" s="1"/>
  <c r="U43" i="29" s="1"/>
  <c r="AQ43" i="29" s="1"/>
  <c r="AU43" i="29" s="1"/>
  <c r="R43" i="29"/>
  <c r="O105" i="33"/>
  <c r="R105" i="33"/>
  <c r="R115" i="15"/>
  <c r="R107" i="33"/>
  <c r="R42" i="29"/>
  <c r="O42" i="29"/>
  <c r="P42" i="29" s="1"/>
  <c r="Q42" i="29" s="1"/>
  <c r="R95" i="33"/>
  <c r="E69" i="29"/>
  <c r="H68" i="29" s="1"/>
  <c r="I68" i="29" s="1"/>
  <c r="J68" i="29" s="1"/>
  <c r="D83" i="29"/>
  <c r="R83" i="33"/>
  <c r="R106" i="33"/>
  <c r="R137" i="15"/>
  <c r="R89" i="30"/>
  <c r="O89" i="30"/>
  <c r="P73" i="33"/>
  <c r="Q73" i="33" s="1"/>
  <c r="S73" i="33" s="1"/>
  <c r="U73" i="33" s="1"/>
  <c r="AQ73" i="33" s="1"/>
  <c r="D115" i="33"/>
  <c r="E100" i="33"/>
  <c r="H99" i="33" s="1"/>
  <c r="I99" i="33" s="1"/>
  <c r="J99" i="33" s="1"/>
  <c r="E76" i="29"/>
  <c r="H75" i="29" s="1"/>
  <c r="I75" i="29" s="1"/>
  <c r="J75" i="29" s="1"/>
  <c r="D91" i="29"/>
  <c r="R29" i="22"/>
  <c r="R127" i="31"/>
  <c r="R139" i="21"/>
  <c r="R145" i="20"/>
  <c r="R146" i="19"/>
  <c r="R141" i="31"/>
  <c r="R123" i="19"/>
  <c r="E100" i="20"/>
  <c r="H99" i="20" s="1"/>
  <c r="I99" i="20" s="1"/>
  <c r="J99" i="20" s="1"/>
  <c r="D115" i="20"/>
  <c r="D112" i="31"/>
  <c r="E97" i="31"/>
  <c r="H96" i="31" s="1"/>
  <c r="I96" i="31" s="1"/>
  <c r="J96" i="31" s="1"/>
  <c r="R76" i="20"/>
  <c r="R80" i="19"/>
  <c r="D106" i="19"/>
  <c r="E91" i="19"/>
  <c r="H90" i="19" s="1"/>
  <c r="I90" i="19" s="1"/>
  <c r="J90" i="19" s="1"/>
  <c r="R144" i="18"/>
  <c r="R66" i="18"/>
  <c r="R113" i="19"/>
  <c r="R90" i="18"/>
  <c r="R49" i="19"/>
  <c r="D113" i="31"/>
  <c r="E98" i="31"/>
  <c r="H97" i="31" s="1"/>
  <c r="I97" i="31" s="1"/>
  <c r="J97" i="31" s="1"/>
  <c r="R107" i="19"/>
  <c r="D99" i="31"/>
  <c r="E84" i="31"/>
  <c r="H83" i="31" s="1"/>
  <c r="I83" i="31" s="1"/>
  <c r="J83" i="31" s="1"/>
  <c r="AU26" i="19"/>
  <c r="R122" i="18"/>
  <c r="R127" i="20"/>
  <c r="R128" i="20"/>
  <c r="R53" i="18"/>
  <c r="R146" i="17"/>
  <c r="E84" i="17"/>
  <c r="H83" i="17" s="1"/>
  <c r="I83" i="17" s="1"/>
  <c r="J83" i="17" s="1"/>
  <c r="D99" i="17"/>
  <c r="R35" i="16"/>
  <c r="R83" i="17"/>
  <c r="R129" i="16"/>
  <c r="R109" i="17"/>
  <c r="R49" i="16"/>
  <c r="R37" i="16"/>
  <c r="P58" i="17"/>
  <c r="Q58" i="17" s="1"/>
  <c r="S58" i="17" s="1"/>
  <c r="U58" i="17" s="1"/>
  <c r="AQ58" i="17" s="1"/>
  <c r="AU58" i="17" s="1"/>
  <c r="R99" i="16"/>
  <c r="R130" i="16"/>
  <c r="R130" i="14"/>
  <c r="R109" i="14"/>
  <c r="R127" i="17"/>
  <c r="E70" i="14"/>
  <c r="H69" i="14" s="1"/>
  <c r="I69" i="14" s="1"/>
  <c r="J69" i="14" s="1"/>
  <c r="D84" i="14"/>
  <c r="D92" i="14"/>
  <c r="E77" i="14"/>
  <c r="H76" i="14" s="1"/>
  <c r="I76" i="14" s="1"/>
  <c r="J76" i="14" s="1"/>
  <c r="R98" i="14"/>
  <c r="R99" i="13"/>
  <c r="D83" i="13"/>
  <c r="E69" i="13"/>
  <c r="H68" i="13" s="1"/>
  <c r="I68" i="13" s="1"/>
  <c r="J68" i="13" s="1"/>
  <c r="R65" i="13"/>
  <c r="AU26" i="12"/>
  <c r="D95" i="13"/>
  <c r="E80" i="13"/>
  <c r="H79" i="13" s="1"/>
  <c r="I79" i="13" s="1"/>
  <c r="J79" i="13" s="1"/>
  <c r="R36" i="12"/>
  <c r="R136" i="13"/>
  <c r="O136" i="13"/>
  <c r="R69" i="10"/>
  <c r="R58" i="12"/>
  <c r="O58" i="12"/>
  <c r="P58" i="12" s="1"/>
  <c r="Q58" i="12" s="1"/>
  <c r="D109" i="13"/>
  <c r="E94" i="13"/>
  <c r="H93" i="13" s="1"/>
  <c r="I93" i="13" s="1"/>
  <c r="J93" i="13" s="1"/>
  <c r="R146" i="10"/>
  <c r="R43" i="11"/>
  <c r="O43" i="11"/>
  <c r="D105" i="10"/>
  <c r="E90" i="10"/>
  <c r="H89" i="10" s="1"/>
  <c r="I89" i="10" s="1"/>
  <c r="J89" i="10" s="1"/>
  <c r="P89" i="10" s="1"/>
  <c r="R47" i="12"/>
  <c r="R125" i="11"/>
  <c r="R97" i="11"/>
  <c r="R77" i="10"/>
  <c r="R146" i="11"/>
  <c r="R35" i="11"/>
  <c r="R29" i="9"/>
  <c r="R64" i="11"/>
  <c r="R99" i="9"/>
  <c r="E70" i="10"/>
  <c r="H69" i="10" s="1"/>
  <c r="I69" i="10" s="1"/>
  <c r="J69" i="10" s="1"/>
  <c r="D84" i="10"/>
  <c r="R73" i="11"/>
  <c r="O73" i="11"/>
  <c r="R139" i="7"/>
  <c r="R121" i="9"/>
  <c r="O121" i="9"/>
  <c r="R69" i="9"/>
  <c r="R94" i="8"/>
  <c r="R144" i="7"/>
  <c r="R84" i="8"/>
  <c r="R45" i="7"/>
  <c r="R116" i="6"/>
  <c r="R69" i="6"/>
  <c r="R47" i="5"/>
  <c r="R108" i="6"/>
  <c r="R116" i="5"/>
  <c r="R80" i="7"/>
  <c r="R96" i="6"/>
  <c r="R60" i="5"/>
  <c r="R30" i="7"/>
  <c r="R62" i="6"/>
  <c r="R91" i="3"/>
  <c r="R128" i="2"/>
  <c r="R107" i="3"/>
  <c r="R60" i="3"/>
  <c r="R143" i="6"/>
  <c r="R37" i="5"/>
  <c r="R28" i="5"/>
  <c r="D116" i="8"/>
  <c r="E101" i="8"/>
  <c r="H100" i="8" s="1"/>
  <c r="I100" i="8" s="1"/>
  <c r="J100" i="8" s="1"/>
  <c r="R116" i="4"/>
  <c r="R140" i="3"/>
  <c r="E62" i="5"/>
  <c r="H61" i="5" s="1"/>
  <c r="I61" i="5" s="1"/>
  <c r="J61" i="5" s="1"/>
  <c r="D76" i="5"/>
  <c r="R78" i="3"/>
  <c r="R31" i="1"/>
  <c r="R75" i="1"/>
  <c r="R96" i="1"/>
  <c r="R143" i="28"/>
  <c r="R59" i="28"/>
  <c r="O59" i="28"/>
  <c r="P59" i="28" s="1"/>
  <c r="Q59" i="28" s="1"/>
  <c r="S59" i="28" s="1"/>
  <c r="U59" i="28" s="1"/>
  <c r="AQ59" i="28" s="1"/>
  <c r="AU59" i="28" s="1"/>
  <c r="E77" i="2"/>
  <c r="H76" i="2" s="1"/>
  <c r="I76" i="2" s="1"/>
  <c r="J76" i="2" s="1"/>
  <c r="D92" i="2"/>
  <c r="R84" i="2"/>
  <c r="R142" i="1"/>
  <c r="R61" i="28"/>
  <c r="E76" i="2"/>
  <c r="H75" i="2" s="1"/>
  <c r="I75" i="2" s="1"/>
  <c r="J75" i="2" s="1"/>
  <c r="D91" i="2"/>
  <c r="E69" i="28"/>
  <c r="H68" i="28" s="1"/>
  <c r="I68" i="28" s="1"/>
  <c r="J68" i="28" s="1"/>
  <c r="D83" i="28"/>
  <c r="R121" i="29"/>
  <c r="O121" i="29"/>
  <c r="R108" i="1"/>
  <c r="R132" i="28"/>
  <c r="R36" i="15"/>
  <c r="R76" i="28"/>
  <c r="R53" i="30"/>
  <c r="R93" i="15"/>
  <c r="R92" i="15"/>
  <c r="R131" i="15"/>
  <c r="R109" i="29"/>
  <c r="R97" i="33"/>
  <c r="E113" i="2"/>
  <c r="H112" i="2" s="1"/>
  <c r="I112" i="2" s="1"/>
  <c r="J112" i="2" s="1"/>
  <c r="D128" i="2"/>
  <c r="R106" i="15"/>
  <c r="R79" i="29"/>
  <c r="E81" i="15"/>
  <c r="H80" i="15" s="1"/>
  <c r="I80" i="15" s="1"/>
  <c r="J80" i="15" s="1"/>
  <c r="D96" i="15"/>
  <c r="R67" i="29"/>
  <c r="E82" i="30"/>
  <c r="H81" i="30" s="1"/>
  <c r="I81" i="30" s="1"/>
  <c r="J81" i="30" s="1"/>
  <c r="D97" i="30"/>
  <c r="R99" i="33"/>
  <c r="R140" i="15"/>
  <c r="R63" i="29"/>
  <c r="R99" i="30"/>
  <c r="R146" i="33"/>
  <c r="R68" i="33"/>
  <c r="D105" i="34" l="1"/>
  <c r="E90" i="34"/>
  <c r="H89" i="34" s="1"/>
  <c r="I89" i="34" s="1"/>
  <c r="J89" i="34" s="1"/>
  <c r="P89" i="34" s="1"/>
  <c r="E130" i="34"/>
  <c r="H129" i="34" s="1"/>
  <c r="I129" i="34" s="1"/>
  <c r="J129" i="34" s="1"/>
  <c r="D144" i="34"/>
  <c r="E145" i="34" s="1"/>
  <c r="H144" i="34" s="1"/>
  <c r="I144" i="34" s="1"/>
  <c r="J144" i="34" s="1"/>
  <c r="O74" i="34"/>
  <c r="O27" i="34"/>
  <c r="P58" i="34"/>
  <c r="Q58" i="34" s="1"/>
  <c r="S58" i="34" s="1"/>
  <c r="U58" i="34" s="1"/>
  <c r="AQ58" i="34" s="1"/>
  <c r="AU58" i="34" s="1"/>
  <c r="O59" i="34"/>
  <c r="P42" i="34"/>
  <c r="Q42" i="34" s="1"/>
  <c r="S42" i="34" s="1"/>
  <c r="U42" i="34" s="1"/>
  <c r="AQ42" i="34" s="1"/>
  <c r="AU42" i="34" s="1"/>
  <c r="O43" i="34"/>
  <c r="D128" i="34"/>
  <c r="E113" i="34"/>
  <c r="H112" i="34" s="1"/>
  <c r="I112" i="34" s="1"/>
  <c r="J112" i="34" s="1"/>
  <c r="E128" i="34"/>
  <c r="H127" i="34" s="1"/>
  <c r="I127" i="34" s="1"/>
  <c r="J127" i="34" s="1"/>
  <c r="D142" i="34"/>
  <c r="E143" i="34" s="1"/>
  <c r="H142" i="34" s="1"/>
  <c r="I142" i="34" s="1"/>
  <c r="J142" i="34" s="1"/>
  <c r="E116" i="34"/>
  <c r="H115" i="34" s="1"/>
  <c r="I115" i="34" s="1"/>
  <c r="J115" i="34" s="1"/>
  <c r="D131" i="34"/>
  <c r="E131" i="34"/>
  <c r="H130" i="34" s="1"/>
  <c r="I130" i="34" s="1"/>
  <c r="J130" i="34" s="1"/>
  <c r="D145" i="34"/>
  <c r="E146" i="34" s="1"/>
  <c r="H145" i="34" s="1"/>
  <c r="I145" i="34" s="1"/>
  <c r="J145" i="34" s="1"/>
  <c r="S26" i="34"/>
  <c r="U26" i="34" s="1"/>
  <c r="AQ26" i="34" s="1"/>
  <c r="AU26" i="34" s="1"/>
  <c r="E123" i="34"/>
  <c r="H122" i="34" s="1"/>
  <c r="I122" i="34" s="1"/>
  <c r="J122" i="34" s="1"/>
  <c r="D137" i="34"/>
  <c r="E138" i="34" s="1"/>
  <c r="H137" i="34" s="1"/>
  <c r="I137" i="34" s="1"/>
  <c r="J137" i="34" s="1"/>
  <c r="Q89" i="18"/>
  <c r="S89" i="18" s="1"/>
  <c r="U89" i="18" s="1"/>
  <c r="AJ89" i="18" s="1"/>
  <c r="AN89" i="18" s="1"/>
  <c r="O90" i="18"/>
  <c r="Q89" i="10"/>
  <c r="S89" i="10" s="1"/>
  <c r="U89" i="10" s="1"/>
  <c r="AJ89" i="10" s="1"/>
  <c r="AN89" i="10" s="1"/>
  <c r="O90" i="10"/>
  <c r="Q89" i="9"/>
  <c r="S89" i="9" s="1"/>
  <c r="U89" i="9" s="1"/>
  <c r="AJ89" i="9" s="1"/>
  <c r="AN89" i="9" s="1"/>
  <c r="O90" i="9"/>
  <c r="Q73" i="20"/>
  <c r="S73" i="20" s="1"/>
  <c r="U73" i="20" s="1"/>
  <c r="AQ73" i="20" s="1"/>
  <c r="AU73" i="20" s="1"/>
  <c r="O74" i="20"/>
  <c r="Q73" i="3"/>
  <c r="S73" i="3" s="1"/>
  <c r="U73" i="3" s="1"/>
  <c r="AQ73" i="3" s="1"/>
  <c r="AU73" i="3" s="1"/>
  <c r="O74" i="3"/>
  <c r="P59" i="29"/>
  <c r="Q59" i="29" s="1"/>
  <c r="S59" i="29" s="1"/>
  <c r="U59" i="29" s="1"/>
  <c r="AQ59" i="29" s="1"/>
  <c r="AU59" i="29" s="1"/>
  <c r="O60" i="29"/>
  <c r="P73" i="11"/>
  <c r="Q73" i="11" s="1"/>
  <c r="S73" i="11" s="1"/>
  <c r="U73" i="11" s="1"/>
  <c r="AQ73" i="11" s="1"/>
  <c r="AU73" i="11" s="1"/>
  <c r="D111" i="13"/>
  <c r="E96" i="13"/>
  <c r="H95" i="13" s="1"/>
  <c r="I95" i="13" s="1"/>
  <c r="J95" i="13" s="1"/>
  <c r="D114" i="17"/>
  <c r="E99" i="17"/>
  <c r="H98" i="17" s="1"/>
  <c r="I98" i="17" s="1"/>
  <c r="J98" i="17" s="1"/>
  <c r="D105" i="28"/>
  <c r="E90" i="28"/>
  <c r="H89" i="28" s="1"/>
  <c r="I89" i="28" s="1"/>
  <c r="J89" i="28" s="1"/>
  <c r="O59" i="12"/>
  <c r="E74" i="11"/>
  <c r="H73" i="11" s="1"/>
  <c r="I73" i="11" s="1"/>
  <c r="J73" i="11" s="1"/>
  <c r="D89" i="11"/>
  <c r="E92" i="12"/>
  <c r="H91" i="12" s="1"/>
  <c r="I91" i="12" s="1"/>
  <c r="J91" i="12" s="1"/>
  <c r="D107" i="12"/>
  <c r="E96" i="17"/>
  <c r="H95" i="17" s="1"/>
  <c r="I95" i="17" s="1"/>
  <c r="J95" i="17" s="1"/>
  <c r="D111" i="17"/>
  <c r="O43" i="33"/>
  <c r="E85" i="7"/>
  <c r="H84" i="7" s="1"/>
  <c r="I84" i="7" s="1"/>
  <c r="J84" i="7" s="1"/>
  <c r="D100" i="7"/>
  <c r="P73" i="8"/>
  <c r="Q73" i="8" s="1"/>
  <c r="S73" i="8" s="1"/>
  <c r="U73" i="8" s="1"/>
  <c r="AQ73" i="8" s="1"/>
  <c r="AU73" i="8" s="1"/>
  <c r="D131" i="2"/>
  <c r="E116" i="2"/>
  <c r="H115" i="2" s="1"/>
  <c r="I115" i="2" s="1"/>
  <c r="J115" i="2" s="1"/>
  <c r="E94" i="10"/>
  <c r="H93" i="10" s="1"/>
  <c r="I93" i="10" s="1"/>
  <c r="J93" i="10" s="1"/>
  <c r="D109" i="10"/>
  <c r="D94" i="19"/>
  <c r="E79" i="19"/>
  <c r="H78" i="19" s="1"/>
  <c r="I78" i="19" s="1"/>
  <c r="J78" i="19" s="1"/>
  <c r="E99" i="29"/>
  <c r="H98" i="29" s="1"/>
  <c r="I98" i="29" s="1"/>
  <c r="J98" i="29" s="1"/>
  <c r="D114" i="29"/>
  <c r="E97" i="9"/>
  <c r="H96" i="9" s="1"/>
  <c r="I96" i="9" s="1"/>
  <c r="J96" i="9" s="1"/>
  <c r="D112" i="9"/>
  <c r="D110" i="30"/>
  <c r="E95" i="30"/>
  <c r="H94" i="30" s="1"/>
  <c r="I94" i="30" s="1"/>
  <c r="J94" i="30" s="1"/>
  <c r="E76" i="4"/>
  <c r="H75" i="4" s="1"/>
  <c r="I75" i="4" s="1"/>
  <c r="J75" i="4" s="1"/>
  <c r="D91" i="4"/>
  <c r="D113" i="11"/>
  <c r="E98" i="11"/>
  <c r="H97" i="11" s="1"/>
  <c r="I97" i="11" s="1"/>
  <c r="J97" i="11" s="1"/>
  <c r="D105" i="3"/>
  <c r="E90" i="3"/>
  <c r="H89" i="3" s="1"/>
  <c r="I89" i="3" s="1"/>
  <c r="J89" i="3" s="1"/>
  <c r="D106" i="24"/>
  <c r="E91" i="24"/>
  <c r="H90" i="24" s="1"/>
  <c r="I90" i="24" s="1"/>
  <c r="J90" i="24" s="1"/>
  <c r="P26" i="17"/>
  <c r="Q26" i="17" s="1"/>
  <c r="S26" i="17" s="1"/>
  <c r="U26" i="17" s="1"/>
  <c r="AQ26" i="17" s="1"/>
  <c r="AU26" i="17" s="1"/>
  <c r="D110" i="7"/>
  <c r="E95" i="7"/>
  <c r="H94" i="7" s="1"/>
  <c r="I94" i="7" s="1"/>
  <c r="J94" i="7" s="1"/>
  <c r="E75" i="17"/>
  <c r="H74" i="17" s="1"/>
  <c r="I74" i="17" s="1"/>
  <c r="J74" i="17" s="1"/>
  <c r="D90" i="17"/>
  <c r="P75" i="12"/>
  <c r="Q75" i="12" s="1"/>
  <c r="S75" i="12" s="1"/>
  <c r="U75" i="12" s="1"/>
  <c r="AQ75" i="12" s="1"/>
  <c r="AU75" i="12" s="1"/>
  <c r="E75" i="25"/>
  <c r="H74" i="25" s="1"/>
  <c r="I74" i="25" s="1"/>
  <c r="J74" i="25" s="1"/>
  <c r="D90" i="25"/>
  <c r="E91" i="25" s="1"/>
  <c r="H90" i="25" s="1"/>
  <c r="I90" i="25" s="1"/>
  <c r="J90" i="25" s="1"/>
  <c r="D131" i="33"/>
  <c r="E116" i="33"/>
  <c r="H115" i="33" s="1"/>
  <c r="I115" i="33" s="1"/>
  <c r="J115" i="33" s="1"/>
  <c r="E92" i="28"/>
  <c r="H91" i="28" s="1"/>
  <c r="I91" i="28" s="1"/>
  <c r="J91" i="28" s="1"/>
  <c r="D107" i="28"/>
  <c r="E75" i="3"/>
  <c r="H74" i="3" s="1"/>
  <c r="I74" i="3" s="1"/>
  <c r="J74" i="3" s="1"/>
  <c r="D90" i="3"/>
  <c r="D124" i="6"/>
  <c r="E109" i="6"/>
  <c r="H108" i="6" s="1"/>
  <c r="I108" i="6" s="1"/>
  <c r="J108" i="6" s="1"/>
  <c r="O59" i="16"/>
  <c r="P136" i="1"/>
  <c r="Q136" i="1" s="1"/>
  <c r="S136" i="1" s="1"/>
  <c r="U136" i="1" s="1"/>
  <c r="AT136" i="1" s="1"/>
  <c r="AX136" i="1" s="1"/>
  <c r="D99" i="19"/>
  <c r="E84" i="19"/>
  <c r="H83" i="19" s="1"/>
  <c r="I83" i="19" s="1"/>
  <c r="J83" i="19" s="1"/>
  <c r="D126" i="4"/>
  <c r="E111" i="4"/>
  <c r="H110" i="4" s="1"/>
  <c r="I110" i="4" s="1"/>
  <c r="J110" i="4" s="1"/>
  <c r="D98" i="3"/>
  <c r="E83" i="3"/>
  <c r="H82" i="3" s="1"/>
  <c r="I82" i="3" s="1"/>
  <c r="J82" i="3" s="1"/>
  <c r="E77" i="11"/>
  <c r="H76" i="11" s="1"/>
  <c r="I76" i="11" s="1"/>
  <c r="J76" i="11" s="1"/>
  <c r="D92" i="11"/>
  <c r="D111" i="16"/>
  <c r="E96" i="16"/>
  <c r="H95" i="16" s="1"/>
  <c r="I95" i="16" s="1"/>
  <c r="J95" i="16" s="1"/>
  <c r="D112" i="22"/>
  <c r="E97" i="22"/>
  <c r="H96" i="22" s="1"/>
  <c r="I96" i="22" s="1"/>
  <c r="J96" i="22" s="1"/>
  <c r="D110" i="9"/>
  <c r="E95" i="9"/>
  <c r="H94" i="9" s="1"/>
  <c r="I94" i="9" s="1"/>
  <c r="J94" i="9" s="1"/>
  <c r="O60" i="28"/>
  <c r="D125" i="12"/>
  <c r="E110" i="12"/>
  <c r="H109" i="12" s="1"/>
  <c r="I109" i="12" s="1"/>
  <c r="J109" i="12" s="1"/>
  <c r="D112" i="29"/>
  <c r="E97" i="29"/>
  <c r="H96" i="29" s="1"/>
  <c r="I96" i="29" s="1"/>
  <c r="J96" i="29" s="1"/>
  <c r="P43" i="16"/>
  <c r="Q43" i="16" s="1"/>
  <c r="S43" i="16" s="1"/>
  <c r="U43" i="16" s="1"/>
  <c r="AQ43" i="16" s="1"/>
  <c r="AU43" i="16" s="1"/>
  <c r="O44" i="16"/>
  <c r="O75" i="19"/>
  <c r="E92" i="6"/>
  <c r="H91" i="6" s="1"/>
  <c r="I91" i="6" s="1"/>
  <c r="J91" i="6" s="1"/>
  <c r="D107" i="6"/>
  <c r="E93" i="19"/>
  <c r="H92" i="19" s="1"/>
  <c r="I92" i="19" s="1"/>
  <c r="J92" i="19" s="1"/>
  <c r="D108" i="19"/>
  <c r="D123" i="22"/>
  <c r="E108" i="22"/>
  <c r="H107" i="22" s="1"/>
  <c r="I107" i="22" s="1"/>
  <c r="J107" i="22" s="1"/>
  <c r="E75" i="10"/>
  <c r="H74" i="10" s="1"/>
  <c r="I74" i="10" s="1"/>
  <c r="J74" i="10" s="1"/>
  <c r="D90" i="10"/>
  <c r="D95" i="9"/>
  <c r="E80" i="9"/>
  <c r="H79" i="9" s="1"/>
  <c r="I79" i="9" s="1"/>
  <c r="J79" i="9" s="1"/>
  <c r="E100" i="31"/>
  <c r="H99" i="31" s="1"/>
  <c r="I99" i="31" s="1"/>
  <c r="J99" i="31" s="1"/>
  <c r="D115" i="31"/>
  <c r="D106" i="11"/>
  <c r="E91" i="11"/>
  <c r="H90" i="11" s="1"/>
  <c r="I90" i="11" s="1"/>
  <c r="J90" i="11" s="1"/>
  <c r="O74" i="13"/>
  <c r="P73" i="13"/>
  <c r="Q73" i="13" s="1"/>
  <c r="S73" i="13" s="1"/>
  <c r="U73" i="13" s="1"/>
  <c r="AQ73" i="13" s="1"/>
  <c r="AU73" i="13" s="1"/>
  <c r="D95" i="30"/>
  <c r="E80" i="30"/>
  <c r="H79" i="30" s="1"/>
  <c r="I79" i="30" s="1"/>
  <c r="J79" i="30" s="1"/>
  <c r="O122" i="1"/>
  <c r="O90" i="19"/>
  <c r="P58" i="10"/>
  <c r="Q58" i="10" s="1"/>
  <c r="S58" i="10" s="1"/>
  <c r="U58" i="10" s="1"/>
  <c r="AQ58" i="10" s="1"/>
  <c r="AU58" i="10" s="1"/>
  <c r="O59" i="10"/>
  <c r="E84" i="15"/>
  <c r="H83" i="15" s="1"/>
  <c r="I83" i="15" s="1"/>
  <c r="J83" i="15" s="1"/>
  <c r="D99" i="15"/>
  <c r="D91" i="18"/>
  <c r="E76" i="18"/>
  <c r="H75" i="18" s="1"/>
  <c r="I75" i="18" s="1"/>
  <c r="J75" i="18" s="1"/>
  <c r="E77" i="15"/>
  <c r="H76" i="15" s="1"/>
  <c r="I76" i="15" s="1"/>
  <c r="J76" i="15" s="1"/>
  <c r="D92" i="15"/>
  <c r="E77" i="4"/>
  <c r="H76" i="4" s="1"/>
  <c r="I76" i="4" s="1"/>
  <c r="J76" i="4" s="1"/>
  <c r="D92" i="4"/>
  <c r="D106" i="5"/>
  <c r="E91" i="5"/>
  <c r="H90" i="5" s="1"/>
  <c r="I90" i="5" s="1"/>
  <c r="J90" i="5" s="1"/>
  <c r="E97" i="14"/>
  <c r="H96" i="14" s="1"/>
  <c r="I96" i="14" s="1"/>
  <c r="J96" i="14" s="1"/>
  <c r="D112" i="14"/>
  <c r="O60" i="31"/>
  <c r="D106" i="4"/>
  <c r="E91" i="4"/>
  <c r="H90" i="4" s="1"/>
  <c r="I90" i="4" s="1"/>
  <c r="J90" i="4" s="1"/>
  <c r="E98" i="22"/>
  <c r="H97" i="22" s="1"/>
  <c r="I97" i="22" s="1"/>
  <c r="J97" i="22" s="1"/>
  <c r="D113" i="22"/>
  <c r="D94" i="25"/>
  <c r="E95" i="25" s="1"/>
  <c r="H94" i="25" s="1"/>
  <c r="I94" i="25" s="1"/>
  <c r="J94" i="25" s="1"/>
  <c r="E79" i="25"/>
  <c r="H78" i="25" s="1"/>
  <c r="I78" i="25" s="1"/>
  <c r="J78" i="25" s="1"/>
  <c r="P74" i="6"/>
  <c r="P58" i="1"/>
  <c r="Q58" i="1" s="1"/>
  <c r="S58" i="1" s="1"/>
  <c r="U58" i="1" s="1"/>
  <c r="AQ58" i="1" s="1"/>
  <c r="AU58" i="1" s="1"/>
  <c r="E85" i="14"/>
  <c r="H84" i="14" s="1"/>
  <c r="I84" i="14" s="1"/>
  <c r="J84" i="14" s="1"/>
  <c r="D100" i="14"/>
  <c r="E83" i="28"/>
  <c r="H82" i="28" s="1"/>
  <c r="I82" i="28" s="1"/>
  <c r="J82" i="28" s="1"/>
  <c r="D98" i="28"/>
  <c r="E114" i="19"/>
  <c r="H113" i="19" s="1"/>
  <c r="I113" i="19" s="1"/>
  <c r="J113" i="19" s="1"/>
  <c r="D129" i="19"/>
  <c r="D112" i="15"/>
  <c r="E97" i="15"/>
  <c r="H96" i="15" s="1"/>
  <c r="I96" i="15" s="1"/>
  <c r="J96" i="15" s="1"/>
  <c r="E77" i="5"/>
  <c r="H76" i="5" s="1"/>
  <c r="I76" i="5" s="1"/>
  <c r="J76" i="5" s="1"/>
  <c r="D92" i="5"/>
  <c r="E100" i="17"/>
  <c r="H99" i="17" s="1"/>
  <c r="I99" i="17" s="1"/>
  <c r="J99" i="17" s="1"/>
  <c r="D115" i="17"/>
  <c r="S42" i="29"/>
  <c r="U42" i="29" s="1"/>
  <c r="AQ42" i="29" s="1"/>
  <c r="AU42" i="29" s="1"/>
  <c r="D97" i="28"/>
  <c r="E82" i="28"/>
  <c r="H81" i="28" s="1"/>
  <c r="I81" i="28" s="1"/>
  <c r="J81" i="28" s="1"/>
  <c r="D92" i="16"/>
  <c r="E77" i="16"/>
  <c r="H76" i="16" s="1"/>
  <c r="I76" i="16" s="1"/>
  <c r="J76" i="16" s="1"/>
  <c r="D107" i="8"/>
  <c r="E92" i="8"/>
  <c r="H91" i="8" s="1"/>
  <c r="I91" i="8" s="1"/>
  <c r="J91" i="8" s="1"/>
  <c r="D98" i="16"/>
  <c r="E83" i="16"/>
  <c r="H82" i="16" s="1"/>
  <c r="I82" i="16" s="1"/>
  <c r="J82" i="16" s="1"/>
  <c r="O43" i="17"/>
  <c r="E101" i="18"/>
  <c r="H100" i="18" s="1"/>
  <c r="I100" i="18" s="1"/>
  <c r="J100" i="18" s="1"/>
  <c r="D116" i="18"/>
  <c r="D92" i="33"/>
  <c r="E77" i="33"/>
  <c r="H76" i="33" s="1"/>
  <c r="I76" i="33" s="1"/>
  <c r="J76" i="33" s="1"/>
  <c r="E97" i="18"/>
  <c r="H96" i="18" s="1"/>
  <c r="I96" i="18" s="1"/>
  <c r="J96" i="18" s="1"/>
  <c r="D112" i="18"/>
  <c r="D90" i="15"/>
  <c r="E75" i="15"/>
  <c r="H74" i="15" s="1"/>
  <c r="I74" i="15" s="1"/>
  <c r="J74" i="15" s="1"/>
  <c r="O74" i="24"/>
  <c r="D108" i="21"/>
  <c r="E93" i="21"/>
  <c r="H92" i="21" s="1"/>
  <c r="I92" i="21" s="1"/>
  <c r="J92" i="21" s="1"/>
  <c r="E85" i="10"/>
  <c r="H84" i="10" s="1"/>
  <c r="I84" i="10" s="1"/>
  <c r="J84" i="10" s="1"/>
  <c r="D100" i="10"/>
  <c r="P76" i="30"/>
  <c r="Q76" i="30" s="1"/>
  <c r="S76" i="30" s="1"/>
  <c r="U76" i="30" s="1"/>
  <c r="AQ76" i="30" s="1"/>
  <c r="AU76" i="30" s="1"/>
  <c r="E83" i="18"/>
  <c r="H82" i="18" s="1"/>
  <c r="I82" i="18" s="1"/>
  <c r="J82" i="18" s="1"/>
  <c r="D98" i="18"/>
  <c r="E94" i="5"/>
  <c r="H93" i="5" s="1"/>
  <c r="I93" i="5" s="1"/>
  <c r="J93" i="5" s="1"/>
  <c r="D109" i="5"/>
  <c r="E85" i="16"/>
  <c r="H84" i="16" s="1"/>
  <c r="I84" i="16" s="1"/>
  <c r="J84" i="16" s="1"/>
  <c r="D100" i="16"/>
  <c r="D106" i="29"/>
  <c r="E91" i="29"/>
  <c r="H90" i="29" s="1"/>
  <c r="I90" i="29" s="1"/>
  <c r="J90" i="29" s="1"/>
  <c r="D110" i="3"/>
  <c r="E95" i="3"/>
  <c r="H94" i="3" s="1"/>
  <c r="I94" i="3" s="1"/>
  <c r="J94" i="3" s="1"/>
  <c r="P43" i="18"/>
  <c r="Q43" i="18" s="1"/>
  <c r="S43" i="18" s="1"/>
  <c r="U43" i="18" s="1"/>
  <c r="AQ43" i="18" s="1"/>
  <c r="AU43" i="18" s="1"/>
  <c r="E85" i="30"/>
  <c r="H84" i="30" s="1"/>
  <c r="I84" i="30" s="1"/>
  <c r="J84" i="30" s="1"/>
  <c r="D100" i="30"/>
  <c r="D100" i="31"/>
  <c r="E85" i="31"/>
  <c r="H84" i="31" s="1"/>
  <c r="I84" i="31" s="1"/>
  <c r="J84" i="31" s="1"/>
  <c r="D123" i="30"/>
  <c r="E108" i="30"/>
  <c r="H107" i="30" s="1"/>
  <c r="I107" i="30" s="1"/>
  <c r="J107" i="30" s="1"/>
  <c r="E85" i="33"/>
  <c r="H84" i="33" s="1"/>
  <c r="I84" i="33" s="1"/>
  <c r="J84" i="33" s="1"/>
  <c r="D100" i="33"/>
  <c r="P42" i="7"/>
  <c r="Q42" i="7" s="1"/>
  <c r="S42" i="7" s="1"/>
  <c r="U42" i="7" s="1"/>
  <c r="AQ42" i="7" s="1"/>
  <c r="AU42" i="7" s="1"/>
  <c r="O43" i="7"/>
  <c r="E112" i="31"/>
  <c r="H111" i="31" s="1"/>
  <c r="I111" i="31" s="1"/>
  <c r="J111" i="31" s="1"/>
  <c r="D127" i="31"/>
  <c r="E97" i="28"/>
  <c r="H96" i="28" s="1"/>
  <c r="I96" i="28" s="1"/>
  <c r="J96" i="28" s="1"/>
  <c r="D112" i="28"/>
  <c r="E106" i="19"/>
  <c r="H105" i="19" s="1"/>
  <c r="I105" i="19" s="1"/>
  <c r="J105" i="19" s="1"/>
  <c r="D121" i="19"/>
  <c r="E91" i="30"/>
  <c r="H90" i="30" s="1"/>
  <c r="I90" i="30" s="1"/>
  <c r="J90" i="30" s="1"/>
  <c r="D106" i="30"/>
  <c r="E126" i="2"/>
  <c r="H125" i="2" s="1"/>
  <c r="I125" i="2" s="1"/>
  <c r="J125" i="2" s="1"/>
  <c r="D140" i="2"/>
  <c r="E141" i="2" s="1"/>
  <c r="H140" i="2" s="1"/>
  <c r="I140" i="2" s="1"/>
  <c r="J140" i="2" s="1"/>
  <c r="D132" i="29"/>
  <c r="E117" i="29"/>
  <c r="H116" i="29" s="1"/>
  <c r="I116" i="29" s="1"/>
  <c r="J116" i="29" s="1"/>
  <c r="D108" i="27"/>
  <c r="E93" i="27"/>
  <c r="H92" i="27" s="1"/>
  <c r="I92" i="27" s="1"/>
  <c r="J92" i="27" s="1"/>
  <c r="D111" i="27"/>
  <c r="E96" i="27"/>
  <c r="H95" i="27" s="1"/>
  <c r="I95" i="27" s="1"/>
  <c r="J95" i="27" s="1"/>
  <c r="O74" i="33"/>
  <c r="E91" i="14"/>
  <c r="H90" i="14" s="1"/>
  <c r="I90" i="14" s="1"/>
  <c r="J90" i="14" s="1"/>
  <c r="D106" i="14"/>
  <c r="D111" i="19"/>
  <c r="E96" i="19"/>
  <c r="H95" i="19" s="1"/>
  <c r="I95" i="19" s="1"/>
  <c r="J95" i="19" s="1"/>
  <c r="P59" i="30"/>
  <c r="Q59" i="30" s="1"/>
  <c r="S59" i="30" s="1"/>
  <c r="U59" i="30" s="1"/>
  <c r="AQ59" i="30" s="1"/>
  <c r="AU59" i="30" s="1"/>
  <c r="E78" i="9"/>
  <c r="H77" i="9" s="1"/>
  <c r="I77" i="9" s="1"/>
  <c r="J77" i="9" s="1"/>
  <c r="D93" i="9"/>
  <c r="E93" i="2"/>
  <c r="H92" i="2" s="1"/>
  <c r="I92" i="2" s="1"/>
  <c r="J92" i="2" s="1"/>
  <c r="D108" i="2"/>
  <c r="E110" i="13"/>
  <c r="H109" i="13" s="1"/>
  <c r="I109" i="13" s="1"/>
  <c r="J109" i="13" s="1"/>
  <c r="D125" i="13"/>
  <c r="D99" i="13"/>
  <c r="E84" i="13"/>
  <c r="H83" i="13" s="1"/>
  <c r="I83" i="13" s="1"/>
  <c r="J83" i="13" s="1"/>
  <c r="P74" i="10"/>
  <c r="Q74" i="10" s="1"/>
  <c r="S74" i="10" s="1"/>
  <c r="U74" i="10" s="1"/>
  <c r="AQ74" i="10" s="1"/>
  <c r="AU74" i="10" s="1"/>
  <c r="D96" i="19"/>
  <c r="E81" i="19"/>
  <c r="H80" i="19" s="1"/>
  <c r="I80" i="19" s="1"/>
  <c r="J80" i="19" s="1"/>
  <c r="E108" i="17"/>
  <c r="H107" i="17" s="1"/>
  <c r="I107" i="17" s="1"/>
  <c r="J107" i="17" s="1"/>
  <c r="D123" i="17"/>
  <c r="P58" i="18"/>
  <c r="Q58" i="18" s="1"/>
  <c r="S58" i="18" s="1"/>
  <c r="U58" i="18" s="1"/>
  <c r="AQ58" i="18" s="1"/>
  <c r="AU58" i="18" s="1"/>
  <c r="O59" i="18"/>
  <c r="E91" i="6"/>
  <c r="H90" i="6" s="1"/>
  <c r="I90" i="6" s="1"/>
  <c r="J90" i="6" s="1"/>
  <c r="D106" i="6"/>
  <c r="Q73" i="16"/>
  <c r="S73" i="16" s="1"/>
  <c r="U73" i="16" s="1"/>
  <c r="AQ73" i="16" s="1"/>
  <c r="AU73" i="16" s="1"/>
  <c r="O74" i="16"/>
  <c r="E94" i="4"/>
  <c r="H93" i="4" s="1"/>
  <c r="I93" i="4" s="1"/>
  <c r="J93" i="4" s="1"/>
  <c r="D109" i="4"/>
  <c r="E74" i="4"/>
  <c r="H73" i="4" s="1"/>
  <c r="I73" i="4" s="1"/>
  <c r="J73" i="4" s="1"/>
  <c r="P73" i="4" s="1"/>
  <c r="D89" i="4"/>
  <c r="D108" i="28"/>
  <c r="E93" i="28"/>
  <c r="H92" i="28" s="1"/>
  <c r="I92" i="28" s="1"/>
  <c r="J92" i="28" s="1"/>
  <c r="E80" i="10"/>
  <c r="H79" i="10" s="1"/>
  <c r="I79" i="10" s="1"/>
  <c r="J79" i="10" s="1"/>
  <c r="D95" i="10"/>
  <c r="E92" i="14"/>
  <c r="H91" i="14" s="1"/>
  <c r="I91" i="14" s="1"/>
  <c r="J91" i="14" s="1"/>
  <c r="D107" i="14"/>
  <c r="P58" i="19"/>
  <c r="Q58" i="19" s="1"/>
  <c r="S58" i="19" s="1"/>
  <c r="U58" i="19" s="1"/>
  <c r="AQ58" i="19" s="1"/>
  <c r="AU58" i="19" s="1"/>
  <c r="D132" i="2"/>
  <c r="E117" i="2"/>
  <c r="H116" i="2" s="1"/>
  <c r="I116" i="2" s="1"/>
  <c r="J116" i="2" s="1"/>
  <c r="O74" i="11"/>
  <c r="D113" i="18"/>
  <c r="E98" i="18"/>
  <c r="H97" i="18" s="1"/>
  <c r="I97" i="18" s="1"/>
  <c r="J97" i="18" s="1"/>
  <c r="D108" i="20"/>
  <c r="E93" i="20"/>
  <c r="H92" i="20" s="1"/>
  <c r="I92" i="20" s="1"/>
  <c r="J92" i="20" s="1"/>
  <c r="D114" i="30"/>
  <c r="E99" i="30"/>
  <c r="H98" i="30" s="1"/>
  <c r="I98" i="30" s="1"/>
  <c r="J98" i="30" s="1"/>
  <c r="E114" i="8"/>
  <c r="H113" i="8" s="1"/>
  <c r="I113" i="8" s="1"/>
  <c r="J113" i="8" s="1"/>
  <c r="D129" i="8"/>
  <c r="P26" i="9"/>
  <c r="Q26" i="9" s="1"/>
  <c r="S26" i="9" s="1"/>
  <c r="U26" i="9" s="1"/>
  <c r="AQ26" i="9" s="1"/>
  <c r="AU26" i="9" s="1"/>
  <c r="O27" i="9"/>
  <c r="E93" i="3"/>
  <c r="H92" i="3" s="1"/>
  <c r="I92" i="3" s="1"/>
  <c r="J92" i="3" s="1"/>
  <c r="D108" i="3"/>
  <c r="O28" i="15"/>
  <c r="D112" i="13"/>
  <c r="E97" i="13"/>
  <c r="H96" i="13" s="1"/>
  <c r="I96" i="13" s="1"/>
  <c r="J96" i="13" s="1"/>
  <c r="O27" i="4"/>
  <c r="D108" i="13"/>
  <c r="E93" i="13"/>
  <c r="H92" i="13" s="1"/>
  <c r="I92" i="13" s="1"/>
  <c r="J92" i="13" s="1"/>
  <c r="P105" i="19"/>
  <c r="D99" i="29"/>
  <c r="E84" i="29"/>
  <c r="H83" i="29" s="1"/>
  <c r="I83" i="29" s="1"/>
  <c r="J83" i="29" s="1"/>
  <c r="S58" i="12"/>
  <c r="U58" i="12" s="1"/>
  <c r="AQ58" i="12" s="1"/>
  <c r="AU58" i="12" s="1"/>
  <c r="D122" i="19"/>
  <c r="E107" i="19"/>
  <c r="H106" i="19" s="1"/>
  <c r="I106" i="19" s="1"/>
  <c r="J106" i="19" s="1"/>
  <c r="S26" i="7"/>
  <c r="U26" i="7" s="1"/>
  <c r="AQ26" i="7" s="1"/>
  <c r="AU26" i="7" s="1"/>
  <c r="D97" i="9"/>
  <c r="E82" i="9"/>
  <c r="H81" i="9" s="1"/>
  <c r="I81" i="9" s="1"/>
  <c r="J81" i="9" s="1"/>
  <c r="D110" i="10"/>
  <c r="E95" i="10"/>
  <c r="H94" i="10" s="1"/>
  <c r="I94" i="10" s="1"/>
  <c r="J94" i="10" s="1"/>
  <c r="S75" i="30"/>
  <c r="U75" i="30" s="1"/>
  <c r="AQ75" i="30" s="1"/>
  <c r="AU75" i="30" s="1"/>
  <c r="E83" i="31"/>
  <c r="H82" i="31" s="1"/>
  <c r="I82" i="31" s="1"/>
  <c r="J82" i="31" s="1"/>
  <c r="D98" i="31"/>
  <c r="D112" i="11"/>
  <c r="E97" i="11"/>
  <c r="H96" i="11" s="1"/>
  <c r="I96" i="11" s="1"/>
  <c r="J96" i="11" s="1"/>
  <c r="D116" i="19"/>
  <c r="E101" i="19"/>
  <c r="H100" i="19" s="1"/>
  <c r="I100" i="19" s="1"/>
  <c r="J100" i="19" s="1"/>
  <c r="E76" i="7"/>
  <c r="H75" i="7" s="1"/>
  <c r="I75" i="7" s="1"/>
  <c r="J75" i="7" s="1"/>
  <c r="D91" i="7"/>
  <c r="O27" i="13"/>
  <c r="D132" i="17"/>
  <c r="E117" i="17"/>
  <c r="H116" i="17" s="1"/>
  <c r="I116" i="17" s="1"/>
  <c r="J116" i="17" s="1"/>
  <c r="D95" i="18"/>
  <c r="E80" i="18"/>
  <c r="H79" i="18" s="1"/>
  <c r="I79" i="18" s="1"/>
  <c r="J79" i="18" s="1"/>
  <c r="D121" i="18"/>
  <c r="E106" i="18"/>
  <c r="H105" i="18" s="1"/>
  <c r="I105" i="18" s="1"/>
  <c r="J105" i="18" s="1"/>
  <c r="P105" i="18" s="1"/>
  <c r="P42" i="31"/>
  <c r="Q42" i="31" s="1"/>
  <c r="S42" i="31" s="1"/>
  <c r="U42" i="31" s="1"/>
  <c r="AQ42" i="31" s="1"/>
  <c r="AU42" i="31" s="1"/>
  <c r="E82" i="33"/>
  <c r="H81" i="33" s="1"/>
  <c r="I81" i="33" s="1"/>
  <c r="J81" i="33" s="1"/>
  <c r="D97" i="33"/>
  <c r="S42" i="9"/>
  <c r="U42" i="9" s="1"/>
  <c r="AQ42" i="9" s="1"/>
  <c r="AU42" i="9" s="1"/>
  <c r="P42" i="4"/>
  <c r="Q42" i="4" s="1"/>
  <c r="S42" i="4" s="1"/>
  <c r="U42" i="4" s="1"/>
  <c r="AQ42" i="4" s="1"/>
  <c r="AU42" i="4" s="1"/>
  <c r="O43" i="4"/>
  <c r="D106" i="31"/>
  <c r="E91" i="31"/>
  <c r="H90" i="31" s="1"/>
  <c r="I90" i="31" s="1"/>
  <c r="J90" i="31" s="1"/>
  <c r="E98" i="7"/>
  <c r="H97" i="7" s="1"/>
  <c r="I97" i="7" s="1"/>
  <c r="J97" i="7" s="1"/>
  <c r="D113" i="7"/>
  <c r="E114" i="12"/>
  <c r="H113" i="12" s="1"/>
  <c r="I113" i="12" s="1"/>
  <c r="J113" i="12" s="1"/>
  <c r="D129" i="12"/>
  <c r="Q42" i="14"/>
  <c r="S42" i="14" s="1"/>
  <c r="U42" i="14" s="1"/>
  <c r="AQ42" i="14" s="1"/>
  <c r="AU42" i="14" s="1"/>
  <c r="O43" i="14"/>
  <c r="D93" i="23"/>
  <c r="E78" i="23"/>
  <c r="H77" i="23" s="1"/>
  <c r="I77" i="23" s="1"/>
  <c r="J77" i="23" s="1"/>
  <c r="E92" i="16"/>
  <c r="H91" i="16" s="1"/>
  <c r="I91" i="16" s="1"/>
  <c r="J91" i="16" s="1"/>
  <c r="D107" i="16"/>
  <c r="O59" i="2"/>
  <c r="E106" i="31"/>
  <c r="H105" i="31" s="1"/>
  <c r="I105" i="31" s="1"/>
  <c r="J105" i="31" s="1"/>
  <c r="D121" i="31"/>
  <c r="D100" i="28"/>
  <c r="E85" i="28"/>
  <c r="H84" i="28" s="1"/>
  <c r="I84" i="28" s="1"/>
  <c r="J84" i="28" s="1"/>
  <c r="E101" i="6"/>
  <c r="H100" i="6" s="1"/>
  <c r="I100" i="6" s="1"/>
  <c r="J100" i="6" s="1"/>
  <c r="D116" i="6"/>
  <c r="P43" i="9"/>
  <c r="Q43" i="9" s="1"/>
  <c r="S43" i="9" s="1"/>
  <c r="U43" i="9" s="1"/>
  <c r="AQ43" i="9" s="1"/>
  <c r="AU43" i="9" s="1"/>
  <c r="O44" i="9"/>
  <c r="D125" i="19"/>
  <c r="E110" i="19"/>
  <c r="H109" i="19" s="1"/>
  <c r="I109" i="19" s="1"/>
  <c r="J109" i="19" s="1"/>
  <c r="E115" i="6"/>
  <c r="H114" i="6" s="1"/>
  <c r="I114" i="6" s="1"/>
  <c r="J114" i="6" s="1"/>
  <c r="D130" i="6"/>
  <c r="P26" i="6"/>
  <c r="Q26" i="6" s="1"/>
  <c r="S26" i="6" s="1"/>
  <c r="U26" i="6" s="1"/>
  <c r="AQ26" i="6" s="1"/>
  <c r="AU26" i="6" s="1"/>
  <c r="D110" i="12"/>
  <c r="E95" i="12"/>
  <c r="H94" i="12" s="1"/>
  <c r="I94" i="12" s="1"/>
  <c r="J94" i="12" s="1"/>
  <c r="E106" i="12"/>
  <c r="H105" i="12" s="1"/>
  <c r="I105" i="12" s="1"/>
  <c r="J105" i="12" s="1"/>
  <c r="P105" i="12" s="1"/>
  <c r="D121" i="12"/>
  <c r="E98" i="14"/>
  <c r="H97" i="14" s="1"/>
  <c r="I97" i="14" s="1"/>
  <c r="J97" i="14" s="1"/>
  <c r="D113" i="14"/>
  <c r="D127" i="28"/>
  <c r="E112" i="28"/>
  <c r="H111" i="28" s="1"/>
  <c r="I111" i="28" s="1"/>
  <c r="J111" i="28" s="1"/>
  <c r="P28" i="29"/>
  <c r="Q28" i="29" s="1"/>
  <c r="S28" i="29" s="1"/>
  <c r="U28" i="29" s="1"/>
  <c r="AQ28" i="29" s="1"/>
  <c r="AU28" i="29" s="1"/>
  <c r="O29" i="29"/>
  <c r="E90" i="15"/>
  <c r="H89" i="15" s="1"/>
  <c r="I89" i="15" s="1"/>
  <c r="J89" i="15" s="1"/>
  <c r="P89" i="15" s="1"/>
  <c r="D105" i="15"/>
  <c r="O76" i="12"/>
  <c r="D129" i="2"/>
  <c r="E114" i="2"/>
  <c r="H113" i="2" s="1"/>
  <c r="I113" i="2" s="1"/>
  <c r="J113" i="2" s="1"/>
  <c r="E94" i="28"/>
  <c r="H93" i="28" s="1"/>
  <c r="I93" i="28" s="1"/>
  <c r="J93" i="28" s="1"/>
  <c r="D109" i="28"/>
  <c r="D96" i="4"/>
  <c r="E81" i="4"/>
  <c r="H80" i="4" s="1"/>
  <c r="I80" i="4" s="1"/>
  <c r="J80" i="4" s="1"/>
  <c r="E96" i="8"/>
  <c r="H95" i="8" s="1"/>
  <c r="I95" i="8" s="1"/>
  <c r="J95" i="8" s="1"/>
  <c r="D111" i="8"/>
  <c r="D142" i="12"/>
  <c r="E143" i="12" s="1"/>
  <c r="H142" i="12" s="1"/>
  <c r="I142" i="12" s="1"/>
  <c r="J142" i="12" s="1"/>
  <c r="E128" i="12"/>
  <c r="H127" i="12" s="1"/>
  <c r="I127" i="12" s="1"/>
  <c r="J127" i="12" s="1"/>
  <c r="E100" i="18"/>
  <c r="H99" i="18" s="1"/>
  <c r="I99" i="18" s="1"/>
  <c r="J99" i="18" s="1"/>
  <c r="D115" i="18"/>
  <c r="E81" i="30"/>
  <c r="H80" i="30" s="1"/>
  <c r="I80" i="30" s="1"/>
  <c r="J80" i="30" s="1"/>
  <c r="D96" i="30"/>
  <c r="O43" i="10"/>
  <c r="D116" i="13"/>
  <c r="E101" i="13"/>
  <c r="H100" i="13" s="1"/>
  <c r="I100" i="13" s="1"/>
  <c r="J100" i="13" s="1"/>
  <c r="D95" i="20"/>
  <c r="E80" i="20"/>
  <c r="H79" i="20" s="1"/>
  <c r="I79" i="20" s="1"/>
  <c r="J79" i="20" s="1"/>
  <c r="E101" i="12"/>
  <c r="H100" i="12" s="1"/>
  <c r="I100" i="12" s="1"/>
  <c r="J100" i="12" s="1"/>
  <c r="D116" i="12"/>
  <c r="O75" i="23"/>
  <c r="D111" i="29"/>
  <c r="E96" i="29"/>
  <c r="H95" i="29" s="1"/>
  <c r="I95" i="29" s="1"/>
  <c r="J95" i="29" s="1"/>
  <c r="P42" i="12"/>
  <c r="Q42" i="12" s="1"/>
  <c r="S42" i="12" s="1"/>
  <c r="U42" i="12" s="1"/>
  <c r="AQ42" i="12" s="1"/>
  <c r="AU42" i="12" s="1"/>
  <c r="E94" i="31"/>
  <c r="H93" i="31" s="1"/>
  <c r="I93" i="31" s="1"/>
  <c r="J93" i="31" s="1"/>
  <c r="D109" i="31"/>
  <c r="E90" i="20"/>
  <c r="H89" i="20" s="1"/>
  <c r="I89" i="20" s="1"/>
  <c r="J89" i="20" s="1"/>
  <c r="D105" i="20"/>
  <c r="E94" i="11"/>
  <c r="H93" i="11" s="1"/>
  <c r="I93" i="11" s="1"/>
  <c r="J93" i="11" s="1"/>
  <c r="D109" i="11"/>
  <c r="S59" i="4"/>
  <c r="U59" i="4" s="1"/>
  <c r="AQ59" i="4" s="1"/>
  <c r="AU59" i="4" s="1"/>
  <c r="O27" i="18"/>
  <c r="Q89" i="31"/>
  <c r="S89" i="31" s="1"/>
  <c r="U89" i="31" s="1"/>
  <c r="AJ89" i="31" s="1"/>
  <c r="AN89" i="31" s="1"/>
  <c r="O90" i="31"/>
  <c r="P26" i="28"/>
  <c r="Q26" i="28" s="1"/>
  <c r="S26" i="28" s="1"/>
  <c r="U26" i="28" s="1"/>
  <c r="AQ26" i="28" s="1"/>
  <c r="AU26" i="28" s="1"/>
  <c r="D110" i="21"/>
  <c r="E95" i="21"/>
  <c r="H94" i="21" s="1"/>
  <c r="I94" i="21" s="1"/>
  <c r="J94" i="21" s="1"/>
  <c r="D137" i="2"/>
  <c r="E138" i="2" s="1"/>
  <c r="H137" i="2" s="1"/>
  <c r="I137" i="2" s="1"/>
  <c r="J137" i="2" s="1"/>
  <c r="E123" i="2"/>
  <c r="H122" i="2" s="1"/>
  <c r="I122" i="2" s="1"/>
  <c r="J122" i="2" s="1"/>
  <c r="E91" i="9"/>
  <c r="H90" i="9" s="1"/>
  <c r="I90" i="9" s="1"/>
  <c r="J90" i="9" s="1"/>
  <c r="D106" i="9"/>
  <c r="E99" i="13"/>
  <c r="H98" i="13" s="1"/>
  <c r="I98" i="13" s="1"/>
  <c r="J98" i="13" s="1"/>
  <c r="D114" i="13"/>
  <c r="P106" i="1"/>
  <c r="Q106" i="1" s="1"/>
  <c r="S106" i="1" s="1"/>
  <c r="U106" i="1" s="1"/>
  <c r="AT106" i="1" s="1"/>
  <c r="AX106" i="1" s="1"/>
  <c r="O107" i="1"/>
  <c r="E80" i="7"/>
  <c r="H79" i="7" s="1"/>
  <c r="I79" i="7" s="1"/>
  <c r="J79" i="7" s="1"/>
  <c r="D95" i="7"/>
  <c r="D99" i="8"/>
  <c r="E84" i="8"/>
  <c r="H83" i="8" s="1"/>
  <c r="I83" i="8" s="1"/>
  <c r="J83" i="8" s="1"/>
  <c r="O27" i="14"/>
  <c r="O27" i="31"/>
  <c r="P29" i="33"/>
  <c r="P43" i="15"/>
  <c r="Q43" i="15" s="1"/>
  <c r="S43" i="15" s="1"/>
  <c r="U43" i="15" s="1"/>
  <c r="AQ43" i="15" s="1"/>
  <c r="AU43" i="15" s="1"/>
  <c r="E99" i="11"/>
  <c r="H98" i="11" s="1"/>
  <c r="I98" i="11" s="1"/>
  <c r="J98" i="11" s="1"/>
  <c r="D114" i="11"/>
  <c r="P42" i="8"/>
  <c r="Q42" i="8" s="1"/>
  <c r="S42" i="8" s="1"/>
  <c r="U42" i="8" s="1"/>
  <c r="AQ42" i="8" s="1"/>
  <c r="AU42" i="8" s="1"/>
  <c r="D126" i="11"/>
  <c r="E111" i="11"/>
  <c r="H110" i="11" s="1"/>
  <c r="I110" i="11" s="1"/>
  <c r="J110" i="11" s="1"/>
  <c r="E76" i="10"/>
  <c r="H75" i="10" s="1"/>
  <c r="I75" i="10" s="1"/>
  <c r="J75" i="10" s="1"/>
  <c r="D91" i="10"/>
  <c r="E90" i="17"/>
  <c r="H89" i="17" s="1"/>
  <c r="I89" i="17" s="1"/>
  <c r="J89" i="17" s="1"/>
  <c r="P89" i="17" s="1"/>
  <c r="D105" i="17"/>
  <c r="P73" i="17"/>
  <c r="Q73" i="17" s="1"/>
  <c r="S73" i="17" s="1"/>
  <c r="U73" i="17" s="1"/>
  <c r="AQ73" i="17" s="1"/>
  <c r="AU73" i="17" s="1"/>
  <c r="D94" i="17"/>
  <c r="E79" i="17"/>
  <c r="H78" i="17" s="1"/>
  <c r="I78" i="17" s="1"/>
  <c r="J78" i="17" s="1"/>
  <c r="E91" i="20"/>
  <c r="H90" i="20" s="1"/>
  <c r="I90" i="20" s="1"/>
  <c r="J90" i="20" s="1"/>
  <c r="D106" i="20"/>
  <c r="P28" i="19"/>
  <c r="Q28" i="19" s="1"/>
  <c r="S28" i="19" s="1"/>
  <c r="U28" i="19" s="1"/>
  <c r="AQ28" i="19" s="1"/>
  <c r="AU28" i="19" s="1"/>
  <c r="O29" i="19"/>
  <c r="E97" i="10"/>
  <c r="H96" i="10" s="1"/>
  <c r="I96" i="10" s="1"/>
  <c r="J96" i="10" s="1"/>
  <c r="D112" i="10"/>
  <c r="D107" i="15"/>
  <c r="E92" i="15"/>
  <c r="H91" i="15" s="1"/>
  <c r="I91" i="15" s="1"/>
  <c r="J91" i="15" s="1"/>
  <c r="O74" i="1"/>
  <c r="P73" i="2"/>
  <c r="Q73" i="2" s="1"/>
  <c r="S73" i="2" s="1"/>
  <c r="U73" i="2" s="1"/>
  <c r="AQ73" i="2" s="1"/>
  <c r="AU73" i="2" s="1"/>
  <c r="P121" i="23"/>
  <c r="Q121" i="23" s="1"/>
  <c r="S121" i="23" s="1"/>
  <c r="U121" i="23" s="1"/>
  <c r="AT121" i="23" s="1"/>
  <c r="O122" i="23"/>
  <c r="O28" i="22"/>
  <c r="D92" i="9"/>
  <c r="E77" i="9"/>
  <c r="H76" i="9" s="1"/>
  <c r="I76" i="9" s="1"/>
  <c r="J76" i="9" s="1"/>
  <c r="D107" i="20"/>
  <c r="E92" i="20"/>
  <c r="H91" i="20" s="1"/>
  <c r="I91" i="20" s="1"/>
  <c r="J91" i="20" s="1"/>
  <c r="E97" i="20"/>
  <c r="H96" i="20" s="1"/>
  <c r="I96" i="20" s="1"/>
  <c r="J96" i="20" s="1"/>
  <c r="D112" i="20"/>
  <c r="E100" i="30"/>
  <c r="H99" i="30" s="1"/>
  <c r="I99" i="30" s="1"/>
  <c r="J99" i="30" s="1"/>
  <c r="D115" i="30"/>
  <c r="E92" i="2"/>
  <c r="H91" i="2" s="1"/>
  <c r="I91" i="2" s="1"/>
  <c r="J91" i="2" s="1"/>
  <c r="D107" i="2"/>
  <c r="D132" i="8"/>
  <c r="E117" i="8"/>
  <c r="H116" i="8" s="1"/>
  <c r="I116" i="8" s="1"/>
  <c r="J116" i="8" s="1"/>
  <c r="D129" i="31"/>
  <c r="E114" i="31"/>
  <c r="H113" i="31" s="1"/>
  <c r="I113" i="31" s="1"/>
  <c r="J113" i="31" s="1"/>
  <c r="E75" i="18"/>
  <c r="H74" i="18" s="1"/>
  <c r="I74" i="18" s="1"/>
  <c r="J74" i="18" s="1"/>
  <c r="D90" i="18"/>
  <c r="D110" i="31"/>
  <c r="E95" i="31"/>
  <c r="H94" i="31" s="1"/>
  <c r="I94" i="31" s="1"/>
  <c r="J94" i="31" s="1"/>
  <c r="D110" i="8"/>
  <c r="E95" i="8"/>
  <c r="H94" i="8" s="1"/>
  <c r="I94" i="8" s="1"/>
  <c r="J94" i="8" s="1"/>
  <c r="P26" i="10"/>
  <c r="Q26" i="10" s="1"/>
  <c r="S26" i="10" s="1"/>
  <c r="U26" i="10" s="1"/>
  <c r="AQ26" i="10" s="1"/>
  <c r="AU26" i="10" s="1"/>
  <c r="O27" i="10"/>
  <c r="D111" i="14"/>
  <c r="E96" i="14"/>
  <c r="H95" i="14" s="1"/>
  <c r="I95" i="14" s="1"/>
  <c r="J95" i="14" s="1"/>
  <c r="E107" i="13"/>
  <c r="H106" i="13" s="1"/>
  <c r="I106" i="13" s="1"/>
  <c r="J106" i="13" s="1"/>
  <c r="D122" i="13"/>
  <c r="D115" i="16"/>
  <c r="E100" i="16"/>
  <c r="H99" i="16" s="1"/>
  <c r="I99" i="16" s="1"/>
  <c r="J99" i="16" s="1"/>
  <c r="E78" i="18"/>
  <c r="H77" i="18" s="1"/>
  <c r="I77" i="18" s="1"/>
  <c r="J77" i="18" s="1"/>
  <c r="D93" i="18"/>
  <c r="E94" i="6"/>
  <c r="H93" i="6" s="1"/>
  <c r="I93" i="6" s="1"/>
  <c r="J93" i="6" s="1"/>
  <c r="D109" i="6"/>
  <c r="E81" i="12"/>
  <c r="H80" i="12" s="1"/>
  <c r="I80" i="12" s="1"/>
  <c r="J80" i="12" s="1"/>
  <c r="D96" i="12"/>
  <c r="E100" i="9"/>
  <c r="H99" i="9" s="1"/>
  <c r="I99" i="9" s="1"/>
  <c r="J99" i="9" s="1"/>
  <c r="D115" i="9"/>
  <c r="E114" i="6"/>
  <c r="H113" i="6" s="1"/>
  <c r="I113" i="6" s="1"/>
  <c r="J113" i="6" s="1"/>
  <c r="D129" i="6"/>
  <c r="S42" i="19"/>
  <c r="U42" i="19" s="1"/>
  <c r="AQ42" i="19" s="1"/>
  <c r="AU42" i="19" s="1"/>
  <c r="D109" i="20"/>
  <c r="E94" i="20"/>
  <c r="H93" i="20" s="1"/>
  <c r="I93" i="20" s="1"/>
  <c r="J93" i="20" s="1"/>
  <c r="D106" i="33"/>
  <c r="E91" i="33"/>
  <c r="H90" i="33" s="1"/>
  <c r="I90" i="33" s="1"/>
  <c r="J90" i="33" s="1"/>
  <c r="D115" i="3"/>
  <c r="E100" i="3"/>
  <c r="H99" i="3" s="1"/>
  <c r="I99" i="3" s="1"/>
  <c r="J99" i="3" s="1"/>
  <c r="P43" i="28"/>
  <c r="Q43" i="28" s="1"/>
  <c r="S43" i="28" s="1"/>
  <c r="U43" i="28" s="1"/>
  <c r="AQ43" i="28" s="1"/>
  <c r="AU43" i="28" s="1"/>
  <c r="D99" i="11"/>
  <c r="E84" i="11"/>
  <c r="H83" i="11" s="1"/>
  <c r="I83" i="11" s="1"/>
  <c r="J83" i="11" s="1"/>
  <c r="D110" i="13"/>
  <c r="E95" i="13"/>
  <c r="H94" i="13" s="1"/>
  <c r="I94" i="13" s="1"/>
  <c r="J94" i="13" s="1"/>
  <c r="S27" i="15"/>
  <c r="U27" i="15" s="1"/>
  <c r="AQ27" i="15" s="1"/>
  <c r="AU27" i="15" s="1"/>
  <c r="S105" i="1"/>
  <c r="U105" i="1" s="1"/>
  <c r="AT105" i="1" s="1"/>
  <c r="AX105" i="1" s="1"/>
  <c r="P44" i="13"/>
  <c r="Q44" i="13" s="1"/>
  <c r="S44" i="13" s="1"/>
  <c r="U44" i="13" s="1"/>
  <c r="AQ44" i="13" s="1"/>
  <c r="AU44" i="13" s="1"/>
  <c r="O45" i="13"/>
  <c r="E85" i="20"/>
  <c r="H84" i="20" s="1"/>
  <c r="I84" i="20" s="1"/>
  <c r="J84" i="20" s="1"/>
  <c r="D100" i="20"/>
  <c r="N62" i="24"/>
  <c r="P61" i="24"/>
  <c r="Q61" i="24" s="1"/>
  <c r="S61" i="24" s="1"/>
  <c r="U61" i="24" s="1"/>
  <c r="AQ61" i="24" s="1"/>
  <c r="AU61" i="24" s="1"/>
  <c r="O62" i="24"/>
  <c r="E75" i="23"/>
  <c r="H74" i="23" s="1"/>
  <c r="I74" i="23" s="1"/>
  <c r="J74" i="23" s="1"/>
  <c r="D90" i="23"/>
  <c r="E74" i="29"/>
  <c r="H73" i="29" s="1"/>
  <c r="I73" i="29" s="1"/>
  <c r="J73" i="29" s="1"/>
  <c r="P73" i="29" s="1"/>
  <c r="D89" i="29"/>
  <c r="E106" i="9"/>
  <c r="H105" i="9" s="1"/>
  <c r="I105" i="9" s="1"/>
  <c r="J105" i="9" s="1"/>
  <c r="P105" i="9" s="1"/>
  <c r="D121" i="9"/>
  <c r="O44" i="29"/>
  <c r="E129" i="2"/>
  <c r="H128" i="2" s="1"/>
  <c r="I128" i="2" s="1"/>
  <c r="J128" i="2" s="1"/>
  <c r="D143" i="2"/>
  <c r="E144" i="2" s="1"/>
  <c r="H143" i="2" s="1"/>
  <c r="I143" i="2" s="1"/>
  <c r="J143" i="2" s="1"/>
  <c r="E114" i="29"/>
  <c r="H113" i="29" s="1"/>
  <c r="I113" i="29" s="1"/>
  <c r="J113" i="29" s="1"/>
  <c r="D129" i="29"/>
  <c r="P27" i="11"/>
  <c r="Q27" i="11" s="1"/>
  <c r="S27" i="11" s="1"/>
  <c r="U27" i="11" s="1"/>
  <c r="AQ27" i="11" s="1"/>
  <c r="AU27" i="11" s="1"/>
  <c r="O28" i="11"/>
  <c r="D114" i="9"/>
  <c r="E99" i="9"/>
  <c r="H98" i="9" s="1"/>
  <c r="I98" i="9" s="1"/>
  <c r="J98" i="9" s="1"/>
  <c r="O90" i="12"/>
  <c r="D107" i="21"/>
  <c r="E92" i="21"/>
  <c r="H91" i="21" s="1"/>
  <c r="I91" i="21" s="1"/>
  <c r="J91" i="21" s="1"/>
  <c r="E94" i="15"/>
  <c r="H93" i="15" s="1"/>
  <c r="I93" i="15" s="1"/>
  <c r="J93" i="15" s="1"/>
  <c r="D109" i="15"/>
  <c r="D98" i="7"/>
  <c r="E83" i="7"/>
  <c r="H82" i="7" s="1"/>
  <c r="I82" i="7" s="1"/>
  <c r="J82" i="7" s="1"/>
  <c r="E98" i="10"/>
  <c r="H97" i="10" s="1"/>
  <c r="I97" i="10" s="1"/>
  <c r="J97" i="10" s="1"/>
  <c r="D113" i="10"/>
  <c r="P27" i="1"/>
  <c r="Q27" i="1" s="1"/>
  <c r="S27" i="1" s="1"/>
  <c r="U27" i="1" s="1"/>
  <c r="AQ27" i="1" s="1"/>
  <c r="AU27" i="1" s="1"/>
  <c r="O28" i="1"/>
  <c r="P59" i="9"/>
  <c r="Q59" i="9" s="1"/>
  <c r="S59" i="9" s="1"/>
  <c r="U59" i="9" s="1"/>
  <c r="AQ59" i="9" s="1"/>
  <c r="AU59" i="9" s="1"/>
  <c r="O60" i="9"/>
  <c r="O59" i="17"/>
  <c r="E93" i="7"/>
  <c r="H92" i="7" s="1"/>
  <c r="I92" i="7" s="1"/>
  <c r="J92" i="7" s="1"/>
  <c r="D108" i="7"/>
  <c r="D108" i="8"/>
  <c r="E93" i="8"/>
  <c r="H92" i="8" s="1"/>
  <c r="I92" i="8" s="1"/>
  <c r="J92" i="8" s="1"/>
  <c r="D107" i="13"/>
  <c r="E92" i="13"/>
  <c r="H91" i="13" s="1"/>
  <c r="I91" i="13" s="1"/>
  <c r="J91" i="13" s="1"/>
  <c r="E98" i="16"/>
  <c r="H97" i="16" s="1"/>
  <c r="I97" i="16" s="1"/>
  <c r="J97" i="16" s="1"/>
  <c r="D113" i="16"/>
  <c r="D105" i="30"/>
  <c r="E90" i="30"/>
  <c r="H89" i="30" s="1"/>
  <c r="I89" i="30" s="1"/>
  <c r="J89" i="30" s="1"/>
  <c r="P89" i="30" s="1"/>
  <c r="P58" i="15"/>
  <c r="Q58" i="15" s="1"/>
  <c r="S58" i="15" s="1"/>
  <c r="U58" i="15" s="1"/>
  <c r="AQ58" i="15" s="1"/>
  <c r="AU58" i="15" s="1"/>
  <c r="P26" i="30"/>
  <c r="Q26" i="30" s="1"/>
  <c r="S26" i="30" s="1"/>
  <c r="U26" i="30" s="1"/>
  <c r="AQ26" i="30" s="1"/>
  <c r="AU26" i="30" s="1"/>
  <c r="O27" i="30"/>
  <c r="P91" i="1"/>
  <c r="Q91" i="1" s="1"/>
  <c r="S91" i="1" s="1"/>
  <c r="U91" i="1" s="1"/>
  <c r="AJ91" i="1" s="1"/>
  <c r="AN91" i="1" s="1"/>
  <c r="O92" i="1"/>
  <c r="O27" i="7"/>
  <c r="D109" i="16"/>
  <c r="E94" i="16"/>
  <c r="H93" i="16" s="1"/>
  <c r="I93" i="16" s="1"/>
  <c r="J93" i="16" s="1"/>
  <c r="O59" i="8"/>
  <c r="O59" i="14"/>
  <c r="D110" i="14"/>
  <c r="E95" i="14"/>
  <c r="H94" i="14" s="1"/>
  <c r="I94" i="14" s="1"/>
  <c r="J94" i="14" s="1"/>
  <c r="E92" i="9"/>
  <c r="H91" i="9" s="1"/>
  <c r="I91" i="9" s="1"/>
  <c r="J91" i="9" s="1"/>
  <c r="D107" i="9"/>
  <c r="E84" i="28"/>
  <c r="H83" i="28" s="1"/>
  <c r="I83" i="28" s="1"/>
  <c r="J83" i="28" s="1"/>
  <c r="D99" i="28"/>
  <c r="D136" i="7"/>
  <c r="E137" i="7" s="1"/>
  <c r="H136" i="7" s="1"/>
  <c r="I136" i="7" s="1"/>
  <c r="J136" i="7" s="1"/>
  <c r="P136" i="7" s="1"/>
  <c r="E122" i="7"/>
  <c r="H121" i="7" s="1"/>
  <c r="I121" i="7" s="1"/>
  <c r="J121" i="7" s="1"/>
  <c r="P121" i="7" s="1"/>
  <c r="E115" i="5"/>
  <c r="H114" i="5" s="1"/>
  <c r="I114" i="5" s="1"/>
  <c r="J114" i="5" s="1"/>
  <c r="D130" i="5"/>
  <c r="D96" i="8"/>
  <c r="E81" i="8"/>
  <c r="H80" i="8" s="1"/>
  <c r="I80" i="8" s="1"/>
  <c r="J80" i="8" s="1"/>
  <c r="O74" i="15"/>
  <c r="E100" i="4"/>
  <c r="H99" i="4" s="1"/>
  <c r="I99" i="4" s="1"/>
  <c r="J99" i="4" s="1"/>
  <c r="D115" i="4"/>
  <c r="P90" i="6"/>
  <c r="E100" i="12"/>
  <c r="H99" i="12" s="1"/>
  <c r="I99" i="12" s="1"/>
  <c r="J99" i="12" s="1"/>
  <c r="D115" i="12"/>
  <c r="P89" i="3"/>
  <c r="D111" i="11"/>
  <c r="E96" i="11"/>
  <c r="H95" i="11" s="1"/>
  <c r="I95" i="11" s="1"/>
  <c r="J95" i="11" s="1"/>
  <c r="E94" i="17"/>
  <c r="H93" i="17" s="1"/>
  <c r="I93" i="17" s="1"/>
  <c r="J93" i="17" s="1"/>
  <c r="D109" i="17"/>
  <c r="D92" i="31"/>
  <c r="E77" i="31"/>
  <c r="H76" i="31" s="1"/>
  <c r="I76" i="31" s="1"/>
  <c r="J76" i="31" s="1"/>
  <c r="O74" i="28"/>
  <c r="D113" i="4"/>
  <c r="E98" i="4"/>
  <c r="H97" i="4" s="1"/>
  <c r="I97" i="4" s="1"/>
  <c r="J97" i="4" s="1"/>
  <c r="D142" i="6"/>
  <c r="E143" i="6" s="1"/>
  <c r="H142" i="6" s="1"/>
  <c r="I142" i="6" s="1"/>
  <c r="J142" i="6" s="1"/>
  <c r="E128" i="6"/>
  <c r="H127" i="6" s="1"/>
  <c r="I127" i="6" s="1"/>
  <c r="J127" i="6" s="1"/>
  <c r="D139" i="12"/>
  <c r="E140" i="12" s="1"/>
  <c r="H139" i="12" s="1"/>
  <c r="I139" i="12" s="1"/>
  <c r="J139" i="12" s="1"/>
  <c r="E125" i="12"/>
  <c r="H124" i="12" s="1"/>
  <c r="I124" i="12" s="1"/>
  <c r="J124" i="12" s="1"/>
  <c r="D94" i="33"/>
  <c r="E79" i="33"/>
  <c r="H78" i="33" s="1"/>
  <c r="I78" i="33" s="1"/>
  <c r="J78" i="33" s="1"/>
  <c r="D97" i="20"/>
  <c r="E82" i="20"/>
  <c r="H81" i="20" s="1"/>
  <c r="I81" i="20" s="1"/>
  <c r="J81" i="20" s="1"/>
  <c r="D109" i="22"/>
  <c r="E94" i="22"/>
  <c r="H93" i="22" s="1"/>
  <c r="I93" i="22" s="1"/>
  <c r="J93" i="22" s="1"/>
  <c r="S58" i="30"/>
  <c r="U58" i="30" s="1"/>
  <c r="AQ58" i="30" s="1"/>
  <c r="AU58" i="30" s="1"/>
  <c r="D136" i="6"/>
  <c r="E137" i="6" s="1"/>
  <c r="H136" i="6" s="1"/>
  <c r="I136" i="6" s="1"/>
  <c r="J136" i="6" s="1"/>
  <c r="P136" i="6" s="1"/>
  <c r="E122" i="6"/>
  <c r="H121" i="6" s="1"/>
  <c r="I121" i="6" s="1"/>
  <c r="J121" i="6" s="1"/>
  <c r="P121" i="6" s="1"/>
  <c r="P105" i="31"/>
  <c r="Q105" i="31" s="1"/>
  <c r="S105" i="31" s="1"/>
  <c r="U105" i="31" s="1"/>
  <c r="AT105" i="31" s="1"/>
  <c r="AX105" i="31" s="1"/>
  <c r="E99" i="33"/>
  <c r="H98" i="33" s="1"/>
  <c r="I98" i="33" s="1"/>
  <c r="J98" i="33" s="1"/>
  <c r="D114" i="33"/>
  <c r="D92" i="26"/>
  <c r="E77" i="26"/>
  <c r="H76" i="26" s="1"/>
  <c r="I76" i="26" s="1"/>
  <c r="J76" i="26" s="1"/>
  <c r="D113" i="13"/>
  <c r="E98" i="13"/>
  <c r="H97" i="13" s="1"/>
  <c r="I97" i="13" s="1"/>
  <c r="J97" i="13" s="1"/>
  <c r="D121" i="10"/>
  <c r="E106" i="10"/>
  <c r="H105" i="10" s="1"/>
  <c r="I105" i="10" s="1"/>
  <c r="J105" i="10" s="1"/>
  <c r="P105" i="10" s="1"/>
  <c r="E113" i="31"/>
  <c r="H112" i="31" s="1"/>
  <c r="I112" i="31" s="1"/>
  <c r="J112" i="31" s="1"/>
  <c r="D128" i="31"/>
  <c r="P42" i="30"/>
  <c r="Q42" i="30" s="1"/>
  <c r="S42" i="30" s="1"/>
  <c r="U42" i="30" s="1"/>
  <c r="AQ42" i="30" s="1"/>
  <c r="AU42" i="30" s="1"/>
  <c r="O43" i="30"/>
  <c r="D111" i="2"/>
  <c r="E96" i="2"/>
  <c r="H95" i="2" s="1"/>
  <c r="I95" i="2" s="1"/>
  <c r="J95" i="2" s="1"/>
  <c r="P59" i="3"/>
  <c r="D112" i="16"/>
  <c r="E97" i="16"/>
  <c r="H96" i="16" s="1"/>
  <c r="I96" i="16" s="1"/>
  <c r="J96" i="16" s="1"/>
  <c r="D108" i="18"/>
  <c r="E93" i="18"/>
  <c r="H92" i="18" s="1"/>
  <c r="I92" i="18" s="1"/>
  <c r="J92" i="18" s="1"/>
  <c r="P42" i="1"/>
  <c r="Q42" i="1" s="1"/>
  <c r="S42" i="1" s="1"/>
  <c r="U42" i="1" s="1"/>
  <c r="AQ42" i="1" s="1"/>
  <c r="AU42" i="1" s="1"/>
  <c r="E101" i="3"/>
  <c r="H100" i="3" s="1"/>
  <c r="I100" i="3" s="1"/>
  <c r="J100" i="3" s="1"/>
  <c r="D116" i="3"/>
  <c r="O59" i="33"/>
  <c r="O44" i="6"/>
  <c r="P43" i="5"/>
  <c r="Q43" i="5" s="1"/>
  <c r="S43" i="5" s="1"/>
  <c r="U43" i="5" s="1"/>
  <c r="AQ43" i="5" s="1"/>
  <c r="AU43" i="5" s="1"/>
  <c r="O44" i="5"/>
  <c r="D124" i="17"/>
  <c r="E109" i="17"/>
  <c r="H108" i="17" s="1"/>
  <c r="I108" i="17" s="1"/>
  <c r="J108" i="17" s="1"/>
  <c r="D110" i="29"/>
  <c r="E95" i="29"/>
  <c r="H94" i="29" s="1"/>
  <c r="I94" i="29" s="1"/>
  <c r="J94" i="29" s="1"/>
  <c r="E76" i="33"/>
  <c r="H75" i="33" s="1"/>
  <c r="I75" i="33" s="1"/>
  <c r="J75" i="33" s="1"/>
  <c r="D91" i="33"/>
  <c r="D91" i="11"/>
  <c r="E76" i="11"/>
  <c r="H75" i="11" s="1"/>
  <c r="I75" i="11" s="1"/>
  <c r="J75" i="11" s="1"/>
  <c r="S73" i="19"/>
  <c r="U73" i="19" s="1"/>
  <c r="AQ73" i="19" s="1"/>
  <c r="AU73" i="19" s="1"/>
  <c r="E100" i="6"/>
  <c r="H99" i="6" s="1"/>
  <c r="I99" i="6" s="1"/>
  <c r="J99" i="6" s="1"/>
  <c r="D115" i="6"/>
  <c r="P59" i="20"/>
  <c r="Q59" i="20" s="1"/>
  <c r="S59" i="20" s="1"/>
  <c r="U59" i="20" s="1"/>
  <c r="AQ59" i="20" s="1"/>
  <c r="AU59" i="20" s="1"/>
  <c r="P42" i="2"/>
  <c r="Q42" i="2" s="1"/>
  <c r="S42" i="2" s="1"/>
  <c r="U42" i="2" s="1"/>
  <c r="AQ42" i="2" s="1"/>
  <c r="AU42" i="2" s="1"/>
  <c r="O43" i="2"/>
  <c r="P27" i="3"/>
  <c r="Q27" i="3" s="1"/>
  <c r="S27" i="3" s="1"/>
  <c r="U27" i="3" s="1"/>
  <c r="AQ27" i="3" s="1"/>
  <c r="AU27" i="3" s="1"/>
  <c r="O28" i="3"/>
  <c r="O106" i="6"/>
  <c r="D116" i="26"/>
  <c r="E101" i="26"/>
  <c r="H100" i="26" s="1"/>
  <c r="I100" i="26" s="1"/>
  <c r="J100" i="26" s="1"/>
  <c r="P107" i="25"/>
  <c r="Q107" i="25" s="1"/>
  <c r="S107" i="25" s="1"/>
  <c r="U107" i="25" s="1"/>
  <c r="AT107" i="25" s="1"/>
  <c r="AX107" i="25" s="1"/>
  <c r="Q27" i="8"/>
  <c r="S27" i="8" s="1"/>
  <c r="U27" i="8" s="1"/>
  <c r="AQ27" i="8" s="1"/>
  <c r="AU27" i="8" s="1"/>
  <c r="O28" i="8"/>
  <c r="E99" i="21"/>
  <c r="H98" i="21" s="1"/>
  <c r="I98" i="21" s="1"/>
  <c r="J98" i="21" s="1"/>
  <c r="D114" i="21"/>
  <c r="D131" i="7"/>
  <c r="E116" i="7"/>
  <c r="H115" i="7" s="1"/>
  <c r="I115" i="7" s="1"/>
  <c r="J115" i="7" s="1"/>
  <c r="D116" i="4"/>
  <c r="E101" i="4"/>
  <c r="H100" i="4" s="1"/>
  <c r="I100" i="4" s="1"/>
  <c r="J100" i="4" s="1"/>
  <c r="E98" i="30"/>
  <c r="H97" i="30" s="1"/>
  <c r="I97" i="30" s="1"/>
  <c r="J97" i="30" s="1"/>
  <c r="D113" i="30"/>
  <c r="E94" i="14"/>
  <c r="H93" i="14" s="1"/>
  <c r="I93" i="14" s="1"/>
  <c r="J93" i="14" s="1"/>
  <c r="D109" i="14"/>
  <c r="P28" i="2"/>
  <c r="Q28" i="2" s="1"/>
  <c r="S28" i="2" s="1"/>
  <c r="U28" i="2" s="1"/>
  <c r="AQ28" i="2" s="1"/>
  <c r="AU28" i="2" s="1"/>
  <c r="O29" i="2"/>
  <c r="E97" i="6"/>
  <c r="H96" i="6" s="1"/>
  <c r="I96" i="6" s="1"/>
  <c r="J96" i="6" s="1"/>
  <c r="D112" i="6"/>
  <c r="D116" i="11"/>
  <c r="E101" i="11"/>
  <c r="H100" i="11" s="1"/>
  <c r="I100" i="11" s="1"/>
  <c r="J100" i="11" s="1"/>
  <c r="P74" i="9"/>
  <c r="Q74" i="9" s="1"/>
  <c r="S74" i="9" s="1"/>
  <c r="U74" i="9" s="1"/>
  <c r="AQ74" i="9" s="1"/>
  <c r="AU74" i="9" s="1"/>
  <c r="O75" i="9"/>
  <c r="E74" i="5"/>
  <c r="H73" i="5" s="1"/>
  <c r="I73" i="5" s="1"/>
  <c r="J73" i="5" s="1"/>
  <c r="P73" i="5" s="1"/>
  <c r="D89" i="5"/>
  <c r="E92" i="3"/>
  <c r="H91" i="3" s="1"/>
  <c r="I91" i="3" s="1"/>
  <c r="J91" i="3" s="1"/>
  <c r="D107" i="3"/>
  <c r="D94" i="5"/>
  <c r="E79" i="5"/>
  <c r="H78" i="5" s="1"/>
  <c r="I78" i="5" s="1"/>
  <c r="J78" i="5" s="1"/>
  <c r="P27" i="12"/>
  <c r="Q27" i="12" s="1"/>
  <c r="S27" i="12" s="1"/>
  <c r="U27" i="12" s="1"/>
  <c r="AQ27" i="12" s="1"/>
  <c r="AU27" i="12" s="1"/>
  <c r="O28" i="12"/>
  <c r="D112" i="17"/>
  <c r="E97" i="17"/>
  <c r="H96" i="17" s="1"/>
  <c r="I96" i="17" s="1"/>
  <c r="J96" i="17" s="1"/>
  <c r="P43" i="20"/>
  <c r="Q43" i="20" s="1"/>
  <c r="S43" i="20" s="1"/>
  <c r="U43" i="20" s="1"/>
  <c r="AQ43" i="20" s="1"/>
  <c r="AU43" i="20" s="1"/>
  <c r="O44" i="20"/>
  <c r="P27" i="16"/>
  <c r="Q27" i="16" s="1"/>
  <c r="S27" i="16" s="1"/>
  <c r="U27" i="16" s="1"/>
  <c r="AQ27" i="16" s="1"/>
  <c r="AU27" i="16" s="1"/>
  <c r="E93" i="30"/>
  <c r="H92" i="30" s="1"/>
  <c r="I92" i="30" s="1"/>
  <c r="J92" i="30" s="1"/>
  <c r="D108" i="30"/>
  <c r="O60" i="4"/>
  <c r="E107" i="12"/>
  <c r="H106" i="12" s="1"/>
  <c r="I106" i="12" s="1"/>
  <c r="J106" i="12" s="1"/>
  <c r="D122" i="12"/>
  <c r="D105" i="33"/>
  <c r="E90" i="33"/>
  <c r="H89" i="33" s="1"/>
  <c r="I89" i="33" s="1"/>
  <c r="J89" i="33" s="1"/>
  <c r="P89" i="33" s="1"/>
  <c r="D95" i="15"/>
  <c r="E80" i="15"/>
  <c r="H79" i="15" s="1"/>
  <c r="I79" i="15" s="1"/>
  <c r="J79" i="15" s="1"/>
  <c r="D105" i="16"/>
  <c r="E90" i="16"/>
  <c r="H89" i="16" s="1"/>
  <c r="I89" i="16" s="1"/>
  <c r="J89" i="16" s="1"/>
  <c r="P89" i="16" s="1"/>
  <c r="D110" i="20"/>
  <c r="E95" i="20"/>
  <c r="H94" i="20" s="1"/>
  <c r="I94" i="20" s="1"/>
  <c r="J94" i="20" s="1"/>
  <c r="O44" i="19"/>
  <c r="D112" i="3"/>
  <c r="E97" i="3"/>
  <c r="H96" i="3" s="1"/>
  <c r="I96" i="3" s="1"/>
  <c r="J96" i="3" s="1"/>
  <c r="D98" i="14"/>
  <c r="E83" i="14"/>
  <c r="H82" i="14" s="1"/>
  <c r="I82" i="14" s="1"/>
  <c r="J82" i="14" s="1"/>
  <c r="D110" i="2"/>
  <c r="E95" i="2"/>
  <c r="H94" i="2" s="1"/>
  <c r="I94" i="2" s="1"/>
  <c r="J94" i="2" s="1"/>
  <c r="E94" i="7"/>
  <c r="H93" i="7" s="1"/>
  <c r="I93" i="7" s="1"/>
  <c r="J93" i="7" s="1"/>
  <c r="D109" i="7"/>
  <c r="O44" i="11"/>
  <c r="P43" i="11"/>
  <c r="Q43" i="11" s="1"/>
  <c r="S43" i="11" s="1"/>
  <c r="U43" i="11" s="1"/>
  <c r="AQ43" i="11" s="1"/>
  <c r="AU43" i="11" s="1"/>
  <c r="E93" i="14"/>
  <c r="H92" i="14" s="1"/>
  <c r="I92" i="14" s="1"/>
  <c r="J92" i="14" s="1"/>
  <c r="D108" i="14"/>
  <c r="D131" i="20"/>
  <c r="E116" i="20"/>
  <c r="H115" i="20" s="1"/>
  <c r="I115" i="20" s="1"/>
  <c r="J115" i="20" s="1"/>
  <c r="E92" i="29"/>
  <c r="H91" i="29" s="1"/>
  <c r="I91" i="29" s="1"/>
  <c r="J91" i="29" s="1"/>
  <c r="D107" i="29"/>
  <c r="S105" i="6"/>
  <c r="U105" i="6" s="1"/>
  <c r="AT105" i="6" s="1"/>
  <c r="AX105" i="6" s="1"/>
  <c r="E75" i="7"/>
  <c r="H74" i="7" s="1"/>
  <c r="I74" i="7" s="1"/>
  <c r="J74" i="7" s="1"/>
  <c r="P74" i="7" s="1"/>
  <c r="D90" i="7"/>
  <c r="D99" i="5"/>
  <c r="E84" i="5"/>
  <c r="H83" i="5" s="1"/>
  <c r="I83" i="5" s="1"/>
  <c r="J83" i="5" s="1"/>
  <c r="D112" i="5"/>
  <c r="E97" i="5"/>
  <c r="H96" i="5" s="1"/>
  <c r="I96" i="5" s="1"/>
  <c r="J96" i="5" s="1"/>
  <c r="P58" i="7"/>
  <c r="Q58" i="7" s="1"/>
  <c r="S58" i="7" s="1"/>
  <c r="U58" i="7" s="1"/>
  <c r="AQ58" i="7" s="1"/>
  <c r="AU58" i="7" s="1"/>
  <c r="O59" i="7"/>
  <c r="D95" i="3"/>
  <c r="E80" i="3"/>
  <c r="H79" i="3" s="1"/>
  <c r="I79" i="3" s="1"/>
  <c r="J79" i="3" s="1"/>
  <c r="P58" i="11"/>
  <c r="Q58" i="11" s="1"/>
  <c r="S58" i="11" s="1"/>
  <c r="U58" i="11" s="1"/>
  <c r="AQ58" i="11" s="1"/>
  <c r="AU58" i="11" s="1"/>
  <c r="O59" i="11"/>
  <c r="D109" i="33"/>
  <c r="E94" i="33"/>
  <c r="H93" i="33" s="1"/>
  <c r="I93" i="33" s="1"/>
  <c r="J93" i="33" s="1"/>
  <c r="Q58" i="5"/>
  <c r="S58" i="5" s="1"/>
  <c r="U58" i="5" s="1"/>
  <c r="AQ58" i="5" s="1"/>
  <c r="AU58" i="5" s="1"/>
  <c r="O59" i="5"/>
  <c r="E81" i="7"/>
  <c r="H80" i="7" s="1"/>
  <c r="I80" i="7" s="1"/>
  <c r="J80" i="7" s="1"/>
  <c r="D96" i="7"/>
  <c r="N77" i="14"/>
  <c r="P76" i="14"/>
  <c r="Q76" i="14" s="1"/>
  <c r="S76" i="14" s="1"/>
  <c r="U76" i="14" s="1"/>
  <c r="AQ76" i="14" s="1"/>
  <c r="AU76" i="14" s="1"/>
  <c r="E83" i="19"/>
  <c r="H82" i="19" s="1"/>
  <c r="I82" i="19" s="1"/>
  <c r="J82" i="19" s="1"/>
  <c r="D98" i="19"/>
  <c r="P89" i="20"/>
  <c r="D109" i="3"/>
  <c r="E94" i="3"/>
  <c r="H93" i="3" s="1"/>
  <c r="I93" i="3" s="1"/>
  <c r="J93" i="3" s="1"/>
  <c r="E90" i="8"/>
  <c r="H89" i="8" s="1"/>
  <c r="I89" i="8" s="1"/>
  <c r="J89" i="8" s="1"/>
  <c r="P89" i="8" s="1"/>
  <c r="D105" i="8"/>
  <c r="D124" i="10"/>
  <c r="E109" i="10"/>
  <c r="H108" i="10" s="1"/>
  <c r="I108" i="10" s="1"/>
  <c r="J108" i="10" s="1"/>
  <c r="S75" i="14"/>
  <c r="U75" i="14" s="1"/>
  <c r="AQ75" i="14" s="1"/>
  <c r="AU75" i="14" s="1"/>
  <c r="E101" i="9"/>
  <c r="H100" i="9" s="1"/>
  <c r="I100" i="9" s="1"/>
  <c r="J100" i="9" s="1"/>
  <c r="D116" i="9"/>
  <c r="E100" i="14"/>
  <c r="H99" i="14" s="1"/>
  <c r="I99" i="14" s="1"/>
  <c r="J99" i="14" s="1"/>
  <c r="D115" i="14"/>
  <c r="S74" i="14"/>
  <c r="U74" i="14" s="1"/>
  <c r="AQ74" i="14" s="1"/>
  <c r="AU74" i="14" s="1"/>
  <c r="D111" i="33"/>
  <c r="E96" i="33"/>
  <c r="H95" i="33" s="1"/>
  <c r="I95" i="33" s="1"/>
  <c r="J95" i="33" s="1"/>
  <c r="P89" i="28"/>
  <c r="Q89" i="28" s="1"/>
  <c r="S89" i="28" s="1"/>
  <c r="U89" i="28" s="1"/>
  <c r="AJ89" i="28" s="1"/>
  <c r="AN89" i="28" s="1"/>
  <c r="O90" i="28"/>
  <c r="D105" i="13"/>
  <c r="E90" i="13"/>
  <c r="H89" i="13" s="1"/>
  <c r="I89" i="13" s="1"/>
  <c r="J89" i="13" s="1"/>
  <c r="P89" i="13" s="1"/>
  <c r="D122" i="8"/>
  <c r="E107" i="8"/>
  <c r="H106" i="8" s="1"/>
  <c r="I106" i="8" s="1"/>
  <c r="J106" i="8" s="1"/>
  <c r="Q73" i="18"/>
  <c r="S73" i="18" s="1"/>
  <c r="U73" i="18" s="1"/>
  <c r="AQ73" i="18" s="1"/>
  <c r="AU73" i="18" s="1"/>
  <c r="O74" i="18"/>
  <c r="D110" i="16"/>
  <c r="E95" i="16"/>
  <c r="H94" i="16" s="1"/>
  <c r="I94" i="16" s="1"/>
  <c r="J94" i="16" s="1"/>
  <c r="O76" i="31"/>
  <c r="E94" i="8"/>
  <c r="H93" i="8" s="1"/>
  <c r="I93" i="8" s="1"/>
  <c r="J93" i="8" s="1"/>
  <c r="D109" i="8"/>
  <c r="D106" i="21"/>
  <c r="E91" i="21"/>
  <c r="H90" i="21" s="1"/>
  <c r="I90" i="21" s="1"/>
  <c r="J90" i="21" s="1"/>
  <c r="P61" i="22"/>
  <c r="N62" i="22" s="1"/>
  <c r="E77" i="22"/>
  <c r="H76" i="22" s="1"/>
  <c r="I76" i="22" s="1"/>
  <c r="J76" i="22" s="1"/>
  <c r="D92" i="22"/>
  <c r="E116" i="22"/>
  <c r="H115" i="22" s="1"/>
  <c r="I115" i="22" s="1"/>
  <c r="J115" i="22" s="1"/>
  <c r="D131" i="22"/>
  <c r="P59" i="6"/>
  <c r="Q59" i="6" s="1"/>
  <c r="S59" i="6" s="1"/>
  <c r="U59" i="6" s="1"/>
  <c r="AQ59" i="6" s="1"/>
  <c r="AU59" i="6" s="1"/>
  <c r="O60" i="6"/>
  <c r="O28" i="27"/>
  <c r="E75" i="26"/>
  <c r="H74" i="26" s="1"/>
  <c r="I74" i="26" s="1"/>
  <c r="J74" i="26" s="1"/>
  <c r="D90" i="26"/>
  <c r="D91" i="27"/>
  <c r="E76" i="27"/>
  <c r="H75" i="27" s="1"/>
  <c r="I75" i="27" s="1"/>
  <c r="J75" i="27" s="1"/>
  <c r="O59" i="13"/>
  <c r="D110" i="15"/>
  <c r="E95" i="15"/>
  <c r="H94" i="15" s="1"/>
  <c r="I94" i="15" s="1"/>
  <c r="J94" i="15" s="1"/>
  <c r="D105" i="14"/>
  <c r="E90" i="14"/>
  <c r="H89" i="14" s="1"/>
  <c r="I89" i="14" s="1"/>
  <c r="J89" i="14" s="1"/>
  <c r="P89" i="14" s="1"/>
  <c r="P26" i="5"/>
  <c r="Q26" i="5" s="1"/>
  <c r="S26" i="5" s="1"/>
  <c r="U26" i="5" s="1"/>
  <c r="AQ26" i="5" s="1"/>
  <c r="AU26" i="5" s="1"/>
  <c r="P58" i="23"/>
  <c r="Q58" i="23" s="1"/>
  <c r="S58" i="23" s="1"/>
  <c r="U58" i="23" s="1"/>
  <c r="AQ58" i="23" s="1"/>
  <c r="AU58" i="23" s="1"/>
  <c r="D94" i="24"/>
  <c r="E79" i="24"/>
  <c r="H78" i="24" s="1"/>
  <c r="I78" i="24" s="1"/>
  <c r="J78" i="24" s="1"/>
  <c r="S43" i="23"/>
  <c r="U43" i="23" s="1"/>
  <c r="AQ43" i="23" s="1"/>
  <c r="AU43" i="23" s="1"/>
  <c r="E83" i="4"/>
  <c r="H82" i="4" s="1"/>
  <c r="I82" i="4" s="1"/>
  <c r="J82" i="4" s="1"/>
  <c r="D98" i="4"/>
  <c r="E90" i="2"/>
  <c r="H89" i="2" s="1"/>
  <c r="I89" i="2" s="1"/>
  <c r="J89" i="2" s="1"/>
  <c r="P89" i="2" s="1"/>
  <c r="D105" i="2"/>
  <c r="D110" i="18"/>
  <c r="E95" i="18"/>
  <c r="H94" i="18" s="1"/>
  <c r="I94" i="18" s="1"/>
  <c r="J94" i="18" s="1"/>
  <c r="D93" i="24"/>
  <c r="E78" i="24"/>
  <c r="H77" i="24" s="1"/>
  <c r="I77" i="24" s="1"/>
  <c r="J77" i="24" s="1"/>
  <c r="E92" i="19"/>
  <c r="H91" i="19" s="1"/>
  <c r="I91" i="19" s="1"/>
  <c r="J91" i="19" s="1"/>
  <c r="D107" i="19"/>
  <c r="D97" i="25"/>
  <c r="E98" i="25" s="1"/>
  <c r="H97" i="25" s="1"/>
  <c r="I97" i="25" s="1"/>
  <c r="J97" i="25" s="1"/>
  <c r="E82" i="25"/>
  <c r="H81" i="25" s="1"/>
  <c r="I81" i="25" s="1"/>
  <c r="J81" i="25" s="1"/>
  <c r="P105" i="7"/>
  <c r="O137" i="25"/>
  <c r="E114" i="27"/>
  <c r="H113" i="27" s="1"/>
  <c r="I113" i="27" s="1"/>
  <c r="J113" i="27" s="1"/>
  <c r="D129" i="27"/>
  <c r="E98" i="3"/>
  <c r="H97" i="3" s="1"/>
  <c r="I97" i="3" s="1"/>
  <c r="J97" i="3" s="1"/>
  <c r="D113" i="3"/>
  <c r="D89" i="26"/>
  <c r="E74" i="26"/>
  <c r="H73" i="26" s="1"/>
  <c r="I73" i="26" s="1"/>
  <c r="J73" i="26" s="1"/>
  <c r="P73" i="26" s="1"/>
  <c r="E81" i="26"/>
  <c r="H80" i="26" s="1"/>
  <c r="I80" i="26" s="1"/>
  <c r="J80" i="26" s="1"/>
  <c r="D96" i="26"/>
  <c r="Q42" i="22"/>
  <c r="S42" i="22" s="1"/>
  <c r="U42" i="22" s="1"/>
  <c r="AQ42" i="22" s="1"/>
  <c r="AU42" i="22" s="1"/>
  <c r="O43" i="22"/>
  <c r="E94" i="29"/>
  <c r="H93" i="29" s="1"/>
  <c r="I93" i="29" s="1"/>
  <c r="J93" i="29" s="1"/>
  <c r="D109" i="29"/>
  <c r="O43" i="26"/>
  <c r="S27" i="27"/>
  <c r="U27" i="27" s="1"/>
  <c r="AQ27" i="27" s="1"/>
  <c r="AU27" i="27" s="1"/>
  <c r="D112" i="21"/>
  <c r="E97" i="21"/>
  <c r="H96" i="21" s="1"/>
  <c r="I96" i="21" s="1"/>
  <c r="J96" i="21" s="1"/>
  <c r="D132" i="24"/>
  <c r="E117" i="24"/>
  <c r="H116" i="24" s="1"/>
  <c r="I116" i="24" s="1"/>
  <c r="J116" i="24" s="1"/>
  <c r="D99" i="24"/>
  <c r="E84" i="24"/>
  <c r="H83" i="24" s="1"/>
  <c r="I83" i="24" s="1"/>
  <c r="J83" i="24" s="1"/>
  <c r="D130" i="20"/>
  <c r="E115" i="20"/>
  <c r="H114" i="20" s="1"/>
  <c r="I114" i="20" s="1"/>
  <c r="J114" i="20" s="1"/>
  <c r="D110" i="22"/>
  <c r="E95" i="22"/>
  <c r="H94" i="22" s="1"/>
  <c r="I94" i="22" s="1"/>
  <c r="J94" i="22" s="1"/>
  <c r="S60" i="27"/>
  <c r="U60" i="27" s="1"/>
  <c r="AQ60" i="27" s="1"/>
  <c r="AU60" i="27" s="1"/>
  <c r="D111" i="21"/>
  <c r="E96" i="21"/>
  <c r="H95" i="21" s="1"/>
  <c r="I95" i="21" s="1"/>
  <c r="J95" i="21" s="1"/>
  <c r="S43" i="21"/>
  <c r="U43" i="21" s="1"/>
  <c r="AQ43" i="21" s="1"/>
  <c r="AU43" i="21" s="1"/>
  <c r="S136" i="25"/>
  <c r="U136" i="25" s="1"/>
  <c r="AT136" i="25" s="1"/>
  <c r="AX136" i="25" s="1"/>
  <c r="D113" i="21"/>
  <c r="E98" i="21"/>
  <c r="H97" i="21" s="1"/>
  <c r="I97" i="21" s="1"/>
  <c r="J97" i="21" s="1"/>
  <c r="O60" i="25"/>
  <c r="D114" i="27"/>
  <c r="E99" i="27"/>
  <c r="H98" i="27" s="1"/>
  <c r="I98" i="27" s="1"/>
  <c r="J98" i="27" s="1"/>
  <c r="D111" i="22"/>
  <c r="E96" i="22"/>
  <c r="H95" i="22" s="1"/>
  <c r="I95" i="22" s="1"/>
  <c r="J95" i="22" s="1"/>
  <c r="P44" i="24"/>
  <c r="Q44" i="24" s="1"/>
  <c r="S44" i="24" s="1"/>
  <c r="U44" i="24" s="1"/>
  <c r="AQ44" i="24" s="1"/>
  <c r="AU44" i="24" s="1"/>
  <c r="O45" i="24"/>
  <c r="P27" i="25"/>
  <c r="Q27" i="25" s="1"/>
  <c r="S27" i="25" s="1"/>
  <c r="U27" i="25" s="1"/>
  <c r="AQ27" i="25" s="1"/>
  <c r="AU27" i="25" s="1"/>
  <c r="D110" i="23"/>
  <c r="E95" i="23"/>
  <c r="H94" i="23" s="1"/>
  <c r="I94" i="23" s="1"/>
  <c r="J94" i="23" s="1"/>
  <c r="E99" i="22"/>
  <c r="H98" i="22" s="1"/>
  <c r="I98" i="22" s="1"/>
  <c r="J98" i="22" s="1"/>
  <c r="D114" i="22"/>
  <c r="O43" i="25"/>
  <c r="D98" i="10"/>
  <c r="E83" i="10"/>
  <c r="H82" i="10" s="1"/>
  <c r="I82" i="10" s="1"/>
  <c r="J82" i="10" s="1"/>
  <c r="E82" i="17"/>
  <c r="H81" i="17" s="1"/>
  <c r="I81" i="17" s="1"/>
  <c r="J81" i="17" s="1"/>
  <c r="D97" i="17"/>
  <c r="D124" i="23"/>
  <c r="E109" i="23"/>
  <c r="H108" i="23" s="1"/>
  <c r="I108" i="23" s="1"/>
  <c r="J108" i="23" s="1"/>
  <c r="E101" i="27"/>
  <c r="H100" i="27" s="1"/>
  <c r="I100" i="27" s="1"/>
  <c r="J100" i="27" s="1"/>
  <c r="D116" i="27"/>
  <c r="P43" i="3"/>
  <c r="Q43" i="3" s="1"/>
  <c r="S43" i="3" s="1"/>
  <c r="U43" i="3" s="1"/>
  <c r="AQ43" i="3" s="1"/>
  <c r="AU43" i="3" s="1"/>
  <c r="D113" i="5"/>
  <c r="E98" i="5"/>
  <c r="H97" i="5" s="1"/>
  <c r="I97" i="5" s="1"/>
  <c r="J97" i="5" s="1"/>
  <c r="S58" i="13"/>
  <c r="U58" i="13" s="1"/>
  <c r="AQ58" i="13" s="1"/>
  <c r="AU58" i="13" s="1"/>
  <c r="D108" i="24"/>
  <c r="E93" i="24"/>
  <c r="H92" i="24" s="1"/>
  <c r="I92" i="24" s="1"/>
  <c r="J92" i="24" s="1"/>
  <c r="O59" i="26"/>
  <c r="P26" i="24"/>
  <c r="Q26" i="24" s="1"/>
  <c r="S26" i="24" s="1"/>
  <c r="U26" i="24" s="1"/>
  <c r="AQ26" i="24" s="1"/>
  <c r="AU26" i="24" s="1"/>
  <c r="O27" i="24"/>
  <c r="S27" i="23"/>
  <c r="U27" i="23" s="1"/>
  <c r="AQ27" i="23" s="1"/>
  <c r="AU27" i="23" s="1"/>
  <c r="D100" i="25"/>
  <c r="E101" i="25" s="1"/>
  <c r="H100" i="25" s="1"/>
  <c r="I100" i="25" s="1"/>
  <c r="J100" i="25" s="1"/>
  <c r="E85" i="25"/>
  <c r="H84" i="25" s="1"/>
  <c r="I84" i="25" s="1"/>
  <c r="J84" i="25" s="1"/>
  <c r="D116" i="15"/>
  <c r="E101" i="15"/>
  <c r="H100" i="15" s="1"/>
  <c r="I100" i="15" s="1"/>
  <c r="J100" i="15" s="1"/>
  <c r="D125" i="27"/>
  <c r="E110" i="27"/>
  <c r="H109" i="27" s="1"/>
  <c r="I109" i="27" s="1"/>
  <c r="J109" i="27" s="1"/>
  <c r="D94" i="27"/>
  <c r="E79" i="27"/>
  <c r="H78" i="27" s="1"/>
  <c r="I78" i="27" s="1"/>
  <c r="J78" i="27" s="1"/>
  <c r="E83" i="26"/>
  <c r="H82" i="26" s="1"/>
  <c r="I82" i="26" s="1"/>
  <c r="J82" i="26" s="1"/>
  <c r="D98" i="26"/>
  <c r="D99" i="21"/>
  <c r="E84" i="21"/>
  <c r="H83" i="21" s="1"/>
  <c r="I83" i="21" s="1"/>
  <c r="J83" i="21" s="1"/>
  <c r="E107" i="27"/>
  <c r="H106" i="27" s="1"/>
  <c r="I106" i="27" s="1"/>
  <c r="J106" i="27" s="1"/>
  <c r="D122" i="27"/>
  <c r="E94" i="21"/>
  <c r="H93" i="21" s="1"/>
  <c r="I93" i="21" s="1"/>
  <c r="J93" i="21" s="1"/>
  <c r="D109" i="21"/>
  <c r="E113" i="24"/>
  <c r="H112" i="24" s="1"/>
  <c r="I112" i="24" s="1"/>
  <c r="J112" i="24" s="1"/>
  <c r="D128" i="24"/>
  <c r="E90" i="22"/>
  <c r="H89" i="22" s="1"/>
  <c r="I89" i="22" s="1"/>
  <c r="J89" i="22" s="1"/>
  <c r="P89" i="22" s="1"/>
  <c r="D105" i="22"/>
  <c r="D110" i="28"/>
  <c r="E95" i="28"/>
  <c r="H94" i="28" s="1"/>
  <c r="I94" i="28" s="1"/>
  <c r="J94" i="28" s="1"/>
  <c r="E101" i="23"/>
  <c r="H100" i="23" s="1"/>
  <c r="I100" i="23" s="1"/>
  <c r="J100" i="23" s="1"/>
  <c r="D116" i="23"/>
  <c r="D123" i="24"/>
  <c r="E108" i="24"/>
  <c r="H107" i="24" s="1"/>
  <c r="I107" i="24" s="1"/>
  <c r="J107" i="24" s="1"/>
  <c r="D125" i="26"/>
  <c r="E110" i="26"/>
  <c r="H109" i="26" s="1"/>
  <c r="I109" i="26" s="1"/>
  <c r="J109" i="26" s="1"/>
  <c r="D113" i="23"/>
  <c r="E98" i="23"/>
  <c r="H97" i="23" s="1"/>
  <c r="I97" i="23" s="1"/>
  <c r="J97" i="23" s="1"/>
  <c r="D92" i="25"/>
  <c r="E93" i="25" s="1"/>
  <c r="H92" i="25" s="1"/>
  <c r="I92" i="25" s="1"/>
  <c r="J92" i="25" s="1"/>
  <c r="E77" i="25"/>
  <c r="H76" i="25" s="1"/>
  <c r="I76" i="25" s="1"/>
  <c r="J76" i="25" s="1"/>
  <c r="D111" i="26"/>
  <c r="E96" i="26"/>
  <c r="H95" i="26" s="1"/>
  <c r="I95" i="26" s="1"/>
  <c r="J95" i="26" s="1"/>
  <c r="S26" i="23"/>
  <c r="U26" i="23" s="1"/>
  <c r="AQ26" i="23" s="1"/>
  <c r="AU26" i="23" s="1"/>
  <c r="D99" i="26"/>
  <c r="E84" i="26"/>
  <c r="H83" i="26" s="1"/>
  <c r="I83" i="26" s="1"/>
  <c r="J83" i="26" s="1"/>
  <c r="D98" i="24"/>
  <c r="E83" i="24"/>
  <c r="H82" i="24" s="1"/>
  <c r="I82" i="24" s="1"/>
  <c r="J82" i="24" s="1"/>
  <c r="O43" i="27"/>
  <c r="E74" i="21"/>
  <c r="H73" i="21" s="1"/>
  <c r="I73" i="21" s="1"/>
  <c r="J73" i="21" s="1"/>
  <c r="D89" i="21"/>
  <c r="O74" i="25"/>
  <c r="P74" i="23"/>
  <c r="Q74" i="23" s="1"/>
  <c r="S74" i="23" s="1"/>
  <c r="U74" i="23" s="1"/>
  <c r="AQ74" i="23" s="1"/>
  <c r="AU74" i="23" s="1"/>
  <c r="D106" i="16"/>
  <c r="E91" i="16"/>
  <c r="H90" i="16" s="1"/>
  <c r="I90" i="16" s="1"/>
  <c r="J90" i="16" s="1"/>
  <c r="O61" i="27"/>
  <c r="O44" i="21"/>
  <c r="E97" i="23"/>
  <c r="H96" i="23" s="1"/>
  <c r="I96" i="23" s="1"/>
  <c r="J96" i="23" s="1"/>
  <c r="D112" i="23"/>
  <c r="E101" i="21"/>
  <c r="H100" i="21" s="1"/>
  <c r="I100" i="21" s="1"/>
  <c r="J100" i="21" s="1"/>
  <c r="D116" i="21"/>
  <c r="E113" i="27"/>
  <c r="H112" i="27" s="1"/>
  <c r="I112" i="27" s="1"/>
  <c r="J112" i="27" s="1"/>
  <c r="D128" i="27"/>
  <c r="D145" i="2"/>
  <c r="E146" i="2" s="1"/>
  <c r="H145" i="2" s="1"/>
  <c r="I145" i="2" s="1"/>
  <c r="J145" i="2" s="1"/>
  <c r="E131" i="2"/>
  <c r="H130" i="2" s="1"/>
  <c r="I130" i="2" s="1"/>
  <c r="J130" i="2" s="1"/>
  <c r="E75" i="28"/>
  <c r="H74" i="28" s="1"/>
  <c r="I74" i="28" s="1"/>
  <c r="J74" i="28" s="1"/>
  <c r="D90" i="28"/>
  <c r="E95" i="26"/>
  <c r="H94" i="26" s="1"/>
  <c r="I94" i="26" s="1"/>
  <c r="J94" i="26" s="1"/>
  <c r="D110" i="26"/>
  <c r="BA121" i="25"/>
  <c r="O59" i="21"/>
  <c r="D92" i="29"/>
  <c r="E77" i="29"/>
  <c r="H76" i="29" s="1"/>
  <c r="I76" i="29" s="1"/>
  <c r="J76" i="29" s="1"/>
  <c r="S58" i="28"/>
  <c r="U58" i="28" s="1"/>
  <c r="AQ58" i="28" s="1"/>
  <c r="AU58" i="28" s="1"/>
  <c r="D95" i="23"/>
  <c r="E80" i="23"/>
  <c r="H79" i="23" s="1"/>
  <c r="I79" i="23" s="1"/>
  <c r="J79" i="23" s="1"/>
  <c r="S73" i="25"/>
  <c r="U73" i="25" s="1"/>
  <c r="AQ73" i="25" s="1"/>
  <c r="AU73" i="25" s="1"/>
  <c r="E100" i="23"/>
  <c r="H99" i="23" s="1"/>
  <c r="I99" i="23" s="1"/>
  <c r="J99" i="23" s="1"/>
  <c r="D115" i="23"/>
  <c r="D132" i="22"/>
  <c r="E117" i="22"/>
  <c r="H116" i="22" s="1"/>
  <c r="I116" i="22" s="1"/>
  <c r="J116" i="22" s="1"/>
  <c r="P27" i="26"/>
  <c r="Q27" i="26" s="1"/>
  <c r="S27" i="26" s="1"/>
  <c r="U27" i="26" s="1"/>
  <c r="AQ27" i="26" s="1"/>
  <c r="AU27" i="26" s="1"/>
  <c r="O28" i="26"/>
  <c r="O74" i="22"/>
  <c r="E76" i="23"/>
  <c r="H75" i="23" s="1"/>
  <c r="I75" i="23" s="1"/>
  <c r="J75" i="23" s="1"/>
  <c r="D91" i="23"/>
  <c r="D93" i="30"/>
  <c r="E78" i="30"/>
  <c r="H77" i="30" s="1"/>
  <c r="I77" i="30" s="1"/>
  <c r="J77" i="30" s="1"/>
  <c r="D112" i="33"/>
  <c r="E97" i="33"/>
  <c r="H96" i="33" s="1"/>
  <c r="I96" i="33" s="1"/>
  <c r="J96" i="33" s="1"/>
  <c r="E76" i="26"/>
  <c r="H75" i="26" s="1"/>
  <c r="I75" i="26" s="1"/>
  <c r="J75" i="26" s="1"/>
  <c r="D91" i="26"/>
  <c r="O123" i="25"/>
  <c r="D107" i="31"/>
  <c r="E92" i="31"/>
  <c r="H91" i="31" s="1"/>
  <c r="I91" i="31" s="1"/>
  <c r="J91" i="31" s="1"/>
  <c r="E96" i="24"/>
  <c r="H95" i="24" s="1"/>
  <c r="I95" i="24" s="1"/>
  <c r="J95" i="24" s="1"/>
  <c r="D111" i="24"/>
  <c r="P73" i="21"/>
  <c r="Q73" i="21" s="1"/>
  <c r="S73" i="21" s="1"/>
  <c r="U73" i="21" s="1"/>
  <c r="AQ73" i="21" s="1"/>
  <c r="AU73" i="21" s="1"/>
  <c r="AX122" i="25"/>
  <c r="D98" i="25"/>
  <c r="E99" i="25" s="1"/>
  <c r="H98" i="25" s="1"/>
  <c r="I98" i="25" s="1"/>
  <c r="J98" i="25" s="1"/>
  <c r="E83" i="25"/>
  <c r="H82" i="25" s="1"/>
  <c r="I82" i="25" s="1"/>
  <c r="J82" i="25" s="1"/>
  <c r="D111" i="4"/>
  <c r="E96" i="4"/>
  <c r="H95" i="4" s="1"/>
  <c r="I95" i="4" s="1"/>
  <c r="J95" i="4" s="1"/>
  <c r="D114" i="23"/>
  <c r="E99" i="23"/>
  <c r="H98" i="23" s="1"/>
  <c r="I98" i="23" s="1"/>
  <c r="J98" i="23" s="1"/>
  <c r="O28" i="23"/>
  <c r="S59" i="22"/>
  <c r="U59" i="22" s="1"/>
  <c r="AQ59" i="22" s="1"/>
  <c r="AU59" i="22" s="1"/>
  <c r="Q89" i="23"/>
  <c r="S89" i="23" s="1"/>
  <c r="U89" i="23" s="1"/>
  <c r="AJ89" i="23" s="1"/>
  <c r="AN89" i="23" s="1"/>
  <c r="O90" i="23"/>
  <c r="D105" i="27"/>
  <c r="E90" i="27"/>
  <c r="H89" i="27" s="1"/>
  <c r="I89" i="27" s="1"/>
  <c r="J89" i="27" s="1"/>
  <c r="P89" i="27" s="1"/>
  <c r="O27" i="21"/>
  <c r="E84" i="27"/>
  <c r="H83" i="27" s="1"/>
  <c r="I83" i="27" s="1"/>
  <c r="J83" i="27" s="1"/>
  <c r="D99" i="27"/>
  <c r="D106" i="22"/>
  <c r="E91" i="22"/>
  <c r="H90" i="22" s="1"/>
  <c r="I90" i="22" s="1"/>
  <c r="J90" i="22" s="1"/>
  <c r="D105" i="24"/>
  <c r="E90" i="24"/>
  <c r="H89" i="24" s="1"/>
  <c r="I89" i="24" s="1"/>
  <c r="J89" i="24" s="1"/>
  <c r="P89" i="24" s="1"/>
  <c r="S42" i="27"/>
  <c r="U42" i="27" s="1"/>
  <c r="AQ42" i="27" s="1"/>
  <c r="AU42" i="27" s="1"/>
  <c r="P89" i="25"/>
  <c r="Q89" i="25" s="1"/>
  <c r="S89" i="25" s="1"/>
  <c r="U89" i="25" s="1"/>
  <c r="AJ89" i="25" s="1"/>
  <c r="AN89" i="25" s="1"/>
  <c r="E99" i="8"/>
  <c r="H98" i="8" s="1"/>
  <c r="I98" i="8" s="1"/>
  <c r="J98" i="8" s="1"/>
  <c r="D114" i="8"/>
  <c r="D97" i="26"/>
  <c r="E82" i="26"/>
  <c r="H81" i="26" s="1"/>
  <c r="I81" i="26" s="1"/>
  <c r="J81" i="26" s="1"/>
  <c r="O44" i="23"/>
  <c r="D115" i="10"/>
  <c r="E100" i="10"/>
  <c r="H99" i="10" s="1"/>
  <c r="I99" i="10" s="1"/>
  <c r="J99" i="10" s="1"/>
  <c r="E99" i="15"/>
  <c r="H98" i="15" s="1"/>
  <c r="I98" i="15" s="1"/>
  <c r="J98" i="15" s="1"/>
  <c r="D114" i="15"/>
  <c r="S59" i="25"/>
  <c r="U59" i="25" s="1"/>
  <c r="AQ59" i="25" s="1"/>
  <c r="AU59" i="25" s="1"/>
  <c r="P26" i="20"/>
  <c r="Q26" i="20" s="1"/>
  <c r="S26" i="20" s="1"/>
  <c r="U26" i="20" s="1"/>
  <c r="AQ26" i="20" s="1"/>
  <c r="AU26" i="20" s="1"/>
  <c r="O27" i="20"/>
  <c r="S73" i="22"/>
  <c r="U73" i="22" s="1"/>
  <c r="AQ73" i="22" s="1"/>
  <c r="AU73" i="22" s="1"/>
  <c r="S58" i="20"/>
  <c r="U58" i="20" s="1"/>
  <c r="AQ58" i="20" s="1"/>
  <c r="AU58" i="20" s="1"/>
  <c r="E82" i="15"/>
  <c r="H81" i="15" s="1"/>
  <c r="I81" i="15" s="1"/>
  <c r="J81" i="15" s="1"/>
  <c r="D97" i="15"/>
  <c r="S60" i="24"/>
  <c r="U60" i="24" s="1"/>
  <c r="AQ60" i="24" s="1"/>
  <c r="AU60" i="24" s="1"/>
  <c r="D130" i="12"/>
  <c r="E115" i="12"/>
  <c r="H114" i="12" s="1"/>
  <c r="I114" i="12" s="1"/>
  <c r="J114" i="12" s="1"/>
  <c r="D110" i="6"/>
  <c r="E95" i="6"/>
  <c r="H94" i="6" s="1"/>
  <c r="I94" i="6" s="1"/>
  <c r="J94" i="6" s="1"/>
  <c r="E98" i="24"/>
  <c r="H97" i="24" s="1"/>
  <c r="I97" i="24" s="1"/>
  <c r="J97" i="24" s="1"/>
  <c r="D113" i="24"/>
  <c r="O74" i="27"/>
  <c r="Q89" i="34" l="1"/>
  <c r="S89" i="34" s="1"/>
  <c r="U89" i="34" s="1"/>
  <c r="AJ89" i="34" s="1"/>
  <c r="AN89" i="34" s="1"/>
  <c r="O90" i="34"/>
  <c r="D143" i="34"/>
  <c r="E144" i="34" s="1"/>
  <c r="H143" i="34" s="1"/>
  <c r="I143" i="34" s="1"/>
  <c r="J143" i="34" s="1"/>
  <c r="E129" i="34"/>
  <c r="H128" i="34" s="1"/>
  <c r="I128" i="34" s="1"/>
  <c r="J128" i="34" s="1"/>
  <c r="P43" i="34"/>
  <c r="Q43" i="34" s="1"/>
  <c r="S43" i="34" s="1"/>
  <c r="U43" i="34" s="1"/>
  <c r="AQ43" i="34" s="1"/>
  <c r="AU43" i="34" s="1"/>
  <c r="P59" i="34"/>
  <c r="Q59" i="34" s="1"/>
  <c r="S59" i="34" s="1"/>
  <c r="U59" i="34" s="1"/>
  <c r="AQ59" i="34" s="1"/>
  <c r="AU59" i="34" s="1"/>
  <c r="P27" i="34"/>
  <c r="Q27" i="34" s="1"/>
  <c r="S27" i="34" s="1"/>
  <c r="U27" i="34" s="1"/>
  <c r="AQ27" i="34" s="1"/>
  <c r="AU27" i="34" s="1"/>
  <c r="P74" i="34"/>
  <c r="Q74" i="34" s="1"/>
  <c r="S74" i="34" s="1"/>
  <c r="U74" i="34" s="1"/>
  <c r="AQ74" i="34" s="1"/>
  <c r="AU74" i="34" s="1"/>
  <c r="O75" i="34"/>
  <c r="D146" i="34"/>
  <c r="E147" i="34" s="1"/>
  <c r="H146" i="34" s="1"/>
  <c r="I146" i="34" s="1"/>
  <c r="J146" i="34" s="1"/>
  <c r="E132" i="34"/>
  <c r="H131" i="34" s="1"/>
  <c r="I131" i="34" s="1"/>
  <c r="J131" i="34" s="1"/>
  <c r="D121" i="34"/>
  <c r="E106" i="34"/>
  <c r="H105" i="34" s="1"/>
  <c r="I105" i="34" s="1"/>
  <c r="J105" i="34" s="1"/>
  <c r="P105" i="34" s="1"/>
  <c r="Q89" i="30"/>
  <c r="S89" i="30" s="1"/>
  <c r="U89" i="30" s="1"/>
  <c r="AJ89" i="30" s="1"/>
  <c r="AN89" i="30" s="1"/>
  <c r="O90" i="30"/>
  <c r="Q89" i="2"/>
  <c r="S89" i="2" s="1"/>
  <c r="U89" i="2" s="1"/>
  <c r="AJ89" i="2" s="1"/>
  <c r="AN89" i="2" s="1"/>
  <c r="O90" i="2"/>
  <c r="Q89" i="27"/>
  <c r="S89" i="27" s="1"/>
  <c r="U89" i="27" s="1"/>
  <c r="AJ89" i="27" s="1"/>
  <c r="AN89" i="27" s="1"/>
  <c r="O90" i="27"/>
  <c r="Q89" i="16"/>
  <c r="S89" i="16" s="1"/>
  <c r="U89" i="16" s="1"/>
  <c r="AJ89" i="16" s="1"/>
  <c r="AN89" i="16" s="1"/>
  <c r="O90" i="16"/>
  <c r="Q89" i="17"/>
  <c r="S89" i="17" s="1"/>
  <c r="U89" i="17" s="1"/>
  <c r="AJ89" i="17" s="1"/>
  <c r="AN89" i="17" s="1"/>
  <c r="O90" i="17"/>
  <c r="Q89" i="15"/>
  <c r="S89" i="15" s="1"/>
  <c r="U89" i="15" s="1"/>
  <c r="AJ89" i="15" s="1"/>
  <c r="AN89" i="15" s="1"/>
  <c r="O90" i="15"/>
  <c r="Q73" i="29"/>
  <c r="S73" i="29" s="1"/>
  <c r="U73" i="29" s="1"/>
  <c r="AQ73" i="29" s="1"/>
  <c r="AU73" i="29" s="1"/>
  <c r="O74" i="29"/>
  <c r="Q89" i="13"/>
  <c r="S89" i="13" s="1"/>
  <c r="U89" i="13" s="1"/>
  <c r="AJ89" i="13" s="1"/>
  <c r="AN89" i="13" s="1"/>
  <c r="O90" i="13"/>
  <c r="Q73" i="4"/>
  <c r="S73" i="4" s="1"/>
  <c r="U73" i="4" s="1"/>
  <c r="AQ73" i="4" s="1"/>
  <c r="AU73" i="4" s="1"/>
  <c r="O74" i="4"/>
  <c r="Q89" i="14"/>
  <c r="S89" i="14" s="1"/>
  <c r="U89" i="14" s="1"/>
  <c r="AJ89" i="14" s="1"/>
  <c r="AN89" i="14" s="1"/>
  <c r="O90" i="14"/>
  <c r="Q73" i="5"/>
  <c r="S73" i="5" s="1"/>
  <c r="U73" i="5" s="1"/>
  <c r="AQ73" i="5" s="1"/>
  <c r="AU73" i="5" s="1"/>
  <c r="O74" i="5"/>
  <c r="Q74" i="7"/>
  <c r="S74" i="7" s="1"/>
  <c r="U74" i="7" s="1"/>
  <c r="AQ74" i="7" s="1"/>
  <c r="AU74" i="7" s="1"/>
  <c r="O75" i="7"/>
  <c r="Q121" i="7"/>
  <c r="S121" i="7" s="1"/>
  <c r="U121" i="7" s="1"/>
  <c r="AT121" i="7" s="1"/>
  <c r="O122" i="7"/>
  <c r="P44" i="19"/>
  <c r="Q44" i="19" s="1"/>
  <c r="S44" i="19" s="1"/>
  <c r="U44" i="19" s="1"/>
  <c r="AQ44" i="19" s="1"/>
  <c r="AU44" i="19" s="1"/>
  <c r="O45" i="19"/>
  <c r="P43" i="33"/>
  <c r="Q43" i="33" s="1"/>
  <c r="S43" i="33" s="1"/>
  <c r="U43" i="33" s="1"/>
  <c r="AQ43" i="33" s="1"/>
  <c r="AU43" i="33" s="1"/>
  <c r="O44" i="33"/>
  <c r="P44" i="23"/>
  <c r="Q44" i="23" s="1"/>
  <c r="S44" i="23" s="1"/>
  <c r="U44" i="23" s="1"/>
  <c r="AQ44" i="23" s="1"/>
  <c r="AU44" i="23" s="1"/>
  <c r="O45" i="23"/>
  <c r="E112" i="24"/>
  <c r="H111" i="24" s="1"/>
  <c r="I111" i="24" s="1"/>
  <c r="J111" i="24" s="1"/>
  <c r="D127" i="24"/>
  <c r="D126" i="26"/>
  <c r="E111" i="26"/>
  <c r="H110" i="26" s="1"/>
  <c r="I110" i="26" s="1"/>
  <c r="J110" i="26" s="1"/>
  <c r="P61" i="27"/>
  <c r="Q61" i="27" s="1"/>
  <c r="S61" i="27" s="1"/>
  <c r="U61" i="27" s="1"/>
  <c r="AQ61" i="27" s="1"/>
  <c r="AU61" i="27" s="1"/>
  <c r="N62" i="27"/>
  <c r="O62" i="27"/>
  <c r="E110" i="21"/>
  <c r="H109" i="21" s="1"/>
  <c r="I109" i="21" s="1"/>
  <c r="J109" i="21" s="1"/>
  <c r="D125" i="21"/>
  <c r="E125" i="23"/>
  <c r="H124" i="23" s="1"/>
  <c r="I124" i="23" s="1"/>
  <c r="J124" i="23" s="1"/>
  <c r="D139" i="23"/>
  <c r="E140" i="23" s="1"/>
  <c r="H139" i="23" s="1"/>
  <c r="I139" i="23" s="1"/>
  <c r="J139" i="23" s="1"/>
  <c r="P43" i="22"/>
  <c r="Q43" i="22" s="1"/>
  <c r="S43" i="22" s="1"/>
  <c r="U43" i="22" s="1"/>
  <c r="AQ43" i="22" s="1"/>
  <c r="AU43" i="22" s="1"/>
  <c r="D121" i="14"/>
  <c r="E106" i="14"/>
  <c r="H105" i="14" s="1"/>
  <c r="I105" i="14" s="1"/>
  <c r="J105" i="14" s="1"/>
  <c r="P105" i="14" s="1"/>
  <c r="D137" i="8"/>
  <c r="E138" i="8" s="1"/>
  <c r="H137" i="8" s="1"/>
  <c r="I137" i="8" s="1"/>
  <c r="J137" i="8" s="1"/>
  <c r="E123" i="8"/>
  <c r="H122" i="8" s="1"/>
  <c r="I122" i="8" s="1"/>
  <c r="J122" i="8" s="1"/>
  <c r="D139" i="10"/>
  <c r="E140" i="10" s="1"/>
  <c r="H139" i="10" s="1"/>
  <c r="I139" i="10" s="1"/>
  <c r="J139" i="10" s="1"/>
  <c r="E125" i="10"/>
  <c r="H124" i="10" s="1"/>
  <c r="I124" i="10" s="1"/>
  <c r="J124" i="10" s="1"/>
  <c r="P59" i="11"/>
  <c r="Q59" i="11" s="1"/>
  <c r="S59" i="11" s="1"/>
  <c r="U59" i="11" s="1"/>
  <c r="AQ59" i="11" s="1"/>
  <c r="AU59" i="11" s="1"/>
  <c r="O60" i="11"/>
  <c r="D146" i="20"/>
  <c r="E147" i="20" s="1"/>
  <c r="H146" i="20" s="1"/>
  <c r="I146" i="20" s="1"/>
  <c r="J146" i="20" s="1"/>
  <c r="E132" i="20"/>
  <c r="H131" i="20" s="1"/>
  <c r="I131" i="20" s="1"/>
  <c r="J131" i="20" s="1"/>
  <c r="P44" i="20"/>
  <c r="Q44" i="20" s="1"/>
  <c r="S44" i="20" s="1"/>
  <c r="U44" i="20" s="1"/>
  <c r="AQ44" i="20" s="1"/>
  <c r="AU44" i="20" s="1"/>
  <c r="O45" i="20"/>
  <c r="Q121" i="6"/>
  <c r="S121" i="6" s="1"/>
  <c r="U121" i="6" s="1"/>
  <c r="AT121" i="6" s="1"/>
  <c r="O122" i="6"/>
  <c r="D131" i="4"/>
  <c r="E116" i="4"/>
  <c r="H115" i="4" s="1"/>
  <c r="I115" i="4" s="1"/>
  <c r="J115" i="4" s="1"/>
  <c r="E111" i="14"/>
  <c r="H110" i="14" s="1"/>
  <c r="I110" i="14" s="1"/>
  <c r="J110" i="14" s="1"/>
  <c r="D126" i="14"/>
  <c r="D126" i="13"/>
  <c r="E111" i="13"/>
  <c r="H110" i="13" s="1"/>
  <c r="I110" i="13" s="1"/>
  <c r="J110" i="13" s="1"/>
  <c r="D131" i="9"/>
  <c r="E116" i="9"/>
  <c r="H115" i="9" s="1"/>
  <c r="I115" i="9" s="1"/>
  <c r="J115" i="9" s="1"/>
  <c r="P27" i="10"/>
  <c r="Q27" i="10" s="1"/>
  <c r="S27" i="10" s="1"/>
  <c r="U27" i="10" s="1"/>
  <c r="AQ27" i="10" s="1"/>
  <c r="AU27" i="10" s="1"/>
  <c r="E113" i="10"/>
  <c r="H112" i="10" s="1"/>
  <c r="I112" i="10" s="1"/>
  <c r="J112" i="10" s="1"/>
  <c r="D128" i="10"/>
  <c r="P27" i="18"/>
  <c r="Q27" i="18" s="1"/>
  <c r="S27" i="18" s="1"/>
  <c r="U27" i="18" s="1"/>
  <c r="AQ27" i="18" s="1"/>
  <c r="AU27" i="18" s="1"/>
  <c r="D112" i="4"/>
  <c r="E97" i="4"/>
  <c r="H96" i="4" s="1"/>
  <c r="I96" i="4" s="1"/>
  <c r="J96" i="4" s="1"/>
  <c r="E117" i="6"/>
  <c r="H116" i="6" s="1"/>
  <c r="I116" i="6" s="1"/>
  <c r="J116" i="6" s="1"/>
  <c r="D132" i="6"/>
  <c r="D136" i="18"/>
  <c r="E137" i="18" s="1"/>
  <c r="H136" i="18" s="1"/>
  <c r="I136" i="18" s="1"/>
  <c r="J136" i="18" s="1"/>
  <c r="P136" i="18" s="1"/>
  <c r="E122" i="18"/>
  <c r="H121" i="18" s="1"/>
  <c r="I121" i="18" s="1"/>
  <c r="J121" i="18" s="1"/>
  <c r="P121" i="18" s="1"/>
  <c r="D126" i="10"/>
  <c r="E111" i="10"/>
  <c r="H110" i="10" s="1"/>
  <c r="I110" i="10" s="1"/>
  <c r="J110" i="10" s="1"/>
  <c r="E109" i="20"/>
  <c r="H108" i="20" s="1"/>
  <c r="I108" i="20" s="1"/>
  <c r="J108" i="20" s="1"/>
  <c r="D124" i="20"/>
  <c r="E90" i="4"/>
  <c r="H89" i="4" s="1"/>
  <c r="I89" i="4" s="1"/>
  <c r="J89" i="4" s="1"/>
  <c r="P89" i="4" s="1"/>
  <c r="D105" i="4"/>
  <c r="E112" i="19"/>
  <c r="H111" i="19" s="1"/>
  <c r="I111" i="19" s="1"/>
  <c r="J111" i="19" s="1"/>
  <c r="D127" i="19"/>
  <c r="E107" i="30"/>
  <c r="H106" i="30" s="1"/>
  <c r="I106" i="30" s="1"/>
  <c r="J106" i="30" s="1"/>
  <c r="D122" i="30"/>
  <c r="D114" i="18"/>
  <c r="E99" i="18"/>
  <c r="H98" i="18" s="1"/>
  <c r="I98" i="18" s="1"/>
  <c r="J98" i="18" s="1"/>
  <c r="E117" i="18"/>
  <c r="H116" i="18" s="1"/>
  <c r="I116" i="18" s="1"/>
  <c r="J116" i="18" s="1"/>
  <c r="D132" i="18"/>
  <c r="D113" i="28"/>
  <c r="E98" i="28"/>
  <c r="H97" i="28" s="1"/>
  <c r="I97" i="28" s="1"/>
  <c r="J97" i="28" s="1"/>
  <c r="D128" i="14"/>
  <c r="E113" i="14"/>
  <c r="H112" i="14" s="1"/>
  <c r="I112" i="14" s="1"/>
  <c r="J112" i="14" s="1"/>
  <c r="P44" i="16"/>
  <c r="Q44" i="16" s="1"/>
  <c r="S44" i="16" s="1"/>
  <c r="U44" i="16" s="1"/>
  <c r="AQ44" i="16" s="1"/>
  <c r="AU44" i="16" s="1"/>
  <c r="O45" i="16"/>
  <c r="D128" i="22"/>
  <c r="E113" i="22"/>
  <c r="H112" i="22" s="1"/>
  <c r="I112" i="22" s="1"/>
  <c r="J112" i="22" s="1"/>
  <c r="E125" i="6"/>
  <c r="H124" i="6" s="1"/>
  <c r="I124" i="6" s="1"/>
  <c r="J124" i="6" s="1"/>
  <c r="D139" i="6"/>
  <c r="E140" i="6" s="1"/>
  <c r="H139" i="6" s="1"/>
  <c r="I139" i="6" s="1"/>
  <c r="J139" i="6" s="1"/>
  <c r="O90" i="25"/>
  <c r="D127" i="17"/>
  <c r="E112" i="17"/>
  <c r="H111" i="17" s="1"/>
  <c r="I111" i="17" s="1"/>
  <c r="J111" i="17" s="1"/>
  <c r="P59" i="21"/>
  <c r="Q59" i="21" s="1"/>
  <c r="S59" i="21" s="1"/>
  <c r="U59" i="21" s="1"/>
  <c r="AQ59" i="21" s="1"/>
  <c r="AU59" i="21" s="1"/>
  <c r="E111" i="30"/>
  <c r="H110" i="30" s="1"/>
  <c r="I110" i="30" s="1"/>
  <c r="J110" i="30" s="1"/>
  <c r="D126" i="30"/>
  <c r="D132" i="12"/>
  <c r="E117" i="12"/>
  <c r="H116" i="12" s="1"/>
  <c r="I116" i="12" s="1"/>
  <c r="J116" i="12" s="1"/>
  <c r="D116" i="31"/>
  <c r="E101" i="31"/>
  <c r="H100" i="31" s="1"/>
  <c r="I100" i="31" s="1"/>
  <c r="J100" i="31" s="1"/>
  <c r="E106" i="27"/>
  <c r="H105" i="27" s="1"/>
  <c r="I105" i="27" s="1"/>
  <c r="J105" i="27" s="1"/>
  <c r="P105" i="27" s="1"/>
  <c r="D121" i="27"/>
  <c r="P27" i="24"/>
  <c r="Q27" i="24" s="1"/>
  <c r="S27" i="24" s="1"/>
  <c r="U27" i="24" s="1"/>
  <c r="AQ27" i="24" s="1"/>
  <c r="AU27" i="24" s="1"/>
  <c r="O28" i="24"/>
  <c r="D113" i="17"/>
  <c r="E98" i="17"/>
  <c r="H97" i="17" s="1"/>
  <c r="I97" i="17" s="1"/>
  <c r="J97" i="17" s="1"/>
  <c r="D109" i="24"/>
  <c r="E94" i="24"/>
  <c r="H93" i="24" s="1"/>
  <c r="I93" i="24" s="1"/>
  <c r="J93" i="24" s="1"/>
  <c r="E106" i="8"/>
  <c r="H105" i="8" s="1"/>
  <c r="I105" i="8" s="1"/>
  <c r="J105" i="8" s="1"/>
  <c r="P105" i="8" s="1"/>
  <c r="D121" i="8"/>
  <c r="E109" i="14"/>
  <c r="H108" i="14" s="1"/>
  <c r="I108" i="14" s="1"/>
  <c r="J108" i="14" s="1"/>
  <c r="D124" i="14"/>
  <c r="D126" i="20"/>
  <c r="E111" i="20"/>
  <c r="H110" i="20" s="1"/>
  <c r="I110" i="20" s="1"/>
  <c r="J110" i="20" s="1"/>
  <c r="D132" i="11"/>
  <c r="E117" i="11"/>
  <c r="H116" i="11" s="1"/>
  <c r="I116" i="11" s="1"/>
  <c r="J116" i="11" s="1"/>
  <c r="E132" i="7"/>
  <c r="H131" i="7" s="1"/>
  <c r="I131" i="7" s="1"/>
  <c r="J131" i="7" s="1"/>
  <c r="D146" i="7"/>
  <c r="E147" i="7" s="1"/>
  <c r="H146" i="7" s="1"/>
  <c r="I146" i="7" s="1"/>
  <c r="J146" i="7" s="1"/>
  <c r="O60" i="20"/>
  <c r="D143" i="31"/>
  <c r="E144" i="31" s="1"/>
  <c r="H143" i="31" s="1"/>
  <c r="I143" i="31" s="1"/>
  <c r="J143" i="31" s="1"/>
  <c r="E129" i="31"/>
  <c r="H128" i="31" s="1"/>
  <c r="I128" i="31" s="1"/>
  <c r="J128" i="31" s="1"/>
  <c r="Q136" i="6"/>
  <c r="S136" i="6" s="1"/>
  <c r="U136" i="6" s="1"/>
  <c r="AT136" i="6" s="1"/>
  <c r="AX136" i="6" s="1"/>
  <c r="O137" i="6"/>
  <c r="O59" i="15"/>
  <c r="P28" i="1"/>
  <c r="Q28" i="1" s="1"/>
  <c r="S28" i="1" s="1"/>
  <c r="U28" i="1" s="1"/>
  <c r="AQ28" i="1" s="1"/>
  <c r="AU28" i="1" s="1"/>
  <c r="P28" i="11"/>
  <c r="Q28" i="11" s="1"/>
  <c r="S28" i="11" s="1"/>
  <c r="U28" i="11" s="1"/>
  <c r="AQ28" i="11" s="1"/>
  <c r="AU28" i="11" s="1"/>
  <c r="O29" i="11"/>
  <c r="P62" i="24"/>
  <c r="Q62" i="24" s="1"/>
  <c r="S62" i="24" s="1"/>
  <c r="U62" i="24" s="1"/>
  <c r="AQ62" i="24" s="1"/>
  <c r="AU62" i="24" s="1"/>
  <c r="O63" i="24"/>
  <c r="E113" i="20"/>
  <c r="H112" i="20" s="1"/>
  <c r="I112" i="20" s="1"/>
  <c r="J112" i="20" s="1"/>
  <c r="D128" i="20"/>
  <c r="P107" i="1"/>
  <c r="Q107" i="1" s="1"/>
  <c r="S107" i="1" s="1"/>
  <c r="U107" i="1" s="1"/>
  <c r="AT107" i="1" s="1"/>
  <c r="AX107" i="1" s="1"/>
  <c r="D125" i="28"/>
  <c r="E110" i="28"/>
  <c r="H109" i="28" s="1"/>
  <c r="I109" i="28" s="1"/>
  <c r="J109" i="28" s="1"/>
  <c r="D142" i="28"/>
  <c r="E143" i="28" s="1"/>
  <c r="H142" i="28" s="1"/>
  <c r="I142" i="28" s="1"/>
  <c r="J142" i="28" s="1"/>
  <c r="E128" i="28"/>
  <c r="H127" i="28" s="1"/>
  <c r="I127" i="28" s="1"/>
  <c r="J127" i="28" s="1"/>
  <c r="D124" i="13"/>
  <c r="E109" i="13"/>
  <c r="H108" i="13" s="1"/>
  <c r="I108" i="13" s="1"/>
  <c r="J108" i="13" s="1"/>
  <c r="E100" i="13"/>
  <c r="H99" i="13" s="1"/>
  <c r="I99" i="13" s="1"/>
  <c r="J99" i="13" s="1"/>
  <c r="D115" i="13"/>
  <c r="E107" i="14"/>
  <c r="H106" i="14" s="1"/>
  <c r="I106" i="14" s="1"/>
  <c r="J106" i="14" s="1"/>
  <c r="D122" i="14"/>
  <c r="E101" i="30"/>
  <c r="H100" i="30" s="1"/>
  <c r="I100" i="30" s="1"/>
  <c r="J100" i="30" s="1"/>
  <c r="D116" i="30"/>
  <c r="O74" i="21"/>
  <c r="P90" i="19"/>
  <c r="Q90" i="19" s="1"/>
  <c r="S90" i="19" s="1"/>
  <c r="U90" i="19" s="1"/>
  <c r="AJ90" i="19" s="1"/>
  <c r="AN90" i="19" s="1"/>
  <c r="D111" i="9"/>
  <c r="E96" i="9"/>
  <c r="H95" i="9" s="1"/>
  <c r="I95" i="9" s="1"/>
  <c r="J95" i="9" s="1"/>
  <c r="D106" i="3"/>
  <c r="E91" i="3"/>
  <c r="H90" i="3" s="1"/>
  <c r="I90" i="3" s="1"/>
  <c r="J90" i="3" s="1"/>
  <c r="O27" i="17"/>
  <c r="E112" i="13"/>
  <c r="H111" i="13" s="1"/>
  <c r="I111" i="13" s="1"/>
  <c r="J111" i="13" s="1"/>
  <c r="D127" i="13"/>
  <c r="D123" i="19"/>
  <c r="E108" i="19"/>
  <c r="H107" i="19" s="1"/>
  <c r="I107" i="19" s="1"/>
  <c r="J107" i="19" s="1"/>
  <c r="D132" i="4"/>
  <c r="E117" i="4"/>
  <c r="H116" i="4" s="1"/>
  <c r="I116" i="4" s="1"/>
  <c r="J116" i="4" s="1"/>
  <c r="P45" i="24"/>
  <c r="Q45" i="24" s="1"/>
  <c r="S45" i="24" s="1"/>
  <c r="U45" i="24" s="1"/>
  <c r="AQ45" i="24" s="1"/>
  <c r="AU45" i="24" s="1"/>
  <c r="N46" i="24"/>
  <c r="O46" i="24" s="1"/>
  <c r="P44" i="5"/>
  <c r="Q44" i="5" s="1"/>
  <c r="S44" i="5" s="1"/>
  <c r="U44" i="5" s="1"/>
  <c r="AQ44" i="5" s="1"/>
  <c r="AU44" i="5" s="1"/>
  <c r="P60" i="9"/>
  <c r="Q60" i="9" s="1"/>
  <c r="S60" i="9" s="1"/>
  <c r="U60" i="9" s="1"/>
  <c r="AQ60" i="9" s="1"/>
  <c r="AU60" i="9" s="1"/>
  <c r="O61" i="9"/>
  <c r="D131" i="30"/>
  <c r="E116" i="30"/>
  <c r="H115" i="30" s="1"/>
  <c r="I115" i="30" s="1"/>
  <c r="J115" i="30" s="1"/>
  <c r="D144" i="12"/>
  <c r="E145" i="12" s="1"/>
  <c r="H144" i="12" s="1"/>
  <c r="I144" i="12" s="1"/>
  <c r="J144" i="12" s="1"/>
  <c r="E130" i="12"/>
  <c r="H129" i="12" s="1"/>
  <c r="I129" i="12" s="1"/>
  <c r="J129" i="12" s="1"/>
  <c r="Q105" i="19"/>
  <c r="S105" i="19" s="1"/>
  <c r="U105" i="19" s="1"/>
  <c r="AT105" i="19" s="1"/>
  <c r="AX105" i="19" s="1"/>
  <c r="O106" i="19"/>
  <c r="D113" i="26"/>
  <c r="E98" i="26"/>
  <c r="H97" i="26" s="1"/>
  <c r="I97" i="26" s="1"/>
  <c r="J97" i="26" s="1"/>
  <c r="P90" i="23"/>
  <c r="Q90" i="23" s="1"/>
  <c r="S90" i="23" s="1"/>
  <c r="U90" i="23" s="1"/>
  <c r="AJ90" i="23" s="1"/>
  <c r="AN90" i="23" s="1"/>
  <c r="D147" i="22"/>
  <c r="E148" i="22" s="1"/>
  <c r="H147" i="22" s="1"/>
  <c r="I147" i="22" s="1"/>
  <c r="J147" i="22" s="1"/>
  <c r="E133" i="22"/>
  <c r="H132" i="22" s="1"/>
  <c r="I132" i="22" s="1"/>
  <c r="J132" i="22" s="1"/>
  <c r="E91" i="28"/>
  <c r="H90" i="28" s="1"/>
  <c r="I90" i="28" s="1"/>
  <c r="J90" i="28" s="1"/>
  <c r="D106" i="28"/>
  <c r="E107" i="16"/>
  <c r="H106" i="16" s="1"/>
  <c r="I106" i="16" s="1"/>
  <c r="J106" i="16" s="1"/>
  <c r="D122" i="16"/>
  <c r="D137" i="27"/>
  <c r="E138" i="27" s="1"/>
  <c r="H137" i="27" s="1"/>
  <c r="I137" i="27" s="1"/>
  <c r="J137" i="27" s="1"/>
  <c r="E123" i="27"/>
  <c r="H122" i="27" s="1"/>
  <c r="I122" i="27" s="1"/>
  <c r="J122" i="27" s="1"/>
  <c r="E112" i="22"/>
  <c r="H111" i="22" s="1"/>
  <c r="I111" i="22" s="1"/>
  <c r="J111" i="22" s="1"/>
  <c r="D127" i="22"/>
  <c r="D126" i="22"/>
  <c r="E111" i="22"/>
  <c r="H110" i="22" s="1"/>
  <c r="I110" i="22" s="1"/>
  <c r="J110" i="22" s="1"/>
  <c r="D112" i="26"/>
  <c r="E97" i="26"/>
  <c r="H96" i="26" s="1"/>
  <c r="I96" i="26" s="1"/>
  <c r="J96" i="26" s="1"/>
  <c r="D126" i="15"/>
  <c r="E111" i="15"/>
  <c r="H110" i="15" s="1"/>
  <c r="I110" i="15" s="1"/>
  <c r="J110" i="15" s="1"/>
  <c r="E107" i="21"/>
  <c r="H106" i="21" s="1"/>
  <c r="I106" i="21" s="1"/>
  <c r="J106" i="21" s="1"/>
  <c r="D122" i="21"/>
  <c r="E106" i="13"/>
  <c r="H105" i="13" s="1"/>
  <c r="I105" i="13" s="1"/>
  <c r="J105" i="13" s="1"/>
  <c r="P105" i="13" s="1"/>
  <c r="D121" i="13"/>
  <c r="Q89" i="8"/>
  <c r="S89" i="8" s="1"/>
  <c r="U89" i="8" s="1"/>
  <c r="AJ89" i="8" s="1"/>
  <c r="AN89" i="8" s="1"/>
  <c r="O90" i="8"/>
  <c r="E113" i="6"/>
  <c r="H112" i="6" s="1"/>
  <c r="I112" i="6" s="1"/>
  <c r="J112" i="6" s="1"/>
  <c r="D128" i="6"/>
  <c r="E115" i="21"/>
  <c r="H114" i="21" s="1"/>
  <c r="I114" i="21" s="1"/>
  <c r="J114" i="21" s="1"/>
  <c r="D130" i="21"/>
  <c r="P44" i="6"/>
  <c r="Q44" i="6" s="1"/>
  <c r="S44" i="6" s="1"/>
  <c r="U44" i="6" s="1"/>
  <c r="AQ44" i="6" s="1"/>
  <c r="AU44" i="6" s="1"/>
  <c r="O45" i="6"/>
  <c r="E114" i="4"/>
  <c r="H113" i="4" s="1"/>
  <c r="I113" i="4" s="1"/>
  <c r="J113" i="4" s="1"/>
  <c r="D129" i="4"/>
  <c r="P74" i="15"/>
  <c r="Q74" i="15" s="1"/>
  <c r="S74" i="15" s="1"/>
  <c r="U74" i="15" s="1"/>
  <c r="AQ74" i="15" s="1"/>
  <c r="AU74" i="15" s="1"/>
  <c r="E100" i="11"/>
  <c r="H99" i="11" s="1"/>
  <c r="I99" i="11" s="1"/>
  <c r="J99" i="11" s="1"/>
  <c r="D115" i="11"/>
  <c r="E97" i="12"/>
  <c r="H96" i="12" s="1"/>
  <c r="I96" i="12" s="1"/>
  <c r="J96" i="12" s="1"/>
  <c r="D112" i="12"/>
  <c r="D141" i="11"/>
  <c r="E142" i="11" s="1"/>
  <c r="H141" i="11" s="1"/>
  <c r="I141" i="11" s="1"/>
  <c r="J141" i="11" s="1"/>
  <c r="E127" i="11"/>
  <c r="H126" i="11" s="1"/>
  <c r="I126" i="11" s="1"/>
  <c r="J126" i="11" s="1"/>
  <c r="E110" i="11"/>
  <c r="H109" i="11" s="1"/>
  <c r="I109" i="11" s="1"/>
  <c r="J109" i="11" s="1"/>
  <c r="D125" i="11"/>
  <c r="E96" i="20"/>
  <c r="H95" i="20" s="1"/>
  <c r="I95" i="20" s="1"/>
  <c r="J95" i="20" s="1"/>
  <c r="D111" i="20"/>
  <c r="E114" i="14"/>
  <c r="H113" i="14" s="1"/>
  <c r="I113" i="14" s="1"/>
  <c r="J113" i="14" s="1"/>
  <c r="D129" i="14"/>
  <c r="D111" i="18"/>
  <c r="E96" i="18"/>
  <c r="H95" i="18" s="1"/>
  <c r="I95" i="18" s="1"/>
  <c r="J95" i="18" s="1"/>
  <c r="P27" i="4"/>
  <c r="Q27" i="4" s="1"/>
  <c r="S27" i="4" s="1"/>
  <c r="U27" i="4" s="1"/>
  <c r="AQ27" i="4" s="1"/>
  <c r="AU27" i="4" s="1"/>
  <c r="O28" i="4"/>
  <c r="E114" i="18"/>
  <c r="H113" i="18" s="1"/>
  <c r="I113" i="18" s="1"/>
  <c r="J113" i="18" s="1"/>
  <c r="D129" i="18"/>
  <c r="D125" i="4"/>
  <c r="E110" i="4"/>
  <c r="H109" i="4" s="1"/>
  <c r="I109" i="4" s="1"/>
  <c r="J109" i="4" s="1"/>
  <c r="E126" i="13"/>
  <c r="H125" i="13" s="1"/>
  <c r="I125" i="13" s="1"/>
  <c r="J125" i="13" s="1"/>
  <c r="D140" i="13"/>
  <c r="E141" i="13" s="1"/>
  <c r="H140" i="13" s="1"/>
  <c r="I140" i="13" s="1"/>
  <c r="J140" i="13" s="1"/>
  <c r="D136" i="19"/>
  <c r="E137" i="19" s="1"/>
  <c r="H136" i="19" s="1"/>
  <c r="I136" i="19" s="1"/>
  <c r="J136" i="19" s="1"/>
  <c r="P136" i="19" s="1"/>
  <c r="E122" i="19"/>
  <c r="H121" i="19" s="1"/>
  <c r="I121" i="19" s="1"/>
  <c r="J121" i="19" s="1"/>
  <c r="P121" i="19" s="1"/>
  <c r="P43" i="17"/>
  <c r="Q43" i="17" s="1"/>
  <c r="S43" i="17" s="1"/>
  <c r="U43" i="17" s="1"/>
  <c r="AQ43" i="17" s="1"/>
  <c r="AU43" i="17" s="1"/>
  <c r="O44" i="17"/>
  <c r="P122" i="1"/>
  <c r="Q122" i="1" s="1"/>
  <c r="S122" i="1" s="1"/>
  <c r="U122" i="1" s="1"/>
  <c r="AT122" i="1" s="1"/>
  <c r="O123" i="1"/>
  <c r="E112" i="16"/>
  <c r="H111" i="16" s="1"/>
  <c r="I111" i="16" s="1"/>
  <c r="J111" i="16" s="1"/>
  <c r="D127" i="16"/>
  <c r="E115" i="29"/>
  <c r="H114" i="29" s="1"/>
  <c r="I114" i="29" s="1"/>
  <c r="J114" i="29" s="1"/>
  <c r="D130" i="29"/>
  <c r="P43" i="30"/>
  <c r="Q43" i="30" s="1"/>
  <c r="S43" i="30" s="1"/>
  <c r="U43" i="30" s="1"/>
  <c r="AQ43" i="30" s="1"/>
  <c r="AU43" i="30" s="1"/>
  <c r="Q105" i="18"/>
  <c r="S105" i="18" s="1"/>
  <c r="U105" i="18" s="1"/>
  <c r="AT105" i="18" s="1"/>
  <c r="AX105" i="18" s="1"/>
  <c r="O106" i="18"/>
  <c r="E114" i="23"/>
  <c r="H113" i="23" s="1"/>
  <c r="I113" i="23" s="1"/>
  <c r="J113" i="23" s="1"/>
  <c r="D129" i="23"/>
  <c r="E111" i="18"/>
  <c r="H110" i="18" s="1"/>
  <c r="I110" i="18" s="1"/>
  <c r="J110" i="18" s="1"/>
  <c r="D126" i="18"/>
  <c r="P59" i="13"/>
  <c r="Q59" i="13" s="1"/>
  <c r="S59" i="13" s="1"/>
  <c r="U59" i="13" s="1"/>
  <c r="AQ59" i="13" s="1"/>
  <c r="AU59" i="13" s="1"/>
  <c r="O60" i="13"/>
  <c r="E110" i="8"/>
  <c r="H109" i="8" s="1"/>
  <c r="I109" i="8" s="1"/>
  <c r="J109" i="8" s="1"/>
  <c r="D125" i="8"/>
  <c r="D111" i="3"/>
  <c r="E96" i="3"/>
  <c r="H95" i="3" s="1"/>
  <c r="I95" i="3" s="1"/>
  <c r="J95" i="3" s="1"/>
  <c r="E106" i="16"/>
  <c r="H105" i="16" s="1"/>
  <c r="I105" i="16" s="1"/>
  <c r="J105" i="16" s="1"/>
  <c r="P105" i="16" s="1"/>
  <c r="D121" i="16"/>
  <c r="E113" i="17"/>
  <c r="H112" i="17" s="1"/>
  <c r="I112" i="17" s="1"/>
  <c r="J112" i="17" s="1"/>
  <c r="D128" i="17"/>
  <c r="P59" i="33"/>
  <c r="Q59" i="33" s="1"/>
  <c r="S59" i="33" s="1"/>
  <c r="U59" i="33" s="1"/>
  <c r="AQ59" i="33" s="1"/>
  <c r="AU59" i="33" s="1"/>
  <c r="Q105" i="10"/>
  <c r="S105" i="10" s="1"/>
  <c r="U105" i="10" s="1"/>
  <c r="AT105" i="10" s="1"/>
  <c r="AX105" i="10" s="1"/>
  <c r="O106" i="10"/>
  <c r="P74" i="28"/>
  <c r="Q74" i="28" s="1"/>
  <c r="S74" i="28" s="1"/>
  <c r="U74" i="28" s="1"/>
  <c r="AQ74" i="28" s="1"/>
  <c r="AU74" i="28" s="1"/>
  <c r="E114" i="10"/>
  <c r="H113" i="10" s="1"/>
  <c r="I113" i="10" s="1"/>
  <c r="J113" i="10" s="1"/>
  <c r="D129" i="10"/>
  <c r="E130" i="29"/>
  <c r="H129" i="29" s="1"/>
  <c r="I129" i="29" s="1"/>
  <c r="J129" i="29" s="1"/>
  <c r="D144" i="29"/>
  <c r="E145" i="29" s="1"/>
  <c r="H144" i="29" s="1"/>
  <c r="I144" i="29" s="1"/>
  <c r="J144" i="29" s="1"/>
  <c r="O44" i="28"/>
  <c r="E111" i="8"/>
  <c r="H110" i="8" s="1"/>
  <c r="I110" i="8" s="1"/>
  <c r="J110" i="8" s="1"/>
  <c r="D126" i="8"/>
  <c r="O43" i="8"/>
  <c r="E115" i="13"/>
  <c r="H114" i="13" s="1"/>
  <c r="I114" i="13" s="1"/>
  <c r="J114" i="13" s="1"/>
  <c r="D130" i="13"/>
  <c r="E101" i="28"/>
  <c r="H100" i="28" s="1"/>
  <c r="I100" i="28" s="1"/>
  <c r="J100" i="28" s="1"/>
  <c r="D116" i="28"/>
  <c r="E114" i="7"/>
  <c r="H113" i="7" s="1"/>
  <c r="I113" i="7" s="1"/>
  <c r="J113" i="7" s="1"/>
  <c r="D129" i="7"/>
  <c r="O44" i="18"/>
  <c r="N77" i="30"/>
  <c r="O77" i="30" s="1"/>
  <c r="D131" i="17"/>
  <c r="E116" i="17"/>
  <c r="H115" i="17" s="1"/>
  <c r="I115" i="17" s="1"/>
  <c r="J115" i="17" s="1"/>
  <c r="O59" i="1"/>
  <c r="E91" i="10"/>
  <c r="H90" i="10" s="1"/>
  <c r="I90" i="10" s="1"/>
  <c r="J90" i="10" s="1"/>
  <c r="D106" i="10"/>
  <c r="E93" i="11"/>
  <c r="H92" i="11" s="1"/>
  <c r="I92" i="11" s="1"/>
  <c r="J92" i="11" s="1"/>
  <c r="D108" i="11"/>
  <c r="D123" i="28"/>
  <c r="E108" i="28"/>
  <c r="H107" i="28" s="1"/>
  <c r="I107" i="28" s="1"/>
  <c r="J107" i="28" s="1"/>
  <c r="D123" i="12"/>
  <c r="E108" i="12"/>
  <c r="H107" i="12" s="1"/>
  <c r="I107" i="12" s="1"/>
  <c r="J107" i="12" s="1"/>
  <c r="P60" i="29"/>
  <c r="Q60" i="29" s="1"/>
  <c r="S60" i="29" s="1"/>
  <c r="U60" i="29" s="1"/>
  <c r="AQ60" i="29" s="1"/>
  <c r="AU60" i="29" s="1"/>
  <c r="O61" i="29"/>
  <c r="O77" i="14"/>
  <c r="P74" i="22"/>
  <c r="Q74" i="22" s="1"/>
  <c r="S74" i="22" s="1"/>
  <c r="U74" i="22" s="1"/>
  <c r="AQ74" i="22" s="1"/>
  <c r="AU74" i="22" s="1"/>
  <c r="D127" i="2"/>
  <c r="E112" i="2"/>
  <c r="H111" i="2" s="1"/>
  <c r="I111" i="2" s="1"/>
  <c r="J111" i="2" s="1"/>
  <c r="P28" i="26"/>
  <c r="Q28" i="26" s="1"/>
  <c r="S28" i="26" s="1"/>
  <c r="U28" i="26" s="1"/>
  <c r="AQ28" i="26" s="1"/>
  <c r="AU28" i="26" s="1"/>
  <c r="D124" i="28"/>
  <c r="E109" i="28"/>
  <c r="H108" i="28" s="1"/>
  <c r="I108" i="28" s="1"/>
  <c r="J108" i="28" s="1"/>
  <c r="E131" i="20"/>
  <c r="H130" i="20" s="1"/>
  <c r="I130" i="20" s="1"/>
  <c r="J130" i="20" s="1"/>
  <c r="D145" i="20"/>
  <c r="E146" i="20" s="1"/>
  <c r="H145" i="20" s="1"/>
  <c r="I145" i="20" s="1"/>
  <c r="J145" i="20" s="1"/>
  <c r="P44" i="11"/>
  <c r="Q44" i="11" s="1"/>
  <c r="S44" i="11" s="1"/>
  <c r="U44" i="11" s="1"/>
  <c r="AQ44" i="11" s="1"/>
  <c r="AU44" i="11" s="1"/>
  <c r="O45" i="11"/>
  <c r="P28" i="12"/>
  <c r="Q28" i="12" s="1"/>
  <c r="S28" i="12" s="1"/>
  <c r="U28" i="12" s="1"/>
  <c r="AQ28" i="12" s="1"/>
  <c r="AU28" i="12" s="1"/>
  <c r="O29" i="12"/>
  <c r="P28" i="8"/>
  <c r="Q28" i="8" s="1"/>
  <c r="S28" i="8" s="1"/>
  <c r="U28" i="8" s="1"/>
  <c r="AQ28" i="8" s="1"/>
  <c r="AU28" i="8" s="1"/>
  <c r="O29" i="8"/>
  <c r="D131" i="6"/>
  <c r="E116" i="6"/>
  <c r="H115" i="6" s="1"/>
  <c r="I115" i="6" s="1"/>
  <c r="J115" i="6" s="1"/>
  <c r="D132" i="3"/>
  <c r="E117" i="3"/>
  <c r="H116" i="3" s="1"/>
  <c r="I116" i="3" s="1"/>
  <c r="J116" i="3" s="1"/>
  <c r="D136" i="10"/>
  <c r="E137" i="10" s="1"/>
  <c r="H136" i="10" s="1"/>
  <c r="I136" i="10" s="1"/>
  <c r="J136" i="10" s="1"/>
  <c r="P136" i="10" s="1"/>
  <c r="E122" i="10"/>
  <c r="H121" i="10" s="1"/>
  <c r="I121" i="10" s="1"/>
  <c r="J121" i="10" s="1"/>
  <c r="P121" i="10" s="1"/>
  <c r="P59" i="14"/>
  <c r="Q59" i="14" s="1"/>
  <c r="S59" i="14" s="1"/>
  <c r="U59" i="14" s="1"/>
  <c r="AQ59" i="14" s="1"/>
  <c r="AU59" i="14" s="1"/>
  <c r="D121" i="30"/>
  <c r="E106" i="30"/>
  <c r="H105" i="30" s="1"/>
  <c r="I105" i="30" s="1"/>
  <c r="J105" i="30" s="1"/>
  <c r="P105" i="30" s="1"/>
  <c r="D125" i="6"/>
  <c r="E110" i="6"/>
  <c r="H109" i="6" s="1"/>
  <c r="I109" i="6" s="1"/>
  <c r="J109" i="6" s="1"/>
  <c r="P29" i="19"/>
  <c r="Q29" i="19" s="1"/>
  <c r="S29" i="19" s="1"/>
  <c r="U29" i="19" s="1"/>
  <c r="AQ29" i="19" s="1"/>
  <c r="AU29" i="19" s="1"/>
  <c r="D121" i="20"/>
  <c r="E106" i="20"/>
  <c r="H105" i="20" s="1"/>
  <c r="I105" i="20" s="1"/>
  <c r="J105" i="20" s="1"/>
  <c r="P105" i="20" s="1"/>
  <c r="D136" i="12"/>
  <c r="E137" i="12" s="1"/>
  <c r="H136" i="12" s="1"/>
  <c r="I136" i="12" s="1"/>
  <c r="J136" i="12" s="1"/>
  <c r="P136" i="12" s="1"/>
  <c r="E122" i="12"/>
  <c r="H121" i="12" s="1"/>
  <c r="I121" i="12" s="1"/>
  <c r="J121" i="12" s="1"/>
  <c r="P121" i="12" s="1"/>
  <c r="E122" i="31"/>
  <c r="H121" i="31" s="1"/>
  <c r="I121" i="31" s="1"/>
  <c r="J121" i="31" s="1"/>
  <c r="P121" i="31" s="1"/>
  <c r="D136" i="31"/>
  <c r="E137" i="31" s="1"/>
  <c r="H136" i="31" s="1"/>
  <c r="I136" i="31" s="1"/>
  <c r="J136" i="31" s="1"/>
  <c r="P136" i="31" s="1"/>
  <c r="E133" i="17"/>
  <c r="H132" i="17" s="1"/>
  <c r="I132" i="17" s="1"/>
  <c r="J132" i="17" s="1"/>
  <c r="D147" i="17"/>
  <c r="E148" i="17" s="1"/>
  <c r="H147" i="17" s="1"/>
  <c r="I147" i="17" s="1"/>
  <c r="J147" i="17" s="1"/>
  <c r="D113" i="9"/>
  <c r="E98" i="9"/>
  <c r="H97" i="9" s="1"/>
  <c r="I97" i="9" s="1"/>
  <c r="J97" i="9" s="1"/>
  <c r="E113" i="13"/>
  <c r="H112" i="13" s="1"/>
  <c r="I112" i="13" s="1"/>
  <c r="J112" i="13" s="1"/>
  <c r="D128" i="13"/>
  <c r="P74" i="16"/>
  <c r="Q74" i="16" s="1"/>
  <c r="S74" i="16" s="1"/>
  <c r="U74" i="16" s="1"/>
  <c r="AQ74" i="16" s="1"/>
  <c r="AU74" i="16" s="1"/>
  <c r="O75" i="16"/>
  <c r="P74" i="33"/>
  <c r="Q74" i="33" s="1"/>
  <c r="S74" i="33" s="1"/>
  <c r="U74" i="33" s="1"/>
  <c r="AQ74" i="33" s="1"/>
  <c r="AU74" i="33" s="1"/>
  <c r="O75" i="33"/>
  <c r="E113" i="28"/>
  <c r="H112" i="28" s="1"/>
  <c r="I112" i="28" s="1"/>
  <c r="J112" i="28" s="1"/>
  <c r="D128" i="28"/>
  <c r="E101" i="10"/>
  <c r="H100" i="10" s="1"/>
  <c r="I100" i="10" s="1"/>
  <c r="J100" i="10" s="1"/>
  <c r="D116" i="10"/>
  <c r="E99" i="16"/>
  <c r="H98" i="16" s="1"/>
  <c r="I98" i="16" s="1"/>
  <c r="J98" i="16" s="1"/>
  <c r="D114" i="16"/>
  <c r="D111" i="30"/>
  <c r="E96" i="30"/>
  <c r="H95" i="30" s="1"/>
  <c r="I95" i="30" s="1"/>
  <c r="J95" i="30" s="1"/>
  <c r="D122" i="24"/>
  <c r="E107" i="24"/>
  <c r="H106" i="24" s="1"/>
  <c r="I106" i="24" s="1"/>
  <c r="J106" i="24" s="1"/>
  <c r="P59" i="10"/>
  <c r="Q59" i="10" s="1"/>
  <c r="S59" i="10" s="1"/>
  <c r="U59" i="10" s="1"/>
  <c r="AQ59" i="10" s="1"/>
  <c r="AU59" i="10" s="1"/>
  <c r="O60" i="10"/>
  <c r="D131" i="10"/>
  <c r="E116" i="10"/>
  <c r="H115" i="10" s="1"/>
  <c r="I115" i="10" s="1"/>
  <c r="J115" i="10" s="1"/>
  <c r="E92" i="10"/>
  <c r="H91" i="10" s="1"/>
  <c r="I91" i="10" s="1"/>
  <c r="J91" i="10" s="1"/>
  <c r="D107" i="10"/>
  <c r="P60" i="31"/>
  <c r="Q60" i="31" s="1"/>
  <c r="S60" i="31" s="1"/>
  <c r="U60" i="31" s="1"/>
  <c r="AQ60" i="31" s="1"/>
  <c r="AU60" i="31" s="1"/>
  <c r="D145" i="12"/>
  <c r="E146" i="12" s="1"/>
  <c r="H145" i="12" s="1"/>
  <c r="I145" i="12" s="1"/>
  <c r="J145" i="12" s="1"/>
  <c r="E131" i="12"/>
  <c r="H130" i="12" s="1"/>
  <c r="I130" i="12" s="1"/>
  <c r="J130" i="12" s="1"/>
  <c r="P59" i="26"/>
  <c r="Q59" i="26" s="1"/>
  <c r="S59" i="26" s="1"/>
  <c r="U59" i="26" s="1"/>
  <c r="AQ59" i="26" s="1"/>
  <c r="AU59" i="26" s="1"/>
  <c r="D113" i="15"/>
  <c r="E98" i="15"/>
  <c r="H97" i="15" s="1"/>
  <c r="I97" i="15" s="1"/>
  <c r="J97" i="15" s="1"/>
  <c r="E92" i="26"/>
  <c r="H91" i="26" s="1"/>
  <c r="I91" i="26" s="1"/>
  <c r="J91" i="26" s="1"/>
  <c r="D107" i="26"/>
  <c r="P74" i="25"/>
  <c r="Q74" i="25" s="1"/>
  <c r="S74" i="25" s="1"/>
  <c r="U74" i="25" s="1"/>
  <c r="AQ74" i="25" s="1"/>
  <c r="AU74" i="25" s="1"/>
  <c r="O75" i="25"/>
  <c r="D140" i="26"/>
  <c r="E141" i="26" s="1"/>
  <c r="H140" i="26" s="1"/>
  <c r="I140" i="26" s="1"/>
  <c r="J140" i="26" s="1"/>
  <c r="E126" i="26"/>
  <c r="H125" i="26" s="1"/>
  <c r="I125" i="26" s="1"/>
  <c r="J125" i="26" s="1"/>
  <c r="D115" i="21"/>
  <c r="E100" i="21"/>
  <c r="H99" i="21" s="1"/>
  <c r="I99" i="21" s="1"/>
  <c r="J99" i="21" s="1"/>
  <c r="D130" i="27"/>
  <c r="E115" i="27"/>
  <c r="H114" i="27" s="1"/>
  <c r="I114" i="27" s="1"/>
  <c r="J114" i="27" s="1"/>
  <c r="E90" i="26"/>
  <c r="H89" i="26" s="1"/>
  <c r="I89" i="26" s="1"/>
  <c r="J89" i="26" s="1"/>
  <c r="P89" i="26" s="1"/>
  <c r="D105" i="26"/>
  <c r="E92" i="27"/>
  <c r="H91" i="27" s="1"/>
  <c r="I91" i="27" s="1"/>
  <c r="J91" i="27" s="1"/>
  <c r="D107" i="27"/>
  <c r="P90" i="28"/>
  <c r="Q90" i="28" s="1"/>
  <c r="S90" i="28" s="1"/>
  <c r="U90" i="28" s="1"/>
  <c r="AJ90" i="28" s="1"/>
  <c r="AN90" i="28" s="1"/>
  <c r="O91" i="28"/>
  <c r="Q89" i="20"/>
  <c r="S89" i="20" s="1"/>
  <c r="U89" i="20" s="1"/>
  <c r="AJ89" i="20" s="1"/>
  <c r="AN89" i="20" s="1"/>
  <c r="O90" i="20"/>
  <c r="D125" i="7"/>
  <c r="E110" i="7"/>
  <c r="H109" i="7" s="1"/>
  <c r="I109" i="7" s="1"/>
  <c r="J109" i="7" s="1"/>
  <c r="E96" i="15"/>
  <c r="H95" i="15" s="1"/>
  <c r="I95" i="15" s="1"/>
  <c r="J95" i="15" s="1"/>
  <c r="D111" i="15"/>
  <c r="P29" i="2"/>
  <c r="Q29" i="2" s="1"/>
  <c r="S29" i="2" s="1"/>
  <c r="U29" i="2" s="1"/>
  <c r="AQ29" i="2" s="1"/>
  <c r="AU29" i="2" s="1"/>
  <c r="E93" i="31"/>
  <c r="H92" i="31" s="1"/>
  <c r="I92" i="31" s="1"/>
  <c r="J92" i="31" s="1"/>
  <c r="D108" i="31"/>
  <c r="D112" i="8"/>
  <c r="E97" i="8"/>
  <c r="H96" i="8" s="1"/>
  <c r="I96" i="8" s="1"/>
  <c r="J96" i="8" s="1"/>
  <c r="E114" i="16"/>
  <c r="H113" i="16" s="1"/>
  <c r="I113" i="16" s="1"/>
  <c r="J113" i="16" s="1"/>
  <c r="D129" i="16"/>
  <c r="D126" i="31"/>
  <c r="E111" i="31"/>
  <c r="H110" i="31" s="1"/>
  <c r="I110" i="31" s="1"/>
  <c r="J110" i="31" s="1"/>
  <c r="D123" i="20"/>
  <c r="E108" i="20"/>
  <c r="H107" i="20" s="1"/>
  <c r="I107" i="20" s="1"/>
  <c r="J107" i="20" s="1"/>
  <c r="E115" i="11"/>
  <c r="H114" i="11" s="1"/>
  <c r="I114" i="11" s="1"/>
  <c r="J114" i="11" s="1"/>
  <c r="D130" i="11"/>
  <c r="E107" i="9"/>
  <c r="H106" i="9" s="1"/>
  <c r="I106" i="9" s="1"/>
  <c r="J106" i="9" s="1"/>
  <c r="D122" i="9"/>
  <c r="D132" i="13"/>
  <c r="E117" i="13"/>
  <c r="H116" i="13" s="1"/>
  <c r="I116" i="13" s="1"/>
  <c r="J116" i="13" s="1"/>
  <c r="Q105" i="12"/>
  <c r="S105" i="12" s="1"/>
  <c r="U105" i="12" s="1"/>
  <c r="AT105" i="12" s="1"/>
  <c r="AX105" i="12" s="1"/>
  <c r="O106" i="12"/>
  <c r="P27" i="13"/>
  <c r="Q27" i="13" s="1"/>
  <c r="S27" i="13" s="1"/>
  <c r="U27" i="13" s="1"/>
  <c r="AQ27" i="13" s="1"/>
  <c r="AU27" i="13" s="1"/>
  <c r="P74" i="11"/>
  <c r="Q74" i="11" s="1"/>
  <c r="S74" i="11" s="1"/>
  <c r="U74" i="11" s="1"/>
  <c r="AQ74" i="11" s="1"/>
  <c r="AU74" i="11" s="1"/>
  <c r="Q74" i="6"/>
  <c r="S74" i="6" s="1"/>
  <c r="U74" i="6" s="1"/>
  <c r="AQ74" i="6" s="1"/>
  <c r="AU74" i="6" s="1"/>
  <c r="O75" i="6"/>
  <c r="E107" i="5"/>
  <c r="H106" i="5" s="1"/>
  <c r="I106" i="5" s="1"/>
  <c r="J106" i="5" s="1"/>
  <c r="D122" i="5"/>
  <c r="E95" i="19"/>
  <c r="H94" i="19" s="1"/>
  <c r="I94" i="19" s="1"/>
  <c r="J94" i="19" s="1"/>
  <c r="D110" i="19"/>
  <c r="D105" i="11"/>
  <c r="E90" i="11"/>
  <c r="H89" i="11" s="1"/>
  <c r="I89" i="11" s="1"/>
  <c r="J89" i="11" s="1"/>
  <c r="P89" i="11" s="1"/>
  <c r="P74" i="3"/>
  <c r="Q74" i="3" s="1"/>
  <c r="S74" i="3" s="1"/>
  <c r="U74" i="3" s="1"/>
  <c r="AQ74" i="3" s="1"/>
  <c r="AU74" i="3" s="1"/>
  <c r="P75" i="9"/>
  <c r="Q75" i="9" s="1"/>
  <c r="S75" i="9" s="1"/>
  <c r="U75" i="9" s="1"/>
  <c r="AQ75" i="9" s="1"/>
  <c r="AU75" i="9" s="1"/>
  <c r="P29" i="29"/>
  <c r="Q29" i="29" s="1"/>
  <c r="S29" i="29" s="1"/>
  <c r="U29" i="29" s="1"/>
  <c r="AQ29" i="29" s="1"/>
  <c r="AU29" i="29" s="1"/>
  <c r="E93" i="33"/>
  <c r="H92" i="33" s="1"/>
  <c r="I92" i="33" s="1"/>
  <c r="J92" i="33" s="1"/>
  <c r="D108" i="33"/>
  <c r="P123" i="25"/>
  <c r="Q123" i="25" s="1"/>
  <c r="S123" i="25" s="1"/>
  <c r="U123" i="25" s="1"/>
  <c r="AT123" i="25" s="1"/>
  <c r="O124" i="25"/>
  <c r="P28" i="23"/>
  <c r="Q28" i="23" s="1"/>
  <c r="S28" i="23" s="1"/>
  <c r="U28" i="23" s="1"/>
  <c r="AQ28" i="23" s="1"/>
  <c r="AU28" i="23" s="1"/>
  <c r="O29" i="23"/>
  <c r="E90" i="21"/>
  <c r="H89" i="21" s="1"/>
  <c r="I89" i="21" s="1"/>
  <c r="J89" i="21" s="1"/>
  <c r="P89" i="21" s="1"/>
  <c r="D105" i="21"/>
  <c r="D114" i="26"/>
  <c r="E99" i="26"/>
  <c r="H98" i="26" s="1"/>
  <c r="I98" i="26" s="1"/>
  <c r="J98" i="26" s="1"/>
  <c r="D124" i="24"/>
  <c r="E109" i="24"/>
  <c r="H108" i="24" s="1"/>
  <c r="I108" i="24" s="1"/>
  <c r="J108" i="24" s="1"/>
  <c r="D114" i="10"/>
  <c r="E99" i="10"/>
  <c r="H98" i="10" s="1"/>
  <c r="I98" i="10" s="1"/>
  <c r="J98" i="10" s="1"/>
  <c r="P60" i="25"/>
  <c r="Q60" i="25" s="1"/>
  <c r="S60" i="25" s="1"/>
  <c r="U60" i="25" s="1"/>
  <c r="AQ60" i="25" s="1"/>
  <c r="AU60" i="25" s="1"/>
  <c r="O61" i="25"/>
  <c r="D115" i="24"/>
  <c r="E100" i="24"/>
  <c r="H99" i="24" s="1"/>
  <c r="I99" i="24" s="1"/>
  <c r="J99" i="24" s="1"/>
  <c r="E114" i="3"/>
  <c r="H113" i="3" s="1"/>
  <c r="I113" i="3" s="1"/>
  <c r="J113" i="3" s="1"/>
  <c r="D129" i="3"/>
  <c r="E99" i="4"/>
  <c r="H98" i="4" s="1"/>
  <c r="I98" i="4" s="1"/>
  <c r="J98" i="4" s="1"/>
  <c r="D114" i="4"/>
  <c r="D106" i="26"/>
  <c r="E91" i="26"/>
  <c r="H90" i="26" s="1"/>
  <c r="I90" i="26" s="1"/>
  <c r="J90" i="26" s="1"/>
  <c r="E99" i="19"/>
  <c r="H98" i="19" s="1"/>
  <c r="I98" i="19" s="1"/>
  <c r="J98" i="19" s="1"/>
  <c r="D114" i="19"/>
  <c r="Q89" i="33"/>
  <c r="S89" i="33" s="1"/>
  <c r="U89" i="33" s="1"/>
  <c r="AJ89" i="33" s="1"/>
  <c r="AN89" i="33" s="1"/>
  <c r="O90" i="33"/>
  <c r="O108" i="25"/>
  <c r="O43" i="1"/>
  <c r="D129" i="13"/>
  <c r="E114" i="13"/>
  <c r="H113" i="13" s="1"/>
  <c r="I113" i="13" s="1"/>
  <c r="J113" i="13" s="1"/>
  <c r="D125" i="22"/>
  <c r="E110" i="22"/>
  <c r="H109" i="22" s="1"/>
  <c r="I109" i="22" s="1"/>
  <c r="J109" i="22" s="1"/>
  <c r="E110" i="17"/>
  <c r="H109" i="17" s="1"/>
  <c r="I109" i="17" s="1"/>
  <c r="J109" i="17" s="1"/>
  <c r="D125" i="17"/>
  <c r="E131" i="5"/>
  <c r="H130" i="5" s="1"/>
  <c r="I130" i="5" s="1"/>
  <c r="J130" i="5" s="1"/>
  <c r="D145" i="5"/>
  <c r="E146" i="5" s="1"/>
  <c r="H145" i="5" s="1"/>
  <c r="I145" i="5" s="1"/>
  <c r="J145" i="5" s="1"/>
  <c r="P59" i="8"/>
  <c r="Q59" i="8" s="1"/>
  <c r="S59" i="8" s="1"/>
  <c r="U59" i="8" s="1"/>
  <c r="AQ59" i="8" s="1"/>
  <c r="AU59" i="8" s="1"/>
  <c r="D114" i="7"/>
  <c r="E99" i="7"/>
  <c r="H98" i="7" s="1"/>
  <c r="I98" i="7" s="1"/>
  <c r="J98" i="7" s="1"/>
  <c r="D131" i="3"/>
  <c r="E116" i="3"/>
  <c r="H115" i="3" s="1"/>
  <c r="I115" i="3" s="1"/>
  <c r="J115" i="3" s="1"/>
  <c r="E91" i="18"/>
  <c r="H90" i="18" s="1"/>
  <c r="I90" i="18" s="1"/>
  <c r="J90" i="18" s="1"/>
  <c r="D106" i="18"/>
  <c r="E110" i="31"/>
  <c r="H109" i="31" s="1"/>
  <c r="I109" i="31" s="1"/>
  <c r="J109" i="31" s="1"/>
  <c r="D125" i="31"/>
  <c r="P43" i="10"/>
  <c r="Q43" i="10" s="1"/>
  <c r="S43" i="10" s="1"/>
  <c r="U43" i="10" s="1"/>
  <c r="AQ43" i="10" s="1"/>
  <c r="AU43" i="10" s="1"/>
  <c r="O44" i="10"/>
  <c r="D144" i="2"/>
  <c r="E145" i="2" s="1"/>
  <c r="H144" i="2" s="1"/>
  <c r="I144" i="2" s="1"/>
  <c r="J144" i="2" s="1"/>
  <c r="E130" i="2"/>
  <c r="H129" i="2" s="1"/>
  <c r="I129" i="2" s="1"/>
  <c r="J129" i="2" s="1"/>
  <c r="P59" i="2"/>
  <c r="Q59" i="2" s="1"/>
  <c r="S59" i="2" s="1"/>
  <c r="U59" i="2" s="1"/>
  <c r="AQ59" i="2" s="1"/>
  <c r="AU59" i="2" s="1"/>
  <c r="D122" i="31"/>
  <c r="E107" i="31"/>
  <c r="H106" i="31" s="1"/>
  <c r="I106" i="31" s="1"/>
  <c r="J106" i="31" s="1"/>
  <c r="E92" i="7"/>
  <c r="H91" i="7" s="1"/>
  <c r="I91" i="7" s="1"/>
  <c r="J91" i="7" s="1"/>
  <c r="D107" i="7"/>
  <c r="P28" i="15"/>
  <c r="Q28" i="15" s="1"/>
  <c r="S28" i="15" s="1"/>
  <c r="U28" i="15" s="1"/>
  <c r="AQ28" i="15" s="1"/>
  <c r="AU28" i="15" s="1"/>
  <c r="O29" i="15"/>
  <c r="D124" i="2"/>
  <c r="E109" i="2"/>
  <c r="H108" i="2" s="1"/>
  <c r="I108" i="2" s="1"/>
  <c r="J108" i="2" s="1"/>
  <c r="D127" i="27"/>
  <c r="E112" i="27"/>
  <c r="H111" i="27" s="1"/>
  <c r="I111" i="27" s="1"/>
  <c r="J111" i="27" s="1"/>
  <c r="E128" i="31"/>
  <c r="H127" i="31" s="1"/>
  <c r="I127" i="31" s="1"/>
  <c r="J127" i="31" s="1"/>
  <c r="D142" i="31"/>
  <c r="E143" i="31" s="1"/>
  <c r="H142" i="31" s="1"/>
  <c r="I142" i="31" s="1"/>
  <c r="J142" i="31" s="1"/>
  <c r="E111" i="3"/>
  <c r="H110" i="3" s="1"/>
  <c r="I110" i="3" s="1"/>
  <c r="J110" i="3" s="1"/>
  <c r="D126" i="3"/>
  <c r="D123" i="8"/>
  <c r="E108" i="8"/>
  <c r="H107" i="8" s="1"/>
  <c r="I107" i="8" s="1"/>
  <c r="J107" i="8" s="1"/>
  <c r="D108" i="5"/>
  <c r="E93" i="5"/>
  <c r="H92" i="5" s="1"/>
  <c r="I92" i="5" s="1"/>
  <c r="J92" i="5" s="1"/>
  <c r="E93" i="4"/>
  <c r="H92" i="4" s="1"/>
  <c r="I92" i="4" s="1"/>
  <c r="J92" i="4" s="1"/>
  <c r="D108" i="4"/>
  <c r="D114" i="3"/>
  <c r="E99" i="3"/>
  <c r="H98" i="3" s="1"/>
  <c r="I98" i="3" s="1"/>
  <c r="J98" i="3" s="1"/>
  <c r="E132" i="33"/>
  <c r="H131" i="33" s="1"/>
  <c r="I131" i="33" s="1"/>
  <c r="J131" i="33" s="1"/>
  <c r="D146" i="33"/>
  <c r="E147" i="33" s="1"/>
  <c r="H146" i="33" s="1"/>
  <c r="I146" i="33" s="1"/>
  <c r="J146" i="33" s="1"/>
  <c r="D125" i="10"/>
  <c r="E110" i="10"/>
  <c r="H109" i="10" s="1"/>
  <c r="I109" i="10" s="1"/>
  <c r="J109" i="10" s="1"/>
  <c r="P90" i="10"/>
  <c r="Q90" i="10" s="1"/>
  <c r="S90" i="10" s="1"/>
  <c r="U90" i="10" s="1"/>
  <c r="AJ90" i="10" s="1"/>
  <c r="AN90" i="10" s="1"/>
  <c r="O91" i="10"/>
  <c r="D139" i="17"/>
  <c r="E140" i="17" s="1"/>
  <c r="H139" i="17" s="1"/>
  <c r="I139" i="17" s="1"/>
  <c r="J139" i="17" s="1"/>
  <c r="E125" i="17"/>
  <c r="H124" i="17" s="1"/>
  <c r="I124" i="17" s="1"/>
  <c r="J124" i="17" s="1"/>
  <c r="P75" i="23"/>
  <c r="Q75" i="23" s="1"/>
  <c r="S75" i="23" s="1"/>
  <c r="U75" i="23" s="1"/>
  <c r="AQ75" i="23" s="1"/>
  <c r="AU75" i="23" s="1"/>
  <c r="D112" i="19"/>
  <c r="E97" i="19"/>
  <c r="H96" i="19" s="1"/>
  <c r="I96" i="19" s="1"/>
  <c r="J96" i="19" s="1"/>
  <c r="D126" i="7"/>
  <c r="E111" i="7"/>
  <c r="H110" i="7" s="1"/>
  <c r="I110" i="7" s="1"/>
  <c r="J110" i="7" s="1"/>
  <c r="P44" i="21"/>
  <c r="Q44" i="21" s="1"/>
  <c r="S44" i="21" s="1"/>
  <c r="U44" i="21" s="1"/>
  <c r="AQ44" i="21" s="1"/>
  <c r="AU44" i="21" s="1"/>
  <c r="O45" i="21"/>
  <c r="D125" i="33"/>
  <c r="E110" i="33"/>
  <c r="H109" i="33" s="1"/>
  <c r="I109" i="33" s="1"/>
  <c r="J109" i="33" s="1"/>
  <c r="E101" i="14"/>
  <c r="H100" i="14" s="1"/>
  <c r="I100" i="14" s="1"/>
  <c r="J100" i="14" s="1"/>
  <c r="D116" i="14"/>
  <c r="D121" i="2"/>
  <c r="E106" i="2"/>
  <c r="H105" i="2" s="1"/>
  <c r="I105" i="2" s="1"/>
  <c r="J105" i="2" s="1"/>
  <c r="P105" i="2" s="1"/>
  <c r="D138" i="24"/>
  <c r="E139" i="24" s="1"/>
  <c r="H138" i="24" s="1"/>
  <c r="I138" i="24" s="1"/>
  <c r="J138" i="24" s="1"/>
  <c r="E124" i="24"/>
  <c r="H123" i="24" s="1"/>
  <c r="I123" i="24" s="1"/>
  <c r="J123" i="24" s="1"/>
  <c r="P43" i="25"/>
  <c r="Q43" i="25" s="1"/>
  <c r="S43" i="25" s="1"/>
  <c r="U43" i="25" s="1"/>
  <c r="AQ43" i="25" s="1"/>
  <c r="AU43" i="25" s="1"/>
  <c r="O44" i="25"/>
  <c r="E113" i="5"/>
  <c r="H112" i="5" s="1"/>
  <c r="I112" i="5" s="1"/>
  <c r="J112" i="5" s="1"/>
  <c r="D128" i="5"/>
  <c r="E106" i="33"/>
  <c r="H105" i="33" s="1"/>
  <c r="I105" i="33" s="1"/>
  <c r="J105" i="33" s="1"/>
  <c r="P105" i="33" s="1"/>
  <c r="D121" i="33"/>
  <c r="D110" i="5"/>
  <c r="E95" i="5"/>
  <c r="H94" i="5" s="1"/>
  <c r="I94" i="5" s="1"/>
  <c r="J94" i="5" s="1"/>
  <c r="E110" i="15"/>
  <c r="H109" i="15" s="1"/>
  <c r="I109" i="15" s="1"/>
  <c r="J109" i="15" s="1"/>
  <c r="D125" i="15"/>
  <c r="D108" i="9"/>
  <c r="E93" i="9"/>
  <c r="H92" i="9" s="1"/>
  <c r="I92" i="9" s="1"/>
  <c r="J92" i="9" s="1"/>
  <c r="E107" i="20"/>
  <c r="H106" i="20" s="1"/>
  <c r="I106" i="20" s="1"/>
  <c r="J106" i="20" s="1"/>
  <c r="D122" i="20"/>
  <c r="O44" i="15"/>
  <c r="E97" i="30"/>
  <c r="H96" i="30" s="1"/>
  <c r="I96" i="30" s="1"/>
  <c r="J96" i="30" s="1"/>
  <c r="D112" i="30"/>
  <c r="N77" i="12"/>
  <c r="P76" i="12"/>
  <c r="Q76" i="12" s="1"/>
  <c r="S76" i="12" s="1"/>
  <c r="U76" i="12" s="1"/>
  <c r="AQ76" i="12" s="1"/>
  <c r="AU76" i="12" s="1"/>
  <c r="D126" i="12"/>
  <c r="E111" i="12"/>
  <c r="H110" i="12" s="1"/>
  <c r="I110" i="12" s="1"/>
  <c r="J110" i="12" s="1"/>
  <c r="D123" i="16"/>
  <c r="E108" i="16"/>
  <c r="H107" i="16" s="1"/>
  <c r="I107" i="16" s="1"/>
  <c r="J107" i="16" s="1"/>
  <c r="P43" i="4"/>
  <c r="Q43" i="4" s="1"/>
  <c r="S43" i="4" s="1"/>
  <c r="U43" i="4" s="1"/>
  <c r="AQ43" i="4" s="1"/>
  <c r="AU43" i="4" s="1"/>
  <c r="O44" i="4"/>
  <c r="D124" i="3"/>
  <c r="E109" i="3"/>
  <c r="H108" i="3" s="1"/>
  <c r="I108" i="3" s="1"/>
  <c r="J108" i="3" s="1"/>
  <c r="E133" i="2"/>
  <c r="H132" i="2" s="1"/>
  <c r="I132" i="2" s="1"/>
  <c r="J132" i="2" s="1"/>
  <c r="D147" i="2"/>
  <c r="E148" i="2" s="1"/>
  <c r="H147" i="2" s="1"/>
  <c r="I147" i="2" s="1"/>
  <c r="J147" i="2" s="1"/>
  <c r="E107" i="6"/>
  <c r="H106" i="6" s="1"/>
  <c r="I106" i="6" s="1"/>
  <c r="J106" i="6" s="1"/>
  <c r="D122" i="6"/>
  <c r="D124" i="21"/>
  <c r="E109" i="21"/>
  <c r="H108" i="21" s="1"/>
  <c r="I108" i="21" s="1"/>
  <c r="J108" i="21" s="1"/>
  <c r="P59" i="12"/>
  <c r="Q59" i="12" s="1"/>
  <c r="S59" i="12" s="1"/>
  <c r="U59" i="12" s="1"/>
  <c r="AQ59" i="12" s="1"/>
  <c r="AU59" i="12" s="1"/>
  <c r="E129" i="24"/>
  <c r="H128" i="24" s="1"/>
  <c r="I128" i="24" s="1"/>
  <c r="J128" i="24" s="1"/>
  <c r="D143" i="24"/>
  <c r="E144" i="24" s="1"/>
  <c r="H143" i="24" s="1"/>
  <c r="I143" i="24" s="1"/>
  <c r="J143" i="24" s="1"/>
  <c r="P43" i="2"/>
  <c r="Q43" i="2" s="1"/>
  <c r="S43" i="2" s="1"/>
  <c r="U43" i="2" s="1"/>
  <c r="AQ43" i="2" s="1"/>
  <c r="AU43" i="2" s="1"/>
  <c r="D144" i="6"/>
  <c r="E145" i="6" s="1"/>
  <c r="H144" i="6" s="1"/>
  <c r="I144" i="6" s="1"/>
  <c r="J144" i="6" s="1"/>
  <c r="E130" i="6"/>
  <c r="H129" i="6" s="1"/>
  <c r="I129" i="6" s="1"/>
  <c r="J129" i="6" s="1"/>
  <c r="E100" i="8"/>
  <c r="H99" i="8" s="1"/>
  <c r="I99" i="8" s="1"/>
  <c r="J99" i="8" s="1"/>
  <c r="D115" i="8"/>
  <c r="D130" i="30"/>
  <c r="E115" i="30"/>
  <c r="H114" i="30" s="1"/>
  <c r="I114" i="30" s="1"/>
  <c r="J114" i="30" s="1"/>
  <c r="Q61" i="22"/>
  <c r="S61" i="22" s="1"/>
  <c r="U61" i="22" s="1"/>
  <c r="AQ61" i="22" s="1"/>
  <c r="AU61" i="22" s="1"/>
  <c r="O62" i="22"/>
  <c r="D128" i="9"/>
  <c r="E113" i="9"/>
  <c r="H112" i="9" s="1"/>
  <c r="I112" i="9" s="1"/>
  <c r="J112" i="9" s="1"/>
  <c r="Q73" i="26"/>
  <c r="S73" i="26" s="1"/>
  <c r="U73" i="26" s="1"/>
  <c r="AQ73" i="26" s="1"/>
  <c r="AU73" i="26" s="1"/>
  <c r="O74" i="26"/>
  <c r="Q89" i="24"/>
  <c r="S89" i="24" s="1"/>
  <c r="U89" i="24" s="1"/>
  <c r="AJ89" i="24" s="1"/>
  <c r="AN89" i="24" s="1"/>
  <c r="O90" i="24"/>
  <c r="D130" i="23"/>
  <c r="E115" i="23"/>
  <c r="H114" i="23" s="1"/>
  <c r="I114" i="23" s="1"/>
  <c r="J114" i="23" s="1"/>
  <c r="D128" i="33"/>
  <c r="E113" i="33"/>
  <c r="H112" i="33" s="1"/>
  <c r="I112" i="33" s="1"/>
  <c r="J112" i="33" s="1"/>
  <c r="D111" i="23"/>
  <c r="E96" i="23"/>
  <c r="H95" i="23" s="1"/>
  <c r="I95" i="23" s="1"/>
  <c r="J95" i="23" s="1"/>
  <c r="E129" i="27"/>
  <c r="H128" i="27" s="1"/>
  <c r="I128" i="27" s="1"/>
  <c r="J128" i="27" s="1"/>
  <c r="D143" i="27"/>
  <c r="E144" i="27" s="1"/>
  <c r="H143" i="27" s="1"/>
  <c r="I143" i="27" s="1"/>
  <c r="J143" i="27" s="1"/>
  <c r="P43" i="27"/>
  <c r="Q43" i="27" s="1"/>
  <c r="S43" i="27" s="1"/>
  <c r="U43" i="27" s="1"/>
  <c r="AQ43" i="27" s="1"/>
  <c r="AU43" i="27" s="1"/>
  <c r="E117" i="23"/>
  <c r="H116" i="23" s="1"/>
  <c r="I116" i="23" s="1"/>
  <c r="J116" i="23" s="1"/>
  <c r="D132" i="23"/>
  <c r="E115" i="22"/>
  <c r="H114" i="22" s="1"/>
  <c r="I114" i="22" s="1"/>
  <c r="J114" i="22" s="1"/>
  <c r="D130" i="22"/>
  <c r="E114" i="21"/>
  <c r="H113" i="21" s="1"/>
  <c r="I113" i="21" s="1"/>
  <c r="J113" i="21" s="1"/>
  <c r="D129" i="21"/>
  <c r="E133" i="24"/>
  <c r="H132" i="24" s="1"/>
  <c r="I132" i="24" s="1"/>
  <c r="J132" i="24" s="1"/>
  <c r="D147" i="24"/>
  <c r="E148" i="24" s="1"/>
  <c r="H147" i="24" s="1"/>
  <c r="I147" i="24" s="1"/>
  <c r="J147" i="24" s="1"/>
  <c r="D144" i="27"/>
  <c r="E145" i="27" s="1"/>
  <c r="H144" i="27" s="1"/>
  <c r="I144" i="27" s="1"/>
  <c r="J144" i="27" s="1"/>
  <c r="E130" i="27"/>
  <c r="H129" i="27" s="1"/>
  <c r="I129" i="27" s="1"/>
  <c r="J129" i="27" s="1"/>
  <c r="P28" i="27"/>
  <c r="Q28" i="27" s="1"/>
  <c r="S28" i="27" s="1"/>
  <c r="U28" i="27" s="1"/>
  <c r="AQ28" i="27" s="1"/>
  <c r="AU28" i="27" s="1"/>
  <c r="O29" i="27"/>
  <c r="E112" i="33"/>
  <c r="H111" i="33" s="1"/>
  <c r="I111" i="33" s="1"/>
  <c r="J111" i="33" s="1"/>
  <c r="D127" i="33"/>
  <c r="D126" i="2"/>
  <c r="E111" i="2"/>
  <c r="H110" i="2" s="1"/>
  <c r="I110" i="2" s="1"/>
  <c r="J110" i="2" s="1"/>
  <c r="D137" i="12"/>
  <c r="E138" i="12" s="1"/>
  <c r="H137" i="12" s="1"/>
  <c r="I137" i="12" s="1"/>
  <c r="J137" i="12" s="1"/>
  <c r="E123" i="12"/>
  <c r="H122" i="12" s="1"/>
  <c r="I122" i="12" s="1"/>
  <c r="J122" i="12" s="1"/>
  <c r="D123" i="3"/>
  <c r="E108" i="3"/>
  <c r="H107" i="3" s="1"/>
  <c r="I107" i="3" s="1"/>
  <c r="J107" i="3" s="1"/>
  <c r="D125" i="14"/>
  <c r="E110" i="14"/>
  <c r="H109" i="14" s="1"/>
  <c r="I109" i="14" s="1"/>
  <c r="J109" i="14" s="1"/>
  <c r="D107" i="11"/>
  <c r="E92" i="11"/>
  <c r="H91" i="11" s="1"/>
  <c r="I91" i="11" s="1"/>
  <c r="J91" i="11" s="1"/>
  <c r="D113" i="20"/>
  <c r="E98" i="20"/>
  <c r="H97" i="20" s="1"/>
  <c r="I97" i="20" s="1"/>
  <c r="J97" i="20" s="1"/>
  <c r="D125" i="16"/>
  <c r="E110" i="16"/>
  <c r="H109" i="16" s="1"/>
  <c r="I109" i="16" s="1"/>
  <c r="J109" i="16" s="1"/>
  <c r="E108" i="13"/>
  <c r="H107" i="13" s="1"/>
  <c r="I107" i="13" s="1"/>
  <c r="J107" i="13" s="1"/>
  <c r="D123" i="13"/>
  <c r="P44" i="29"/>
  <c r="Q44" i="29" s="1"/>
  <c r="S44" i="29" s="1"/>
  <c r="U44" i="29" s="1"/>
  <c r="AQ44" i="29" s="1"/>
  <c r="AU44" i="29" s="1"/>
  <c r="D116" i="20"/>
  <c r="E101" i="20"/>
  <c r="H100" i="20" s="1"/>
  <c r="I100" i="20" s="1"/>
  <c r="J100" i="20" s="1"/>
  <c r="E94" i="18"/>
  <c r="H93" i="18" s="1"/>
  <c r="I93" i="18" s="1"/>
  <c r="J93" i="18" s="1"/>
  <c r="D109" i="18"/>
  <c r="P28" i="22"/>
  <c r="Q28" i="22" s="1"/>
  <c r="S28" i="22" s="1"/>
  <c r="U28" i="22" s="1"/>
  <c r="AQ28" i="22" s="1"/>
  <c r="AU28" i="22" s="1"/>
  <c r="O29" i="22"/>
  <c r="O43" i="12"/>
  <c r="E106" i="15"/>
  <c r="H105" i="15" s="1"/>
  <c r="I105" i="15" s="1"/>
  <c r="J105" i="15" s="1"/>
  <c r="P105" i="15" s="1"/>
  <c r="D121" i="15"/>
  <c r="O27" i="6"/>
  <c r="O59" i="19"/>
  <c r="P43" i="7"/>
  <c r="Q43" i="7" s="1"/>
  <c r="S43" i="7" s="1"/>
  <c r="U43" i="7" s="1"/>
  <c r="AQ43" i="7" s="1"/>
  <c r="AU43" i="7" s="1"/>
  <c r="D122" i="29"/>
  <c r="E107" i="29"/>
  <c r="H106" i="29" s="1"/>
  <c r="I106" i="29" s="1"/>
  <c r="J106" i="29" s="1"/>
  <c r="P74" i="24"/>
  <c r="Q74" i="24" s="1"/>
  <c r="S74" i="24" s="1"/>
  <c r="U74" i="24" s="1"/>
  <c r="AQ74" i="24" s="1"/>
  <c r="AU74" i="24" s="1"/>
  <c r="E93" i="15"/>
  <c r="H92" i="15" s="1"/>
  <c r="I92" i="15" s="1"/>
  <c r="J92" i="15" s="1"/>
  <c r="D108" i="15"/>
  <c r="D141" i="4"/>
  <c r="E142" i="4" s="1"/>
  <c r="H141" i="4" s="1"/>
  <c r="I141" i="4" s="1"/>
  <c r="J141" i="4" s="1"/>
  <c r="E127" i="4"/>
  <c r="H126" i="4" s="1"/>
  <c r="I126" i="4" s="1"/>
  <c r="J126" i="4" s="1"/>
  <c r="D121" i="3"/>
  <c r="E106" i="3"/>
  <c r="H105" i="3" s="1"/>
  <c r="I105" i="3" s="1"/>
  <c r="J105" i="3" s="1"/>
  <c r="P105" i="3" s="1"/>
  <c r="E113" i="3"/>
  <c r="H112" i="3" s="1"/>
  <c r="I112" i="3" s="1"/>
  <c r="J112" i="3" s="1"/>
  <c r="D128" i="3"/>
  <c r="E111" i="6"/>
  <c r="H110" i="6" s="1"/>
  <c r="I110" i="6" s="1"/>
  <c r="J110" i="6" s="1"/>
  <c r="D126" i="6"/>
  <c r="P27" i="20"/>
  <c r="Q27" i="20" s="1"/>
  <c r="S27" i="20" s="1"/>
  <c r="U27" i="20" s="1"/>
  <c r="AQ27" i="20" s="1"/>
  <c r="AU27" i="20" s="1"/>
  <c r="D121" i="24"/>
  <c r="E106" i="24"/>
  <c r="H105" i="24" s="1"/>
  <c r="I105" i="24" s="1"/>
  <c r="J105" i="24" s="1"/>
  <c r="P105" i="24" s="1"/>
  <c r="D110" i="27"/>
  <c r="E95" i="27"/>
  <c r="H94" i="27" s="1"/>
  <c r="I94" i="27" s="1"/>
  <c r="J94" i="27" s="1"/>
  <c r="E114" i="5"/>
  <c r="H113" i="5" s="1"/>
  <c r="I113" i="5" s="1"/>
  <c r="J113" i="5" s="1"/>
  <c r="D129" i="5"/>
  <c r="P60" i="6"/>
  <c r="Q60" i="6" s="1"/>
  <c r="S60" i="6" s="1"/>
  <c r="U60" i="6" s="1"/>
  <c r="AQ60" i="6" s="1"/>
  <c r="AU60" i="6" s="1"/>
  <c r="O61" i="6"/>
  <c r="E100" i="5"/>
  <c r="H99" i="5" s="1"/>
  <c r="I99" i="5" s="1"/>
  <c r="J99" i="5" s="1"/>
  <c r="D115" i="5"/>
  <c r="D132" i="26"/>
  <c r="E117" i="26"/>
  <c r="H116" i="26" s="1"/>
  <c r="I116" i="26" s="1"/>
  <c r="J116" i="26" s="1"/>
  <c r="E92" i="33"/>
  <c r="H91" i="33" s="1"/>
  <c r="I91" i="33" s="1"/>
  <c r="J91" i="33" s="1"/>
  <c r="D107" i="33"/>
  <c r="D124" i="18"/>
  <c r="E109" i="18"/>
  <c r="H108" i="18" s="1"/>
  <c r="I108" i="18" s="1"/>
  <c r="J108" i="18" s="1"/>
  <c r="E112" i="11"/>
  <c r="H111" i="11" s="1"/>
  <c r="I111" i="11" s="1"/>
  <c r="J111" i="11" s="1"/>
  <c r="D127" i="11"/>
  <c r="Q136" i="7"/>
  <c r="S136" i="7" s="1"/>
  <c r="U136" i="7" s="1"/>
  <c r="AT136" i="7" s="1"/>
  <c r="AX136" i="7" s="1"/>
  <c r="O137" i="7"/>
  <c r="D136" i="9"/>
  <c r="E137" i="9" s="1"/>
  <c r="H136" i="9" s="1"/>
  <c r="I136" i="9" s="1"/>
  <c r="J136" i="9" s="1"/>
  <c r="P136" i="9" s="1"/>
  <c r="E122" i="9"/>
  <c r="H121" i="9" s="1"/>
  <c r="I121" i="9" s="1"/>
  <c r="J121" i="9" s="1"/>
  <c r="P121" i="9" s="1"/>
  <c r="E107" i="33"/>
  <c r="H106" i="33" s="1"/>
  <c r="I106" i="33" s="1"/>
  <c r="J106" i="33" s="1"/>
  <c r="D122" i="33"/>
  <c r="D144" i="31"/>
  <c r="E145" i="31" s="1"/>
  <c r="H144" i="31" s="1"/>
  <c r="I144" i="31" s="1"/>
  <c r="J144" i="31" s="1"/>
  <c r="E130" i="31"/>
  <c r="H129" i="31" s="1"/>
  <c r="I129" i="31" s="1"/>
  <c r="J129" i="31" s="1"/>
  <c r="Q29" i="33"/>
  <c r="S29" i="33" s="1"/>
  <c r="U29" i="33" s="1"/>
  <c r="AQ29" i="33" s="1"/>
  <c r="AU29" i="33" s="1"/>
  <c r="D131" i="18"/>
  <c r="E116" i="18"/>
  <c r="H115" i="18" s="1"/>
  <c r="I115" i="18" s="1"/>
  <c r="J115" i="18" s="1"/>
  <c r="D132" i="19"/>
  <c r="E117" i="19"/>
  <c r="H116" i="19" s="1"/>
  <c r="I116" i="19" s="1"/>
  <c r="J116" i="19" s="1"/>
  <c r="D137" i="19"/>
  <c r="E138" i="19" s="1"/>
  <c r="H137" i="19" s="1"/>
  <c r="I137" i="19" s="1"/>
  <c r="J137" i="19" s="1"/>
  <c r="E123" i="19"/>
  <c r="H122" i="19" s="1"/>
  <c r="I122" i="19" s="1"/>
  <c r="J122" i="19" s="1"/>
  <c r="P27" i="9"/>
  <c r="Q27" i="9" s="1"/>
  <c r="S27" i="9" s="1"/>
  <c r="U27" i="9" s="1"/>
  <c r="AQ27" i="9" s="1"/>
  <c r="AU27" i="9" s="1"/>
  <c r="O28" i="9"/>
  <c r="P59" i="18"/>
  <c r="Q59" i="18" s="1"/>
  <c r="S59" i="18" s="1"/>
  <c r="U59" i="18" s="1"/>
  <c r="AQ59" i="18" s="1"/>
  <c r="AU59" i="18" s="1"/>
  <c r="D124" i="27"/>
  <c r="E109" i="27"/>
  <c r="H108" i="27" s="1"/>
  <c r="I108" i="27" s="1"/>
  <c r="J108" i="27" s="1"/>
  <c r="E101" i="16"/>
  <c r="H100" i="16" s="1"/>
  <c r="I100" i="16" s="1"/>
  <c r="J100" i="16" s="1"/>
  <c r="D116" i="16"/>
  <c r="E93" i="16"/>
  <c r="H92" i="16" s="1"/>
  <c r="I92" i="16" s="1"/>
  <c r="J92" i="16" s="1"/>
  <c r="D108" i="16"/>
  <c r="E113" i="15"/>
  <c r="H112" i="15" s="1"/>
  <c r="I112" i="15" s="1"/>
  <c r="J112" i="15" s="1"/>
  <c r="D128" i="15"/>
  <c r="P74" i="13"/>
  <c r="Q74" i="13" s="1"/>
  <c r="S74" i="13" s="1"/>
  <c r="U74" i="13" s="1"/>
  <c r="AQ74" i="13" s="1"/>
  <c r="AU74" i="13" s="1"/>
  <c r="E124" i="22"/>
  <c r="H123" i="22" s="1"/>
  <c r="I123" i="22" s="1"/>
  <c r="J123" i="22" s="1"/>
  <c r="D138" i="22"/>
  <c r="E139" i="22" s="1"/>
  <c r="H138" i="22" s="1"/>
  <c r="I138" i="22" s="1"/>
  <c r="J138" i="22" s="1"/>
  <c r="D128" i="29"/>
  <c r="E113" i="29"/>
  <c r="H112" i="29" s="1"/>
  <c r="I112" i="29" s="1"/>
  <c r="J112" i="29" s="1"/>
  <c r="P44" i="9"/>
  <c r="Q44" i="9" s="1"/>
  <c r="S44" i="9" s="1"/>
  <c r="U44" i="9" s="1"/>
  <c r="AQ44" i="9" s="1"/>
  <c r="AU44" i="9" s="1"/>
  <c r="D131" i="31"/>
  <c r="E116" i="31"/>
  <c r="H115" i="31" s="1"/>
  <c r="I115" i="31" s="1"/>
  <c r="J115" i="31" s="1"/>
  <c r="D123" i="15"/>
  <c r="E108" i="15"/>
  <c r="H107" i="15" s="1"/>
  <c r="I107" i="15" s="1"/>
  <c r="J107" i="15" s="1"/>
  <c r="D125" i="3"/>
  <c r="E110" i="3"/>
  <c r="H109" i="3" s="1"/>
  <c r="I109" i="3" s="1"/>
  <c r="J109" i="3" s="1"/>
  <c r="E117" i="21"/>
  <c r="H116" i="21" s="1"/>
  <c r="I116" i="21" s="1"/>
  <c r="J116" i="21" s="1"/>
  <c r="D132" i="21"/>
  <c r="E99" i="24"/>
  <c r="H98" i="24" s="1"/>
  <c r="I98" i="24" s="1"/>
  <c r="J98" i="24" s="1"/>
  <c r="D114" i="24"/>
  <c r="O44" i="3"/>
  <c r="E113" i="21"/>
  <c r="H112" i="21" s="1"/>
  <c r="I112" i="21" s="1"/>
  <c r="J112" i="21" s="1"/>
  <c r="D128" i="21"/>
  <c r="P137" i="25"/>
  <c r="Q137" i="25" s="1"/>
  <c r="S137" i="25" s="1"/>
  <c r="U137" i="25" s="1"/>
  <c r="AT137" i="25" s="1"/>
  <c r="AX137" i="25" s="1"/>
  <c r="O138" i="25"/>
  <c r="D110" i="24"/>
  <c r="E95" i="24"/>
  <c r="H94" i="24" s="1"/>
  <c r="I94" i="24" s="1"/>
  <c r="J94" i="24" s="1"/>
  <c r="N77" i="31"/>
  <c r="O77" i="31" s="1"/>
  <c r="P76" i="31"/>
  <c r="Q76" i="31" s="1"/>
  <c r="S76" i="31" s="1"/>
  <c r="U76" i="31" s="1"/>
  <c r="AQ76" i="31" s="1"/>
  <c r="AU76" i="31" s="1"/>
  <c r="D131" i="14"/>
  <c r="E116" i="14"/>
  <c r="H115" i="14" s="1"/>
  <c r="I115" i="14" s="1"/>
  <c r="J115" i="14" s="1"/>
  <c r="E97" i="7"/>
  <c r="H96" i="7" s="1"/>
  <c r="I96" i="7" s="1"/>
  <c r="J96" i="7" s="1"/>
  <c r="D112" i="7"/>
  <c r="E91" i="7"/>
  <c r="H90" i="7" s="1"/>
  <c r="I90" i="7" s="1"/>
  <c r="J90" i="7" s="1"/>
  <c r="P90" i="7" s="1"/>
  <c r="D106" i="7"/>
  <c r="P60" i="4"/>
  <c r="Q60" i="4" s="1"/>
  <c r="S60" i="4" s="1"/>
  <c r="U60" i="4" s="1"/>
  <c r="AQ60" i="4" s="1"/>
  <c r="AU60" i="4" s="1"/>
  <c r="E93" i="26"/>
  <c r="H92" i="26" s="1"/>
  <c r="I92" i="26" s="1"/>
  <c r="J92" i="26" s="1"/>
  <c r="D108" i="26"/>
  <c r="Q89" i="3"/>
  <c r="S89" i="3" s="1"/>
  <c r="U89" i="3" s="1"/>
  <c r="AJ89" i="3" s="1"/>
  <c r="AN89" i="3" s="1"/>
  <c r="O90" i="3"/>
  <c r="D124" i="8"/>
  <c r="E109" i="8"/>
  <c r="H108" i="8" s="1"/>
  <c r="I108" i="8" s="1"/>
  <c r="J108" i="8" s="1"/>
  <c r="D123" i="21"/>
  <c r="E108" i="21"/>
  <c r="H107" i="21" s="1"/>
  <c r="I107" i="21" s="1"/>
  <c r="J107" i="21" s="1"/>
  <c r="Q105" i="9"/>
  <c r="S105" i="9" s="1"/>
  <c r="U105" i="9" s="1"/>
  <c r="AT105" i="9" s="1"/>
  <c r="AX105" i="9" s="1"/>
  <c r="O106" i="9"/>
  <c r="P45" i="13"/>
  <c r="Q45" i="13" s="1"/>
  <c r="S45" i="13" s="1"/>
  <c r="U45" i="13" s="1"/>
  <c r="AQ45" i="13" s="1"/>
  <c r="AU45" i="13" s="1"/>
  <c r="O75" i="10"/>
  <c r="AX121" i="23"/>
  <c r="BA121" i="23"/>
  <c r="D110" i="17"/>
  <c r="E95" i="17"/>
  <c r="H94" i="17" s="1"/>
  <c r="I94" i="17" s="1"/>
  <c r="J94" i="17" s="1"/>
  <c r="N30" i="33"/>
  <c r="O30" i="33" s="1"/>
  <c r="D126" i="21"/>
  <c r="E111" i="21"/>
  <c r="H110" i="21" s="1"/>
  <c r="I110" i="21" s="1"/>
  <c r="J110" i="21" s="1"/>
  <c r="D145" i="6"/>
  <c r="E146" i="6" s="1"/>
  <c r="H145" i="6" s="1"/>
  <c r="I145" i="6" s="1"/>
  <c r="J145" i="6" s="1"/>
  <c r="E131" i="6"/>
  <c r="H130" i="6" s="1"/>
  <c r="I130" i="6" s="1"/>
  <c r="J130" i="6" s="1"/>
  <c r="E98" i="33"/>
  <c r="H97" i="33" s="1"/>
  <c r="I97" i="33" s="1"/>
  <c r="J97" i="33" s="1"/>
  <c r="D113" i="33"/>
  <c r="D123" i="14"/>
  <c r="E108" i="14"/>
  <c r="H107" i="14" s="1"/>
  <c r="I107" i="14" s="1"/>
  <c r="J107" i="14" s="1"/>
  <c r="E94" i="9"/>
  <c r="H93" i="9" s="1"/>
  <c r="I93" i="9" s="1"/>
  <c r="J93" i="9" s="1"/>
  <c r="D109" i="9"/>
  <c r="E101" i="33"/>
  <c r="H100" i="33" s="1"/>
  <c r="I100" i="33" s="1"/>
  <c r="J100" i="33" s="1"/>
  <c r="D116" i="33"/>
  <c r="E114" i="22"/>
  <c r="H113" i="22" s="1"/>
  <c r="I113" i="22" s="1"/>
  <c r="J113" i="22" s="1"/>
  <c r="D129" i="22"/>
  <c r="D124" i="19"/>
  <c r="E109" i="19"/>
  <c r="H108" i="19" s="1"/>
  <c r="I108" i="19" s="1"/>
  <c r="J108" i="19" s="1"/>
  <c r="E100" i="19"/>
  <c r="H99" i="19" s="1"/>
  <c r="I99" i="19" s="1"/>
  <c r="J99" i="19" s="1"/>
  <c r="D115" i="19"/>
  <c r="E114" i="11"/>
  <c r="H113" i="11" s="1"/>
  <c r="I113" i="11" s="1"/>
  <c r="J113" i="11" s="1"/>
  <c r="D129" i="11"/>
  <c r="D146" i="2"/>
  <c r="E147" i="2" s="1"/>
  <c r="H146" i="2" s="1"/>
  <c r="I146" i="2" s="1"/>
  <c r="J146" i="2" s="1"/>
  <c r="E132" i="2"/>
  <c r="H131" i="2" s="1"/>
  <c r="I131" i="2" s="1"/>
  <c r="J131" i="2" s="1"/>
  <c r="E106" i="28"/>
  <c r="H105" i="28" s="1"/>
  <c r="I105" i="28" s="1"/>
  <c r="J105" i="28" s="1"/>
  <c r="P105" i="28" s="1"/>
  <c r="D121" i="28"/>
  <c r="E112" i="26"/>
  <c r="H111" i="26" s="1"/>
  <c r="I111" i="26" s="1"/>
  <c r="J111" i="26" s="1"/>
  <c r="D127" i="26"/>
  <c r="Q90" i="6"/>
  <c r="S90" i="6" s="1"/>
  <c r="U90" i="6" s="1"/>
  <c r="AJ90" i="6" s="1"/>
  <c r="AN90" i="6" s="1"/>
  <c r="O91" i="6"/>
  <c r="E91" i="23"/>
  <c r="H90" i="23" s="1"/>
  <c r="I90" i="23" s="1"/>
  <c r="J90" i="23" s="1"/>
  <c r="D106" i="23"/>
  <c r="D111" i="7"/>
  <c r="E96" i="7"/>
  <c r="H95" i="7" s="1"/>
  <c r="I95" i="7" s="1"/>
  <c r="J95" i="7" s="1"/>
  <c r="E115" i="8"/>
  <c r="H114" i="8" s="1"/>
  <c r="I114" i="8" s="1"/>
  <c r="J114" i="8" s="1"/>
  <c r="D130" i="8"/>
  <c r="P59" i="7"/>
  <c r="Q59" i="7" s="1"/>
  <c r="S59" i="7" s="1"/>
  <c r="U59" i="7" s="1"/>
  <c r="AQ59" i="7" s="1"/>
  <c r="AU59" i="7" s="1"/>
  <c r="O60" i="7"/>
  <c r="P74" i="27"/>
  <c r="Q74" i="27" s="1"/>
  <c r="S74" i="27" s="1"/>
  <c r="U74" i="27" s="1"/>
  <c r="AQ74" i="27" s="1"/>
  <c r="AU74" i="27" s="1"/>
  <c r="O75" i="27"/>
  <c r="E107" i="22"/>
  <c r="H106" i="22" s="1"/>
  <c r="I106" i="22" s="1"/>
  <c r="J106" i="22" s="1"/>
  <c r="D122" i="22"/>
  <c r="E112" i="4"/>
  <c r="H111" i="4" s="1"/>
  <c r="I111" i="4" s="1"/>
  <c r="J111" i="4" s="1"/>
  <c r="D127" i="4"/>
  <c r="E94" i="30"/>
  <c r="H93" i="30" s="1"/>
  <c r="I93" i="30" s="1"/>
  <c r="J93" i="30" s="1"/>
  <c r="D109" i="30"/>
  <c r="D126" i="28"/>
  <c r="E111" i="28"/>
  <c r="H110" i="28" s="1"/>
  <c r="I110" i="28" s="1"/>
  <c r="J110" i="28" s="1"/>
  <c r="E126" i="27"/>
  <c r="H125" i="27" s="1"/>
  <c r="I125" i="27" s="1"/>
  <c r="J125" i="27" s="1"/>
  <c r="D140" i="27"/>
  <c r="E141" i="27" s="1"/>
  <c r="H140" i="27" s="1"/>
  <c r="I140" i="27" s="1"/>
  <c r="J140" i="27" s="1"/>
  <c r="Q105" i="7"/>
  <c r="S105" i="7" s="1"/>
  <c r="U105" i="7" s="1"/>
  <c r="AT105" i="7" s="1"/>
  <c r="AX105" i="7" s="1"/>
  <c r="O106" i="7"/>
  <c r="O59" i="23"/>
  <c r="E132" i="22"/>
  <c r="H131" i="22" s="1"/>
  <c r="I131" i="22" s="1"/>
  <c r="J131" i="22" s="1"/>
  <c r="D146" i="22"/>
  <c r="E147" i="22" s="1"/>
  <c r="H146" i="22" s="1"/>
  <c r="I146" i="22" s="1"/>
  <c r="J146" i="22" s="1"/>
  <c r="D124" i="30"/>
  <c r="E109" i="30"/>
  <c r="H108" i="30" s="1"/>
  <c r="I108" i="30" s="1"/>
  <c r="J108" i="30" s="1"/>
  <c r="E114" i="30"/>
  <c r="H113" i="30" s="1"/>
  <c r="I113" i="30" s="1"/>
  <c r="J113" i="30" s="1"/>
  <c r="D129" i="30"/>
  <c r="P106" i="6"/>
  <c r="Q106" i="6" s="1"/>
  <c r="S106" i="6" s="1"/>
  <c r="U106" i="6" s="1"/>
  <c r="AT106" i="6" s="1"/>
  <c r="AX106" i="6" s="1"/>
  <c r="O107" i="6"/>
  <c r="D128" i="16"/>
  <c r="E113" i="16"/>
  <c r="H112" i="16" s="1"/>
  <c r="I112" i="16" s="1"/>
  <c r="J112" i="16" s="1"/>
  <c r="E115" i="33"/>
  <c r="H114" i="33" s="1"/>
  <c r="I114" i="33" s="1"/>
  <c r="J114" i="33" s="1"/>
  <c r="D130" i="33"/>
  <c r="E100" i="28"/>
  <c r="H99" i="28" s="1"/>
  <c r="I99" i="28" s="1"/>
  <c r="J99" i="28" s="1"/>
  <c r="D115" i="28"/>
  <c r="P27" i="7"/>
  <c r="Q27" i="7" s="1"/>
  <c r="S27" i="7" s="1"/>
  <c r="U27" i="7" s="1"/>
  <c r="AQ27" i="7" s="1"/>
  <c r="AU27" i="7" s="1"/>
  <c r="D124" i="7"/>
  <c r="E109" i="7"/>
  <c r="H108" i="7" s="1"/>
  <c r="I108" i="7" s="1"/>
  <c r="J108" i="7" s="1"/>
  <c r="P90" i="12"/>
  <c r="Q90" i="12" s="1"/>
  <c r="S90" i="12" s="1"/>
  <c r="U90" i="12" s="1"/>
  <c r="AJ90" i="12" s="1"/>
  <c r="AN90" i="12" s="1"/>
  <c r="O91" i="12"/>
  <c r="D131" i="16"/>
  <c r="E116" i="16"/>
  <c r="H115" i="16" s="1"/>
  <c r="I115" i="16" s="1"/>
  <c r="J115" i="16" s="1"/>
  <c r="D147" i="8"/>
  <c r="E148" i="8" s="1"/>
  <c r="H147" i="8" s="1"/>
  <c r="I147" i="8" s="1"/>
  <c r="J147" i="8" s="1"/>
  <c r="E133" i="8"/>
  <c r="H132" i="8" s="1"/>
  <c r="I132" i="8" s="1"/>
  <c r="J132" i="8" s="1"/>
  <c r="O74" i="2"/>
  <c r="O74" i="17"/>
  <c r="P27" i="31"/>
  <c r="Q27" i="31" s="1"/>
  <c r="S27" i="31" s="1"/>
  <c r="U27" i="31" s="1"/>
  <c r="AQ27" i="31" s="1"/>
  <c r="AU27" i="31" s="1"/>
  <c r="O28" i="31"/>
  <c r="O27" i="28"/>
  <c r="E94" i="23"/>
  <c r="H93" i="23" s="1"/>
  <c r="I93" i="23" s="1"/>
  <c r="J93" i="23" s="1"/>
  <c r="D109" i="23"/>
  <c r="E113" i="11"/>
  <c r="H112" i="11" s="1"/>
  <c r="I112" i="11" s="1"/>
  <c r="J112" i="11" s="1"/>
  <c r="D128" i="11"/>
  <c r="D144" i="8"/>
  <c r="E145" i="8" s="1"/>
  <c r="H144" i="8" s="1"/>
  <c r="I144" i="8" s="1"/>
  <c r="J144" i="8" s="1"/>
  <c r="E130" i="8"/>
  <c r="H129" i="8" s="1"/>
  <c r="I129" i="8" s="1"/>
  <c r="J129" i="8" s="1"/>
  <c r="D138" i="17"/>
  <c r="E139" i="17" s="1"/>
  <c r="H138" i="17" s="1"/>
  <c r="I138" i="17" s="1"/>
  <c r="J138" i="17" s="1"/>
  <c r="E124" i="17"/>
  <c r="H123" i="17" s="1"/>
  <c r="I123" i="17" s="1"/>
  <c r="J123" i="17" s="1"/>
  <c r="E133" i="29"/>
  <c r="H132" i="29" s="1"/>
  <c r="I132" i="29" s="1"/>
  <c r="J132" i="29" s="1"/>
  <c r="D147" i="29"/>
  <c r="E148" i="29" s="1"/>
  <c r="H147" i="29" s="1"/>
  <c r="I147" i="29" s="1"/>
  <c r="J147" i="29" s="1"/>
  <c r="E91" i="15"/>
  <c r="H90" i="15" s="1"/>
  <c r="I90" i="15" s="1"/>
  <c r="J90" i="15" s="1"/>
  <c r="D106" i="15"/>
  <c r="D144" i="19"/>
  <c r="E145" i="19" s="1"/>
  <c r="H144" i="19" s="1"/>
  <c r="I144" i="19" s="1"/>
  <c r="J144" i="19" s="1"/>
  <c r="E130" i="19"/>
  <c r="H129" i="19" s="1"/>
  <c r="I129" i="19" s="1"/>
  <c r="J129" i="19" s="1"/>
  <c r="E92" i="18"/>
  <c r="H91" i="18" s="1"/>
  <c r="I91" i="18" s="1"/>
  <c r="J91" i="18" s="1"/>
  <c r="D107" i="18"/>
  <c r="E107" i="11"/>
  <c r="H106" i="11" s="1"/>
  <c r="I106" i="11" s="1"/>
  <c r="J106" i="11" s="1"/>
  <c r="D122" i="11"/>
  <c r="E126" i="12"/>
  <c r="H125" i="12" s="1"/>
  <c r="I125" i="12" s="1"/>
  <c r="J125" i="12" s="1"/>
  <c r="D140" i="12"/>
  <c r="E141" i="12" s="1"/>
  <c r="H140" i="12" s="1"/>
  <c r="I140" i="12" s="1"/>
  <c r="J140" i="12" s="1"/>
  <c r="O137" i="1"/>
  <c r="E91" i="17"/>
  <c r="H90" i="17" s="1"/>
  <c r="I90" i="17" s="1"/>
  <c r="J90" i="17" s="1"/>
  <c r="D106" i="17"/>
  <c r="D107" i="4"/>
  <c r="E92" i="4"/>
  <c r="H91" i="4" s="1"/>
  <c r="I91" i="4" s="1"/>
  <c r="J91" i="4" s="1"/>
  <c r="O74" i="8"/>
  <c r="P74" i="20"/>
  <c r="Q74" i="20" s="1"/>
  <c r="S74" i="20" s="1"/>
  <c r="U74" i="20" s="1"/>
  <c r="AQ74" i="20" s="1"/>
  <c r="AU74" i="20" s="1"/>
  <c r="O75" i="20"/>
  <c r="P27" i="30"/>
  <c r="Q27" i="30" s="1"/>
  <c r="S27" i="30" s="1"/>
  <c r="U27" i="30" s="1"/>
  <c r="AQ27" i="30" s="1"/>
  <c r="AU27" i="30" s="1"/>
  <c r="P90" i="31"/>
  <c r="Q90" i="31" s="1"/>
  <c r="S90" i="31" s="1"/>
  <c r="U90" i="31" s="1"/>
  <c r="AJ90" i="31" s="1"/>
  <c r="AN90" i="31" s="1"/>
  <c r="E111" i="9"/>
  <c r="H110" i="9" s="1"/>
  <c r="I110" i="9" s="1"/>
  <c r="J110" i="9" s="1"/>
  <c r="D126" i="9"/>
  <c r="P27" i="21"/>
  <c r="Q27" i="21" s="1"/>
  <c r="S27" i="21" s="1"/>
  <c r="U27" i="21" s="1"/>
  <c r="AQ27" i="21" s="1"/>
  <c r="AU27" i="21" s="1"/>
  <c r="O28" i="21"/>
  <c r="D127" i="14"/>
  <c r="E112" i="14"/>
  <c r="H111" i="14" s="1"/>
  <c r="I111" i="14" s="1"/>
  <c r="J111" i="14" s="1"/>
  <c r="D123" i="31"/>
  <c r="E108" i="31"/>
  <c r="H107" i="31" s="1"/>
  <c r="I107" i="31" s="1"/>
  <c r="J107" i="31" s="1"/>
  <c r="D131" i="23"/>
  <c r="E116" i="23"/>
  <c r="H115" i="23" s="1"/>
  <c r="I115" i="23" s="1"/>
  <c r="J115" i="23" s="1"/>
  <c r="D129" i="24"/>
  <c r="E114" i="24"/>
  <c r="H113" i="24" s="1"/>
  <c r="I113" i="24" s="1"/>
  <c r="J113" i="24" s="1"/>
  <c r="E115" i="15"/>
  <c r="H114" i="15" s="1"/>
  <c r="I114" i="15" s="1"/>
  <c r="J114" i="15" s="1"/>
  <c r="D130" i="15"/>
  <c r="E100" i="27"/>
  <c r="H99" i="27" s="1"/>
  <c r="I99" i="27" s="1"/>
  <c r="J99" i="27" s="1"/>
  <c r="D115" i="27"/>
  <c r="D107" i="23"/>
  <c r="E92" i="23"/>
  <c r="H91" i="23" s="1"/>
  <c r="I91" i="23" s="1"/>
  <c r="J91" i="23" s="1"/>
  <c r="D115" i="26"/>
  <c r="E100" i="26"/>
  <c r="H99" i="26" s="1"/>
  <c r="I99" i="26" s="1"/>
  <c r="J99" i="26" s="1"/>
  <c r="E106" i="22"/>
  <c r="H105" i="22" s="1"/>
  <c r="I105" i="22" s="1"/>
  <c r="J105" i="22" s="1"/>
  <c r="P105" i="22" s="1"/>
  <c r="D121" i="22"/>
  <c r="D132" i="27"/>
  <c r="E117" i="27"/>
  <c r="H116" i="27" s="1"/>
  <c r="I116" i="27" s="1"/>
  <c r="J116" i="27" s="1"/>
  <c r="E111" i="23"/>
  <c r="H110" i="23" s="1"/>
  <c r="I110" i="23" s="1"/>
  <c r="J110" i="23" s="1"/>
  <c r="D126" i="23"/>
  <c r="E112" i="21"/>
  <c r="H111" i="21" s="1"/>
  <c r="I111" i="21" s="1"/>
  <c r="J111" i="21" s="1"/>
  <c r="D127" i="21"/>
  <c r="P43" i="26"/>
  <c r="Q43" i="26" s="1"/>
  <c r="S43" i="26" s="1"/>
  <c r="U43" i="26" s="1"/>
  <c r="AQ43" i="26" s="1"/>
  <c r="AU43" i="26" s="1"/>
  <c r="E111" i="16"/>
  <c r="H110" i="16" s="1"/>
  <c r="I110" i="16" s="1"/>
  <c r="J110" i="16" s="1"/>
  <c r="D126" i="16"/>
  <c r="E117" i="9"/>
  <c r="H116" i="9" s="1"/>
  <c r="I116" i="9" s="1"/>
  <c r="J116" i="9" s="1"/>
  <c r="D132" i="9"/>
  <c r="P59" i="5"/>
  <c r="Q59" i="5" s="1"/>
  <c r="S59" i="5" s="1"/>
  <c r="U59" i="5" s="1"/>
  <c r="AQ59" i="5" s="1"/>
  <c r="AU59" i="5" s="1"/>
  <c r="D114" i="14"/>
  <c r="E99" i="14"/>
  <c r="H98" i="14" s="1"/>
  <c r="I98" i="14" s="1"/>
  <c r="J98" i="14" s="1"/>
  <c r="D105" i="5"/>
  <c r="E90" i="5"/>
  <c r="H89" i="5" s="1"/>
  <c r="I89" i="5" s="1"/>
  <c r="J89" i="5" s="1"/>
  <c r="P89" i="5" s="1"/>
  <c r="P28" i="3"/>
  <c r="Q28" i="3" s="1"/>
  <c r="S28" i="3" s="1"/>
  <c r="U28" i="3" s="1"/>
  <c r="AQ28" i="3" s="1"/>
  <c r="AU28" i="3" s="1"/>
  <c r="O29" i="3"/>
  <c r="E111" i="29"/>
  <c r="H110" i="29" s="1"/>
  <c r="I110" i="29" s="1"/>
  <c r="J110" i="29" s="1"/>
  <c r="D126" i="29"/>
  <c r="Q59" i="3"/>
  <c r="S59" i="3" s="1"/>
  <c r="U59" i="3" s="1"/>
  <c r="AQ59" i="3" s="1"/>
  <c r="AU59" i="3" s="1"/>
  <c r="O60" i="3"/>
  <c r="D110" i="33"/>
  <c r="E95" i="33"/>
  <c r="H94" i="33" s="1"/>
  <c r="I94" i="33" s="1"/>
  <c r="J94" i="33" s="1"/>
  <c r="D131" i="12"/>
  <c r="E116" i="12"/>
  <c r="H115" i="12" s="1"/>
  <c r="I115" i="12" s="1"/>
  <c r="J115" i="12" s="1"/>
  <c r="P92" i="1"/>
  <c r="Q92" i="1" s="1"/>
  <c r="S92" i="1" s="1"/>
  <c r="U92" i="1" s="1"/>
  <c r="AJ92" i="1" s="1"/>
  <c r="AN92" i="1" s="1"/>
  <c r="D125" i="20"/>
  <c r="E110" i="20"/>
  <c r="H109" i="20" s="1"/>
  <c r="I109" i="20" s="1"/>
  <c r="J109" i="20" s="1"/>
  <c r="D137" i="13"/>
  <c r="E138" i="13" s="1"/>
  <c r="H137" i="13" s="1"/>
  <c r="I137" i="13" s="1"/>
  <c r="J137" i="13" s="1"/>
  <c r="E123" i="13"/>
  <c r="H122" i="13" s="1"/>
  <c r="I122" i="13" s="1"/>
  <c r="J122" i="13" s="1"/>
  <c r="D123" i="2"/>
  <c r="E108" i="2"/>
  <c r="H107" i="2" s="1"/>
  <c r="I107" i="2" s="1"/>
  <c r="J107" i="2" s="1"/>
  <c r="P27" i="14"/>
  <c r="Q27" i="14" s="1"/>
  <c r="S27" i="14" s="1"/>
  <c r="U27" i="14" s="1"/>
  <c r="AQ27" i="14" s="1"/>
  <c r="AU27" i="14" s="1"/>
  <c r="E99" i="31"/>
  <c r="H98" i="31" s="1"/>
  <c r="I98" i="31" s="1"/>
  <c r="J98" i="31" s="1"/>
  <c r="D114" i="31"/>
  <c r="E100" i="29"/>
  <c r="H99" i="29" s="1"/>
  <c r="I99" i="29" s="1"/>
  <c r="J99" i="29" s="1"/>
  <c r="D115" i="29"/>
  <c r="D111" i="10"/>
  <c r="E96" i="10"/>
  <c r="H95" i="10" s="1"/>
  <c r="I95" i="10" s="1"/>
  <c r="J95" i="10" s="1"/>
  <c r="E113" i="18"/>
  <c r="H112" i="18" s="1"/>
  <c r="I112" i="18" s="1"/>
  <c r="J112" i="18" s="1"/>
  <c r="D128" i="18"/>
  <c r="E100" i="15"/>
  <c r="H99" i="15" s="1"/>
  <c r="I99" i="15" s="1"/>
  <c r="J99" i="15" s="1"/>
  <c r="D115" i="15"/>
  <c r="P60" i="28"/>
  <c r="Q60" i="28" s="1"/>
  <c r="S60" i="28" s="1"/>
  <c r="U60" i="28" s="1"/>
  <c r="AQ60" i="28" s="1"/>
  <c r="AU60" i="28" s="1"/>
  <c r="O61" i="28"/>
  <c r="P90" i="18"/>
  <c r="Q90" i="18" s="1"/>
  <c r="S90" i="18" s="1"/>
  <c r="U90" i="18" s="1"/>
  <c r="AJ90" i="18" s="1"/>
  <c r="AN90" i="18" s="1"/>
  <c r="O91" i="18"/>
  <c r="D130" i="9"/>
  <c r="E115" i="9"/>
  <c r="H114" i="9" s="1"/>
  <c r="I114" i="9" s="1"/>
  <c r="J114" i="9" s="1"/>
  <c r="P75" i="19"/>
  <c r="Q75" i="19" s="1"/>
  <c r="S75" i="19" s="1"/>
  <c r="U75" i="19" s="1"/>
  <c r="AQ75" i="19" s="1"/>
  <c r="AU75" i="19" s="1"/>
  <c r="E93" i="29"/>
  <c r="H92" i="29" s="1"/>
  <c r="I92" i="29" s="1"/>
  <c r="J92" i="29" s="1"/>
  <c r="D108" i="29"/>
  <c r="E113" i="23"/>
  <c r="H112" i="23" s="1"/>
  <c r="I112" i="23" s="1"/>
  <c r="J112" i="23" s="1"/>
  <c r="D128" i="23"/>
  <c r="Q89" i="22"/>
  <c r="S89" i="22" s="1"/>
  <c r="U89" i="22" s="1"/>
  <c r="AJ89" i="22" s="1"/>
  <c r="AN89" i="22" s="1"/>
  <c r="O90" i="22"/>
  <c r="D132" i="15"/>
  <c r="E117" i="15"/>
  <c r="H116" i="15" s="1"/>
  <c r="I116" i="15" s="1"/>
  <c r="J116" i="15" s="1"/>
  <c r="O28" i="25"/>
  <c r="D125" i="29"/>
  <c r="E110" i="29"/>
  <c r="H109" i="29" s="1"/>
  <c r="I109" i="29" s="1"/>
  <c r="J109" i="29" s="1"/>
  <c r="O27" i="5"/>
  <c r="E93" i="22"/>
  <c r="H92" i="22" s="1"/>
  <c r="I92" i="22" s="1"/>
  <c r="J92" i="22" s="1"/>
  <c r="D108" i="22"/>
  <c r="P74" i="18"/>
  <c r="Q74" i="18" s="1"/>
  <c r="S74" i="18" s="1"/>
  <c r="U74" i="18" s="1"/>
  <c r="AQ74" i="18" s="1"/>
  <c r="AU74" i="18" s="1"/>
  <c r="O75" i="18"/>
  <c r="D123" i="29"/>
  <c r="E108" i="29"/>
  <c r="H107" i="29" s="1"/>
  <c r="I107" i="29" s="1"/>
  <c r="J107" i="29" s="1"/>
  <c r="O28" i="16"/>
  <c r="O106" i="31"/>
  <c r="E108" i="9"/>
  <c r="H107" i="9" s="1"/>
  <c r="I107" i="9" s="1"/>
  <c r="J107" i="9" s="1"/>
  <c r="D123" i="9"/>
  <c r="P59" i="17"/>
  <c r="Q59" i="17" s="1"/>
  <c r="S59" i="17" s="1"/>
  <c r="U59" i="17" s="1"/>
  <c r="AQ59" i="17" s="1"/>
  <c r="AU59" i="17" s="1"/>
  <c r="O60" i="17"/>
  <c r="D105" i="29"/>
  <c r="E90" i="29"/>
  <c r="H89" i="29" s="1"/>
  <c r="I89" i="29" s="1"/>
  <c r="J89" i="29" s="1"/>
  <c r="P89" i="29" s="1"/>
  <c r="P74" i="1"/>
  <c r="Q74" i="1" s="1"/>
  <c r="S74" i="1" s="1"/>
  <c r="U74" i="1" s="1"/>
  <c r="AQ74" i="1" s="1"/>
  <c r="AU74" i="1" s="1"/>
  <c r="E106" i="17"/>
  <c r="H105" i="17" s="1"/>
  <c r="I105" i="17" s="1"/>
  <c r="J105" i="17" s="1"/>
  <c r="P105" i="17" s="1"/>
  <c r="D121" i="17"/>
  <c r="E112" i="29"/>
  <c r="H111" i="29" s="1"/>
  <c r="I111" i="29" s="1"/>
  <c r="J111" i="29" s="1"/>
  <c r="D127" i="29"/>
  <c r="E112" i="8"/>
  <c r="H111" i="8" s="1"/>
  <c r="I111" i="8" s="1"/>
  <c r="J111" i="8" s="1"/>
  <c r="D127" i="8"/>
  <c r="E126" i="19"/>
  <c r="H125" i="19" s="1"/>
  <c r="I125" i="19" s="1"/>
  <c r="J125" i="19" s="1"/>
  <c r="D140" i="19"/>
  <c r="E141" i="19" s="1"/>
  <c r="H140" i="19" s="1"/>
  <c r="I140" i="19" s="1"/>
  <c r="J140" i="19" s="1"/>
  <c r="P43" i="14"/>
  <c r="Q43" i="14" s="1"/>
  <c r="S43" i="14" s="1"/>
  <c r="U43" i="14" s="1"/>
  <c r="AQ43" i="14" s="1"/>
  <c r="AU43" i="14" s="1"/>
  <c r="O44" i="14"/>
  <c r="O43" i="31"/>
  <c r="O60" i="30"/>
  <c r="D138" i="30"/>
  <c r="E139" i="30" s="1"/>
  <c r="H138" i="30" s="1"/>
  <c r="I138" i="30" s="1"/>
  <c r="J138" i="30" s="1"/>
  <c r="E124" i="30"/>
  <c r="H123" i="30" s="1"/>
  <c r="I123" i="30" s="1"/>
  <c r="J123" i="30" s="1"/>
  <c r="E110" i="5"/>
  <c r="H109" i="5" s="1"/>
  <c r="I109" i="5" s="1"/>
  <c r="J109" i="5" s="1"/>
  <c r="D125" i="5"/>
  <c r="D114" i="28"/>
  <c r="E99" i="28"/>
  <c r="H98" i="28" s="1"/>
  <c r="I98" i="28" s="1"/>
  <c r="J98" i="28" s="1"/>
  <c r="D122" i="4"/>
  <c r="E107" i="4"/>
  <c r="H106" i="4" s="1"/>
  <c r="I106" i="4" s="1"/>
  <c r="J106" i="4" s="1"/>
  <c r="D123" i="6"/>
  <c r="E108" i="6"/>
  <c r="H107" i="6" s="1"/>
  <c r="I107" i="6" s="1"/>
  <c r="J107" i="6" s="1"/>
  <c r="P59" i="16"/>
  <c r="Q59" i="16" s="1"/>
  <c r="S59" i="16" s="1"/>
  <c r="U59" i="16" s="1"/>
  <c r="AQ59" i="16" s="1"/>
  <c r="AU59" i="16" s="1"/>
  <c r="O60" i="16"/>
  <c r="E101" i="7"/>
  <c r="H100" i="7" s="1"/>
  <c r="I100" i="7" s="1"/>
  <c r="J100" i="7" s="1"/>
  <c r="D116" i="7"/>
  <c r="E115" i="17"/>
  <c r="H114" i="17" s="1"/>
  <c r="I114" i="17" s="1"/>
  <c r="J114" i="17" s="1"/>
  <c r="D130" i="17"/>
  <c r="P90" i="9"/>
  <c r="Q90" i="9" s="1"/>
  <c r="S90" i="9" s="1"/>
  <c r="U90" i="9" s="1"/>
  <c r="AJ90" i="9" s="1"/>
  <c r="AN90" i="9" s="1"/>
  <c r="P75" i="34" l="1"/>
  <c r="Q75" i="34" s="1"/>
  <c r="S75" i="34" s="1"/>
  <c r="U75" i="34" s="1"/>
  <c r="AQ75" i="34" s="1"/>
  <c r="AU75" i="34" s="1"/>
  <c r="O28" i="34"/>
  <c r="O60" i="34"/>
  <c r="O44" i="34"/>
  <c r="Q105" i="34"/>
  <c r="S105" i="34" s="1"/>
  <c r="U105" i="34" s="1"/>
  <c r="AT105" i="34" s="1"/>
  <c r="AX105" i="34" s="1"/>
  <c r="O106" i="34"/>
  <c r="E122" i="34"/>
  <c r="H121" i="34" s="1"/>
  <c r="I121" i="34" s="1"/>
  <c r="J121" i="34" s="1"/>
  <c r="P121" i="34" s="1"/>
  <c r="D136" i="34"/>
  <c r="E137" i="34" s="1"/>
  <c r="H136" i="34" s="1"/>
  <c r="I136" i="34" s="1"/>
  <c r="J136" i="34" s="1"/>
  <c r="P136" i="34" s="1"/>
  <c r="P90" i="34"/>
  <c r="Q90" i="34" s="1"/>
  <c r="S90" i="34" s="1"/>
  <c r="U90" i="34" s="1"/>
  <c r="AJ90" i="34" s="1"/>
  <c r="AN90" i="34" s="1"/>
  <c r="P46" i="24"/>
  <c r="Q46" i="24" s="1"/>
  <c r="S46" i="24" s="1"/>
  <c r="U46" i="24" s="1"/>
  <c r="AQ46" i="24" s="1"/>
  <c r="AU46" i="24" s="1"/>
  <c r="O47" i="24"/>
  <c r="P30" i="33"/>
  <c r="Q30" i="33" s="1"/>
  <c r="S30" i="33" s="1"/>
  <c r="U30" i="33" s="1"/>
  <c r="AQ30" i="33" s="1"/>
  <c r="AU30" i="33" s="1"/>
  <c r="O31" i="33"/>
  <c r="P77" i="31"/>
  <c r="Q77" i="31" s="1"/>
  <c r="S77" i="31" s="1"/>
  <c r="U77" i="31" s="1"/>
  <c r="AQ77" i="31" s="1"/>
  <c r="AU77" i="31" s="1"/>
  <c r="O78" i="31"/>
  <c r="E128" i="29"/>
  <c r="H127" i="29" s="1"/>
  <c r="I127" i="29" s="1"/>
  <c r="J127" i="29" s="1"/>
  <c r="D142" i="29"/>
  <c r="E143" i="29" s="1"/>
  <c r="H142" i="29" s="1"/>
  <c r="I142" i="29" s="1"/>
  <c r="J142" i="29" s="1"/>
  <c r="P74" i="17"/>
  <c r="Q74" i="17" s="1"/>
  <c r="S74" i="17" s="1"/>
  <c r="U74" i="17" s="1"/>
  <c r="AQ74" i="17" s="1"/>
  <c r="AU74" i="17" s="1"/>
  <c r="E133" i="3"/>
  <c r="H132" i="3" s="1"/>
  <c r="I132" i="3" s="1"/>
  <c r="J132" i="3" s="1"/>
  <c r="D147" i="3"/>
  <c r="E148" i="3" s="1"/>
  <c r="H147" i="3" s="1"/>
  <c r="I147" i="3" s="1"/>
  <c r="J147" i="3" s="1"/>
  <c r="Q105" i="20"/>
  <c r="S105" i="20" s="1"/>
  <c r="U105" i="20" s="1"/>
  <c r="AT105" i="20" s="1"/>
  <c r="AX105" i="20" s="1"/>
  <c r="O106" i="20"/>
  <c r="E132" i="17"/>
  <c r="H131" i="17" s="1"/>
  <c r="I131" i="17" s="1"/>
  <c r="J131" i="17" s="1"/>
  <c r="D146" i="17"/>
  <c r="E147" i="17" s="1"/>
  <c r="H146" i="17" s="1"/>
  <c r="I146" i="17" s="1"/>
  <c r="J146" i="17" s="1"/>
  <c r="P90" i="15"/>
  <c r="Q90" i="15" s="1"/>
  <c r="S90" i="15" s="1"/>
  <c r="U90" i="15" s="1"/>
  <c r="AJ90" i="15" s="1"/>
  <c r="AN90" i="15" s="1"/>
  <c r="O91" i="15"/>
  <c r="D136" i="17"/>
  <c r="E137" i="17" s="1"/>
  <c r="H136" i="17" s="1"/>
  <c r="I136" i="17" s="1"/>
  <c r="J136" i="17" s="1"/>
  <c r="P136" i="17" s="1"/>
  <c r="E122" i="17"/>
  <c r="H121" i="17" s="1"/>
  <c r="I121" i="17" s="1"/>
  <c r="J121" i="17" s="1"/>
  <c r="P121" i="17" s="1"/>
  <c r="E109" i="29"/>
  <c r="H108" i="29" s="1"/>
  <c r="I108" i="29" s="1"/>
  <c r="J108" i="29" s="1"/>
  <c r="D124" i="29"/>
  <c r="E129" i="18"/>
  <c r="H128" i="18" s="1"/>
  <c r="I128" i="18" s="1"/>
  <c r="J128" i="18" s="1"/>
  <c r="D143" i="18"/>
  <c r="E144" i="18" s="1"/>
  <c r="H143" i="18" s="1"/>
  <c r="I143" i="18" s="1"/>
  <c r="J143" i="18" s="1"/>
  <c r="D144" i="24"/>
  <c r="E145" i="24" s="1"/>
  <c r="H144" i="24" s="1"/>
  <c r="I144" i="24" s="1"/>
  <c r="J144" i="24" s="1"/>
  <c r="E130" i="24"/>
  <c r="H129" i="24" s="1"/>
  <c r="I129" i="24" s="1"/>
  <c r="J129" i="24" s="1"/>
  <c r="D143" i="16"/>
  <c r="E144" i="16" s="1"/>
  <c r="H143" i="16" s="1"/>
  <c r="I143" i="16" s="1"/>
  <c r="J143" i="16" s="1"/>
  <c r="E129" i="16"/>
  <c r="H128" i="16" s="1"/>
  <c r="I128" i="16" s="1"/>
  <c r="J128" i="16" s="1"/>
  <c r="D122" i="23"/>
  <c r="E107" i="23"/>
  <c r="H106" i="23" s="1"/>
  <c r="I106" i="23" s="1"/>
  <c r="J106" i="23" s="1"/>
  <c r="P106" i="23" s="1"/>
  <c r="D144" i="22"/>
  <c r="E145" i="22" s="1"/>
  <c r="H144" i="22" s="1"/>
  <c r="I144" i="22" s="1"/>
  <c r="J144" i="22" s="1"/>
  <c r="E130" i="22"/>
  <c r="H129" i="22" s="1"/>
  <c r="I129" i="22" s="1"/>
  <c r="J129" i="22" s="1"/>
  <c r="E127" i="21"/>
  <c r="H126" i="21" s="1"/>
  <c r="I126" i="21" s="1"/>
  <c r="J126" i="21" s="1"/>
  <c r="D141" i="21"/>
  <c r="E142" i="21" s="1"/>
  <c r="H141" i="21" s="1"/>
  <c r="I141" i="21" s="1"/>
  <c r="J141" i="21" s="1"/>
  <c r="P90" i="3"/>
  <c r="Q90" i="3" s="1"/>
  <c r="S90" i="3" s="1"/>
  <c r="U90" i="3" s="1"/>
  <c r="AJ90" i="3" s="1"/>
  <c r="AN90" i="3" s="1"/>
  <c r="O91" i="3"/>
  <c r="D126" i="24"/>
  <c r="E111" i="24"/>
  <c r="H110" i="24" s="1"/>
  <c r="I110" i="24" s="1"/>
  <c r="J110" i="24" s="1"/>
  <c r="E132" i="18"/>
  <c r="H131" i="18" s="1"/>
  <c r="I131" i="18" s="1"/>
  <c r="J131" i="18" s="1"/>
  <c r="D146" i="18"/>
  <c r="E147" i="18" s="1"/>
  <c r="H146" i="18" s="1"/>
  <c r="I146" i="18" s="1"/>
  <c r="J146" i="18" s="1"/>
  <c r="Q105" i="24"/>
  <c r="S105" i="24" s="1"/>
  <c r="U105" i="24" s="1"/>
  <c r="AT105" i="24" s="1"/>
  <c r="AX105" i="24" s="1"/>
  <c r="O106" i="24"/>
  <c r="D124" i="15"/>
  <c r="E109" i="15"/>
  <c r="H108" i="15" s="1"/>
  <c r="I108" i="15" s="1"/>
  <c r="J108" i="15" s="1"/>
  <c r="D125" i="18"/>
  <c r="E110" i="18"/>
  <c r="H109" i="18" s="1"/>
  <c r="I109" i="18" s="1"/>
  <c r="J109" i="18" s="1"/>
  <c r="E131" i="22"/>
  <c r="H130" i="22" s="1"/>
  <c r="I130" i="22" s="1"/>
  <c r="J130" i="22" s="1"/>
  <c r="D145" i="22"/>
  <c r="E146" i="22" s="1"/>
  <c r="H145" i="22" s="1"/>
  <c r="I145" i="22" s="1"/>
  <c r="J145" i="22" s="1"/>
  <c r="D126" i="5"/>
  <c r="E111" i="5"/>
  <c r="H110" i="5" s="1"/>
  <c r="I110" i="5" s="1"/>
  <c r="J110" i="5" s="1"/>
  <c r="E126" i="22"/>
  <c r="H125" i="22" s="1"/>
  <c r="I125" i="22" s="1"/>
  <c r="J125" i="22" s="1"/>
  <c r="D140" i="22"/>
  <c r="E141" i="22" s="1"/>
  <c r="H140" i="22" s="1"/>
  <c r="I140" i="22" s="1"/>
  <c r="J140" i="22" s="1"/>
  <c r="E112" i="15"/>
  <c r="H111" i="15" s="1"/>
  <c r="I111" i="15" s="1"/>
  <c r="J111" i="15" s="1"/>
  <c r="D127" i="15"/>
  <c r="D131" i="21"/>
  <c r="E116" i="21"/>
  <c r="H115" i="21" s="1"/>
  <c r="I115" i="21" s="1"/>
  <c r="J115" i="21" s="1"/>
  <c r="D136" i="20"/>
  <c r="E137" i="20" s="1"/>
  <c r="H136" i="20" s="1"/>
  <c r="I136" i="20" s="1"/>
  <c r="J136" i="20" s="1"/>
  <c r="P136" i="20" s="1"/>
  <c r="E122" i="20"/>
  <c r="H121" i="20" s="1"/>
  <c r="I121" i="20" s="1"/>
  <c r="J121" i="20" s="1"/>
  <c r="P121" i="20" s="1"/>
  <c r="D146" i="6"/>
  <c r="E147" i="6" s="1"/>
  <c r="H146" i="6" s="1"/>
  <c r="I146" i="6" s="1"/>
  <c r="J146" i="6" s="1"/>
  <c r="E132" i="6"/>
  <c r="H131" i="6" s="1"/>
  <c r="I131" i="6" s="1"/>
  <c r="J131" i="6" s="1"/>
  <c r="O75" i="22"/>
  <c r="P77" i="30"/>
  <c r="Q77" i="30" s="1"/>
  <c r="S77" i="30" s="1"/>
  <c r="U77" i="30" s="1"/>
  <c r="AQ77" i="30" s="1"/>
  <c r="AU77" i="30" s="1"/>
  <c r="O78" i="30"/>
  <c r="O75" i="28"/>
  <c r="E127" i="18"/>
  <c r="H126" i="18" s="1"/>
  <c r="I126" i="18" s="1"/>
  <c r="J126" i="18" s="1"/>
  <c r="D141" i="18"/>
  <c r="E142" i="18" s="1"/>
  <c r="H141" i="18" s="1"/>
  <c r="I141" i="18" s="1"/>
  <c r="J141" i="18" s="1"/>
  <c r="P44" i="17"/>
  <c r="Q44" i="17" s="1"/>
  <c r="S44" i="17" s="1"/>
  <c r="U44" i="17" s="1"/>
  <c r="AQ44" i="17" s="1"/>
  <c r="AU44" i="17" s="1"/>
  <c r="O45" i="17"/>
  <c r="D127" i="20"/>
  <c r="E112" i="20"/>
  <c r="H111" i="20" s="1"/>
  <c r="I111" i="20" s="1"/>
  <c r="J111" i="20" s="1"/>
  <c r="P45" i="6"/>
  <c r="Q45" i="6" s="1"/>
  <c r="S45" i="6" s="1"/>
  <c r="U45" i="6" s="1"/>
  <c r="AQ45" i="6" s="1"/>
  <c r="AU45" i="6" s="1"/>
  <c r="D129" i="26"/>
  <c r="E114" i="26"/>
  <c r="H113" i="26" s="1"/>
  <c r="I113" i="26" s="1"/>
  <c r="J113" i="26" s="1"/>
  <c r="P29" i="11"/>
  <c r="Q29" i="11" s="1"/>
  <c r="S29" i="11" s="1"/>
  <c r="U29" i="11" s="1"/>
  <c r="AQ29" i="11" s="1"/>
  <c r="AU29" i="11" s="1"/>
  <c r="N30" i="11"/>
  <c r="O30" i="11"/>
  <c r="E127" i="20"/>
  <c r="H126" i="20" s="1"/>
  <c r="I126" i="20" s="1"/>
  <c r="J126" i="20" s="1"/>
  <c r="D141" i="20"/>
  <c r="E142" i="20" s="1"/>
  <c r="H141" i="20" s="1"/>
  <c r="I141" i="20" s="1"/>
  <c r="J141" i="20" s="1"/>
  <c r="D132" i="31"/>
  <c r="E117" i="31"/>
  <c r="H116" i="31" s="1"/>
  <c r="I116" i="31" s="1"/>
  <c r="J116" i="31" s="1"/>
  <c r="E132" i="9"/>
  <c r="H131" i="9" s="1"/>
  <c r="I131" i="9" s="1"/>
  <c r="J131" i="9" s="1"/>
  <c r="D146" i="9"/>
  <c r="E147" i="9" s="1"/>
  <c r="H146" i="9" s="1"/>
  <c r="I146" i="9" s="1"/>
  <c r="J146" i="9" s="1"/>
  <c r="BA121" i="7"/>
  <c r="AX121" i="7"/>
  <c r="D144" i="21"/>
  <c r="E145" i="21" s="1"/>
  <c r="H144" i="21" s="1"/>
  <c r="I144" i="21" s="1"/>
  <c r="J144" i="21" s="1"/>
  <c r="E130" i="21"/>
  <c r="H129" i="21" s="1"/>
  <c r="I129" i="21" s="1"/>
  <c r="J129" i="21" s="1"/>
  <c r="Q105" i="27"/>
  <c r="S105" i="27" s="1"/>
  <c r="U105" i="27" s="1"/>
  <c r="AT105" i="27" s="1"/>
  <c r="AX105" i="27" s="1"/>
  <c r="O106" i="27"/>
  <c r="E129" i="28"/>
  <c r="H128" i="28" s="1"/>
  <c r="I128" i="28" s="1"/>
  <c r="J128" i="28" s="1"/>
  <c r="D143" i="28"/>
  <c r="E144" i="28" s="1"/>
  <c r="H143" i="28" s="1"/>
  <c r="I143" i="28" s="1"/>
  <c r="J143" i="28" s="1"/>
  <c r="D137" i="14"/>
  <c r="E138" i="14" s="1"/>
  <c r="H137" i="14" s="1"/>
  <c r="I137" i="14" s="1"/>
  <c r="J137" i="14" s="1"/>
  <c r="E123" i="14"/>
  <c r="H122" i="14" s="1"/>
  <c r="I122" i="14" s="1"/>
  <c r="J122" i="14" s="1"/>
  <c r="E115" i="28"/>
  <c r="H114" i="28" s="1"/>
  <c r="I114" i="28" s="1"/>
  <c r="J114" i="28" s="1"/>
  <c r="D130" i="28"/>
  <c r="Q105" i="17"/>
  <c r="S105" i="17" s="1"/>
  <c r="U105" i="17" s="1"/>
  <c r="AT105" i="17" s="1"/>
  <c r="AX105" i="17" s="1"/>
  <c r="O106" i="17"/>
  <c r="P75" i="18"/>
  <c r="Q75" i="18" s="1"/>
  <c r="S75" i="18" s="1"/>
  <c r="U75" i="18" s="1"/>
  <c r="AQ75" i="18" s="1"/>
  <c r="AU75" i="18" s="1"/>
  <c r="O76" i="18"/>
  <c r="Q89" i="5"/>
  <c r="S89" i="5" s="1"/>
  <c r="U89" i="5" s="1"/>
  <c r="AJ89" i="5" s="1"/>
  <c r="AN89" i="5" s="1"/>
  <c r="O90" i="5"/>
  <c r="E127" i="23"/>
  <c r="H126" i="23" s="1"/>
  <c r="I126" i="23" s="1"/>
  <c r="J126" i="23" s="1"/>
  <c r="D141" i="23"/>
  <c r="E142" i="23" s="1"/>
  <c r="H141" i="23" s="1"/>
  <c r="I141" i="23" s="1"/>
  <c r="J141" i="23" s="1"/>
  <c r="P74" i="8"/>
  <c r="Q74" i="8" s="1"/>
  <c r="S74" i="8" s="1"/>
  <c r="U74" i="8" s="1"/>
  <c r="AQ74" i="8" s="1"/>
  <c r="AU74" i="8" s="1"/>
  <c r="P107" i="6"/>
  <c r="Q107" i="6" s="1"/>
  <c r="S107" i="6" s="1"/>
  <c r="U107" i="6" s="1"/>
  <c r="AT107" i="6" s="1"/>
  <c r="AX107" i="6" s="1"/>
  <c r="O108" i="6"/>
  <c r="E127" i="28"/>
  <c r="H126" i="28" s="1"/>
  <c r="I126" i="28" s="1"/>
  <c r="J126" i="28" s="1"/>
  <c r="D141" i="28"/>
  <c r="E142" i="28" s="1"/>
  <c r="H141" i="28" s="1"/>
  <c r="I141" i="28" s="1"/>
  <c r="J141" i="28" s="1"/>
  <c r="P138" i="25"/>
  <c r="Q138" i="25" s="1"/>
  <c r="S138" i="25" s="1"/>
  <c r="U138" i="25" s="1"/>
  <c r="AT138" i="25" s="1"/>
  <c r="AX138" i="25" s="1"/>
  <c r="O139" i="25"/>
  <c r="E132" i="31"/>
  <c r="H131" i="31" s="1"/>
  <c r="I131" i="31" s="1"/>
  <c r="J131" i="31" s="1"/>
  <c r="D146" i="31"/>
  <c r="E147" i="31" s="1"/>
  <c r="H146" i="31" s="1"/>
  <c r="I146" i="31" s="1"/>
  <c r="J146" i="31" s="1"/>
  <c r="E125" i="18"/>
  <c r="H124" i="18" s="1"/>
  <c r="I124" i="18" s="1"/>
  <c r="J124" i="18" s="1"/>
  <c r="D139" i="18"/>
  <c r="E140" i="18" s="1"/>
  <c r="H139" i="18" s="1"/>
  <c r="I139" i="18" s="1"/>
  <c r="J139" i="18" s="1"/>
  <c r="E122" i="24"/>
  <c r="H121" i="24" s="1"/>
  <c r="I121" i="24" s="1"/>
  <c r="J121" i="24" s="1"/>
  <c r="P121" i="24" s="1"/>
  <c r="D136" i="24"/>
  <c r="E137" i="24" s="1"/>
  <c r="H136" i="24" s="1"/>
  <c r="I136" i="24" s="1"/>
  <c r="J136" i="24" s="1"/>
  <c r="P136" i="24" s="1"/>
  <c r="D138" i="3"/>
  <c r="E139" i="3" s="1"/>
  <c r="H138" i="3" s="1"/>
  <c r="I138" i="3" s="1"/>
  <c r="J138" i="3" s="1"/>
  <c r="E124" i="3"/>
  <c r="H123" i="3" s="1"/>
  <c r="I123" i="3" s="1"/>
  <c r="J123" i="3" s="1"/>
  <c r="P74" i="26"/>
  <c r="Q74" i="26" s="1"/>
  <c r="S74" i="26" s="1"/>
  <c r="U74" i="26" s="1"/>
  <c r="AQ74" i="26" s="1"/>
  <c r="AU74" i="26" s="1"/>
  <c r="O75" i="26"/>
  <c r="E127" i="12"/>
  <c r="H126" i="12" s="1"/>
  <c r="I126" i="12" s="1"/>
  <c r="J126" i="12" s="1"/>
  <c r="D141" i="12"/>
  <c r="E142" i="12" s="1"/>
  <c r="H141" i="12" s="1"/>
  <c r="I141" i="12" s="1"/>
  <c r="J141" i="12" s="1"/>
  <c r="D136" i="33"/>
  <c r="E137" i="33" s="1"/>
  <c r="H136" i="33" s="1"/>
  <c r="I136" i="33" s="1"/>
  <c r="J136" i="33" s="1"/>
  <c r="P136" i="33" s="1"/>
  <c r="E122" i="33"/>
  <c r="H121" i="33" s="1"/>
  <c r="I121" i="33" s="1"/>
  <c r="J121" i="33" s="1"/>
  <c r="P121" i="33" s="1"/>
  <c r="E126" i="31"/>
  <c r="H125" i="31" s="1"/>
  <c r="I125" i="31" s="1"/>
  <c r="J125" i="31" s="1"/>
  <c r="D140" i="31"/>
  <c r="E141" i="31" s="1"/>
  <c r="H140" i="31" s="1"/>
  <c r="I140" i="31" s="1"/>
  <c r="J140" i="31" s="1"/>
  <c r="P124" i="25"/>
  <c r="Q124" i="25" s="1"/>
  <c r="S124" i="25" s="1"/>
  <c r="U124" i="25" s="1"/>
  <c r="AT124" i="25" s="1"/>
  <c r="D137" i="5"/>
  <c r="E138" i="5" s="1"/>
  <c r="H137" i="5" s="1"/>
  <c r="I137" i="5" s="1"/>
  <c r="J137" i="5" s="1"/>
  <c r="E123" i="5"/>
  <c r="H122" i="5" s="1"/>
  <c r="I122" i="5" s="1"/>
  <c r="J122" i="5" s="1"/>
  <c r="E131" i="11"/>
  <c r="H130" i="11" s="1"/>
  <c r="I130" i="11" s="1"/>
  <c r="J130" i="11" s="1"/>
  <c r="D145" i="11"/>
  <c r="E146" i="11" s="1"/>
  <c r="H145" i="11" s="1"/>
  <c r="I145" i="11" s="1"/>
  <c r="J145" i="11" s="1"/>
  <c r="P75" i="33"/>
  <c r="Q75" i="33" s="1"/>
  <c r="S75" i="33" s="1"/>
  <c r="U75" i="33" s="1"/>
  <c r="AQ75" i="33" s="1"/>
  <c r="AU75" i="33" s="1"/>
  <c r="P29" i="8"/>
  <c r="Q29" i="8" s="1"/>
  <c r="S29" i="8" s="1"/>
  <c r="U29" i="8" s="1"/>
  <c r="AQ29" i="8" s="1"/>
  <c r="AU29" i="8" s="1"/>
  <c r="P44" i="18"/>
  <c r="Q44" i="18" s="1"/>
  <c r="S44" i="18" s="1"/>
  <c r="U44" i="18" s="1"/>
  <c r="AQ44" i="18" s="1"/>
  <c r="AU44" i="18" s="1"/>
  <c r="O45" i="18"/>
  <c r="E127" i="22"/>
  <c r="H126" i="22" s="1"/>
  <c r="I126" i="22" s="1"/>
  <c r="J126" i="22" s="1"/>
  <c r="D141" i="22"/>
  <c r="E142" i="22" s="1"/>
  <c r="H141" i="22" s="1"/>
  <c r="I141" i="22" s="1"/>
  <c r="J141" i="22" s="1"/>
  <c r="P106" i="19"/>
  <c r="Q106" i="19" s="1"/>
  <c r="S106" i="19" s="1"/>
  <c r="U106" i="19" s="1"/>
  <c r="AT106" i="19" s="1"/>
  <c r="AX106" i="19" s="1"/>
  <c r="O107" i="19"/>
  <c r="D138" i="19"/>
  <c r="E139" i="19" s="1"/>
  <c r="H138" i="19" s="1"/>
  <c r="I138" i="19" s="1"/>
  <c r="J138" i="19" s="1"/>
  <c r="E124" i="19"/>
  <c r="H123" i="19" s="1"/>
  <c r="I123" i="19" s="1"/>
  <c r="J123" i="19" s="1"/>
  <c r="D131" i="13"/>
  <c r="E116" i="13"/>
  <c r="H115" i="13" s="1"/>
  <c r="I115" i="13" s="1"/>
  <c r="J115" i="13" s="1"/>
  <c r="D139" i="14"/>
  <c r="E140" i="14" s="1"/>
  <c r="H139" i="14" s="1"/>
  <c r="I139" i="14" s="1"/>
  <c r="J139" i="14" s="1"/>
  <c r="E125" i="14"/>
  <c r="H124" i="14" s="1"/>
  <c r="I124" i="14" s="1"/>
  <c r="J124" i="14" s="1"/>
  <c r="P90" i="17"/>
  <c r="Q90" i="17" s="1"/>
  <c r="S90" i="17" s="1"/>
  <c r="U90" i="17" s="1"/>
  <c r="AJ90" i="17" s="1"/>
  <c r="AN90" i="17" s="1"/>
  <c r="P74" i="2"/>
  <c r="Q74" i="2" s="1"/>
  <c r="S74" i="2" s="1"/>
  <c r="U74" i="2" s="1"/>
  <c r="AQ74" i="2" s="1"/>
  <c r="AU74" i="2" s="1"/>
  <c r="O75" i="2"/>
  <c r="D142" i="2"/>
  <c r="E143" i="2" s="1"/>
  <c r="H142" i="2" s="1"/>
  <c r="I142" i="2" s="1"/>
  <c r="J142" i="2" s="1"/>
  <c r="E128" i="2"/>
  <c r="H127" i="2" s="1"/>
  <c r="I127" i="2" s="1"/>
  <c r="J127" i="2" s="1"/>
  <c r="E126" i="5"/>
  <c r="H125" i="5" s="1"/>
  <c r="I125" i="5" s="1"/>
  <c r="J125" i="5" s="1"/>
  <c r="D140" i="5"/>
  <c r="E141" i="5" s="1"/>
  <c r="H140" i="5" s="1"/>
  <c r="I140" i="5" s="1"/>
  <c r="J140" i="5" s="1"/>
  <c r="O75" i="1"/>
  <c r="O76" i="19"/>
  <c r="D140" i="20"/>
  <c r="E141" i="20" s="1"/>
  <c r="H140" i="20" s="1"/>
  <c r="I140" i="20" s="1"/>
  <c r="J140" i="20" s="1"/>
  <c r="E126" i="20"/>
  <c r="H125" i="20" s="1"/>
  <c r="I125" i="20" s="1"/>
  <c r="J125" i="20" s="1"/>
  <c r="E106" i="5"/>
  <c r="H105" i="5" s="1"/>
  <c r="I105" i="5" s="1"/>
  <c r="J105" i="5" s="1"/>
  <c r="P105" i="5" s="1"/>
  <c r="D121" i="5"/>
  <c r="D146" i="23"/>
  <c r="E147" i="23" s="1"/>
  <c r="H146" i="23" s="1"/>
  <c r="I146" i="23" s="1"/>
  <c r="J146" i="23" s="1"/>
  <c r="E132" i="23"/>
  <c r="H131" i="23" s="1"/>
  <c r="I131" i="23" s="1"/>
  <c r="J131" i="23" s="1"/>
  <c r="D125" i="30"/>
  <c r="E110" i="30"/>
  <c r="H109" i="30" s="1"/>
  <c r="I109" i="30" s="1"/>
  <c r="J109" i="30" s="1"/>
  <c r="P91" i="6"/>
  <c r="Q91" i="6" s="1"/>
  <c r="S91" i="6" s="1"/>
  <c r="U91" i="6" s="1"/>
  <c r="AJ91" i="6" s="1"/>
  <c r="AN91" i="6" s="1"/>
  <c r="O92" i="6"/>
  <c r="D132" i="33"/>
  <c r="E117" i="33"/>
  <c r="H116" i="33" s="1"/>
  <c r="I116" i="33" s="1"/>
  <c r="J116" i="33" s="1"/>
  <c r="E109" i="26"/>
  <c r="H108" i="26" s="1"/>
  <c r="I108" i="26" s="1"/>
  <c r="J108" i="26" s="1"/>
  <c r="D124" i="26"/>
  <c r="O45" i="9"/>
  <c r="D123" i="33"/>
  <c r="E108" i="33"/>
  <c r="H107" i="33" s="1"/>
  <c r="I107" i="33" s="1"/>
  <c r="J107" i="33" s="1"/>
  <c r="O28" i="20"/>
  <c r="O75" i="24"/>
  <c r="E133" i="23"/>
  <c r="H132" i="23" s="1"/>
  <c r="I132" i="23" s="1"/>
  <c r="J132" i="23" s="1"/>
  <c r="D147" i="23"/>
  <c r="E148" i="23" s="1"/>
  <c r="H147" i="23" s="1"/>
  <c r="I147" i="23" s="1"/>
  <c r="J147" i="23" s="1"/>
  <c r="O60" i="12"/>
  <c r="O77" i="12"/>
  <c r="Q105" i="33"/>
  <c r="S105" i="33" s="1"/>
  <c r="U105" i="33" s="1"/>
  <c r="AT105" i="33" s="1"/>
  <c r="AX105" i="33" s="1"/>
  <c r="O106" i="33"/>
  <c r="D140" i="33"/>
  <c r="E141" i="33" s="1"/>
  <c r="H140" i="33" s="1"/>
  <c r="I140" i="33" s="1"/>
  <c r="J140" i="33" s="1"/>
  <c r="E126" i="33"/>
  <c r="H125" i="33" s="1"/>
  <c r="I125" i="33" s="1"/>
  <c r="J125" i="33" s="1"/>
  <c r="D140" i="10"/>
  <c r="E141" i="10" s="1"/>
  <c r="H140" i="10" s="1"/>
  <c r="I140" i="10" s="1"/>
  <c r="J140" i="10" s="1"/>
  <c r="E126" i="10"/>
  <c r="H125" i="10" s="1"/>
  <c r="I125" i="10" s="1"/>
  <c r="J125" i="10" s="1"/>
  <c r="D142" i="27"/>
  <c r="E143" i="27" s="1"/>
  <c r="H142" i="27" s="1"/>
  <c r="I142" i="27" s="1"/>
  <c r="J142" i="27" s="1"/>
  <c r="E128" i="27"/>
  <c r="H127" i="27" s="1"/>
  <c r="I127" i="27" s="1"/>
  <c r="J127" i="27" s="1"/>
  <c r="D144" i="13"/>
  <c r="E145" i="13" s="1"/>
  <c r="H144" i="13" s="1"/>
  <c r="I144" i="13" s="1"/>
  <c r="J144" i="13" s="1"/>
  <c r="E130" i="13"/>
  <c r="H129" i="13" s="1"/>
  <c r="I129" i="13" s="1"/>
  <c r="J129" i="13" s="1"/>
  <c r="D131" i="24"/>
  <c r="E116" i="24"/>
  <c r="H115" i="24" s="1"/>
  <c r="I115" i="24" s="1"/>
  <c r="J115" i="24" s="1"/>
  <c r="BA123" i="25"/>
  <c r="AX123" i="25"/>
  <c r="E132" i="10"/>
  <c r="H131" i="10" s="1"/>
  <c r="I131" i="10" s="1"/>
  <c r="J131" i="10" s="1"/>
  <c r="D146" i="10"/>
  <c r="E147" i="10" s="1"/>
  <c r="H146" i="10" s="1"/>
  <c r="I146" i="10" s="1"/>
  <c r="J146" i="10" s="1"/>
  <c r="O30" i="19"/>
  <c r="P77" i="14"/>
  <c r="Q77" i="14" s="1"/>
  <c r="S77" i="14" s="1"/>
  <c r="U77" i="14" s="1"/>
  <c r="AQ77" i="14" s="1"/>
  <c r="AU77" i="14" s="1"/>
  <c r="O78" i="14"/>
  <c r="D144" i="7"/>
  <c r="E145" i="7" s="1"/>
  <c r="H144" i="7" s="1"/>
  <c r="I144" i="7" s="1"/>
  <c r="J144" i="7" s="1"/>
  <c r="E130" i="7"/>
  <c r="H129" i="7" s="1"/>
  <c r="I129" i="7" s="1"/>
  <c r="J129" i="7" s="1"/>
  <c r="D144" i="23"/>
  <c r="E145" i="23" s="1"/>
  <c r="H144" i="23" s="1"/>
  <c r="I144" i="23" s="1"/>
  <c r="J144" i="23" s="1"/>
  <c r="E130" i="23"/>
  <c r="H129" i="23" s="1"/>
  <c r="I129" i="23" s="1"/>
  <c r="J129" i="23" s="1"/>
  <c r="Q121" i="19"/>
  <c r="S121" i="19" s="1"/>
  <c r="U121" i="19" s="1"/>
  <c r="AT121" i="19" s="1"/>
  <c r="O122" i="19"/>
  <c r="E126" i="11"/>
  <c r="H125" i="11" s="1"/>
  <c r="I125" i="11" s="1"/>
  <c r="J125" i="11" s="1"/>
  <c r="D140" i="11"/>
  <c r="E141" i="11" s="1"/>
  <c r="H140" i="11" s="1"/>
  <c r="I140" i="11" s="1"/>
  <c r="J140" i="11" s="1"/>
  <c r="E131" i="21"/>
  <c r="H130" i="21" s="1"/>
  <c r="I130" i="21" s="1"/>
  <c r="J130" i="21" s="1"/>
  <c r="D145" i="21"/>
  <c r="E146" i="21" s="1"/>
  <c r="H145" i="21" s="1"/>
  <c r="I145" i="21" s="1"/>
  <c r="J145" i="21" s="1"/>
  <c r="D142" i="22"/>
  <c r="E143" i="22" s="1"/>
  <c r="H142" i="22" s="1"/>
  <c r="I142" i="22" s="1"/>
  <c r="J142" i="22" s="1"/>
  <c r="E128" i="22"/>
  <c r="H127" i="22" s="1"/>
  <c r="I127" i="22" s="1"/>
  <c r="J127" i="22" s="1"/>
  <c r="E128" i="13"/>
  <c r="H127" i="13" s="1"/>
  <c r="I127" i="13" s="1"/>
  <c r="J127" i="13" s="1"/>
  <c r="D142" i="13"/>
  <c r="E143" i="13" s="1"/>
  <c r="H142" i="13" s="1"/>
  <c r="I142" i="13" s="1"/>
  <c r="J142" i="13" s="1"/>
  <c r="O29" i="1"/>
  <c r="E133" i="12"/>
  <c r="H132" i="12" s="1"/>
  <c r="I132" i="12" s="1"/>
  <c r="J132" i="12" s="1"/>
  <c r="D147" i="12"/>
  <c r="E148" i="12" s="1"/>
  <c r="H147" i="12" s="1"/>
  <c r="I147" i="12" s="1"/>
  <c r="J147" i="12" s="1"/>
  <c r="E129" i="14"/>
  <c r="H128" i="14" s="1"/>
  <c r="I128" i="14" s="1"/>
  <c r="J128" i="14" s="1"/>
  <c r="D143" i="14"/>
  <c r="E144" i="14" s="1"/>
  <c r="H143" i="14" s="1"/>
  <c r="I143" i="14" s="1"/>
  <c r="J143" i="14" s="1"/>
  <c r="E127" i="10"/>
  <c r="H126" i="10" s="1"/>
  <c r="I126" i="10" s="1"/>
  <c r="J126" i="10" s="1"/>
  <c r="D141" i="10"/>
  <c r="E142" i="10" s="1"/>
  <c r="H141" i="10" s="1"/>
  <c r="I141" i="10" s="1"/>
  <c r="J141" i="10" s="1"/>
  <c r="D141" i="13"/>
  <c r="E142" i="13" s="1"/>
  <c r="H141" i="13" s="1"/>
  <c r="I141" i="13" s="1"/>
  <c r="J141" i="13" s="1"/>
  <c r="E127" i="13"/>
  <c r="H126" i="13" s="1"/>
  <c r="I126" i="13" s="1"/>
  <c r="J126" i="13" s="1"/>
  <c r="E127" i="26"/>
  <c r="H126" i="26" s="1"/>
  <c r="I126" i="26" s="1"/>
  <c r="J126" i="26" s="1"/>
  <c r="D141" i="26"/>
  <c r="E142" i="26" s="1"/>
  <c r="H141" i="26" s="1"/>
  <c r="I141" i="26" s="1"/>
  <c r="J141" i="26" s="1"/>
  <c r="P90" i="24"/>
  <c r="Q90" i="24" s="1"/>
  <c r="S90" i="24" s="1"/>
  <c r="U90" i="24" s="1"/>
  <c r="AJ90" i="24" s="1"/>
  <c r="AN90" i="24" s="1"/>
  <c r="P29" i="23"/>
  <c r="Q29" i="23" s="1"/>
  <c r="S29" i="23" s="1"/>
  <c r="U29" i="23" s="1"/>
  <c r="AQ29" i="23" s="1"/>
  <c r="AU29" i="23" s="1"/>
  <c r="P123" i="1"/>
  <c r="Q123" i="1" s="1"/>
  <c r="S123" i="1" s="1"/>
  <c r="U123" i="1" s="1"/>
  <c r="AT123" i="1" s="1"/>
  <c r="O124" i="1"/>
  <c r="E107" i="15"/>
  <c r="H106" i="15" s="1"/>
  <c r="I106" i="15" s="1"/>
  <c r="J106" i="15" s="1"/>
  <c r="D122" i="15"/>
  <c r="D137" i="9"/>
  <c r="E138" i="9" s="1"/>
  <c r="H137" i="9" s="1"/>
  <c r="I137" i="9" s="1"/>
  <c r="J137" i="9" s="1"/>
  <c r="E123" i="9"/>
  <c r="H122" i="9" s="1"/>
  <c r="I122" i="9" s="1"/>
  <c r="J122" i="9" s="1"/>
  <c r="D128" i="26"/>
  <c r="E113" i="26"/>
  <c r="H112" i="26" s="1"/>
  <c r="I112" i="26" s="1"/>
  <c r="J112" i="26" s="1"/>
  <c r="D147" i="4"/>
  <c r="E148" i="4" s="1"/>
  <c r="H147" i="4" s="1"/>
  <c r="I147" i="4" s="1"/>
  <c r="J147" i="4" s="1"/>
  <c r="E133" i="4"/>
  <c r="H132" i="4" s="1"/>
  <c r="I132" i="4" s="1"/>
  <c r="J132" i="4" s="1"/>
  <c r="D146" i="16"/>
  <c r="E147" i="16" s="1"/>
  <c r="H146" i="16" s="1"/>
  <c r="I146" i="16" s="1"/>
  <c r="J146" i="16" s="1"/>
  <c r="E132" i="16"/>
  <c r="H131" i="16" s="1"/>
  <c r="I131" i="16" s="1"/>
  <c r="J131" i="16" s="1"/>
  <c r="D144" i="30"/>
  <c r="E145" i="30" s="1"/>
  <c r="H144" i="30" s="1"/>
  <c r="I144" i="30" s="1"/>
  <c r="J144" i="30" s="1"/>
  <c r="E130" i="30"/>
  <c r="H129" i="30" s="1"/>
  <c r="I129" i="30" s="1"/>
  <c r="J129" i="30" s="1"/>
  <c r="D126" i="17"/>
  <c r="E111" i="17"/>
  <c r="H110" i="17" s="1"/>
  <c r="I110" i="17" s="1"/>
  <c r="J110" i="17" s="1"/>
  <c r="D143" i="21"/>
  <c r="E144" i="21" s="1"/>
  <c r="H143" i="21" s="1"/>
  <c r="I143" i="21" s="1"/>
  <c r="J143" i="21" s="1"/>
  <c r="E129" i="21"/>
  <c r="H128" i="21" s="1"/>
  <c r="I128" i="21" s="1"/>
  <c r="J128" i="21" s="1"/>
  <c r="D139" i="27"/>
  <c r="E140" i="27" s="1"/>
  <c r="H139" i="27" s="1"/>
  <c r="I139" i="27" s="1"/>
  <c r="J139" i="27" s="1"/>
  <c r="E125" i="27"/>
  <c r="H124" i="27" s="1"/>
  <c r="I124" i="27" s="1"/>
  <c r="J124" i="27" s="1"/>
  <c r="D132" i="20"/>
  <c r="E117" i="20"/>
  <c r="H116" i="20" s="1"/>
  <c r="I116" i="20" s="1"/>
  <c r="J116" i="20" s="1"/>
  <c r="D143" i="5"/>
  <c r="E144" i="5" s="1"/>
  <c r="H143" i="5" s="1"/>
  <c r="I143" i="5" s="1"/>
  <c r="J143" i="5" s="1"/>
  <c r="E129" i="5"/>
  <c r="H128" i="5" s="1"/>
  <c r="I128" i="5" s="1"/>
  <c r="J128" i="5" s="1"/>
  <c r="P45" i="21"/>
  <c r="Q45" i="21" s="1"/>
  <c r="S45" i="21" s="1"/>
  <c r="U45" i="21" s="1"/>
  <c r="AQ45" i="21" s="1"/>
  <c r="AU45" i="21" s="1"/>
  <c r="N46" i="21"/>
  <c r="O46" i="21"/>
  <c r="E107" i="18"/>
  <c r="H106" i="18" s="1"/>
  <c r="I106" i="18" s="1"/>
  <c r="J106" i="18" s="1"/>
  <c r="D122" i="18"/>
  <c r="P43" i="1"/>
  <c r="Q43" i="1" s="1"/>
  <c r="S43" i="1" s="1"/>
  <c r="U43" i="1" s="1"/>
  <c r="AQ43" i="1" s="1"/>
  <c r="AU43" i="1" s="1"/>
  <c r="O44" i="1"/>
  <c r="P61" i="25"/>
  <c r="Q61" i="25" s="1"/>
  <c r="S61" i="25" s="1"/>
  <c r="U61" i="25" s="1"/>
  <c r="AQ61" i="25" s="1"/>
  <c r="AU61" i="25" s="1"/>
  <c r="P75" i="6"/>
  <c r="Q75" i="6" s="1"/>
  <c r="S75" i="6" s="1"/>
  <c r="U75" i="6" s="1"/>
  <c r="AQ75" i="6" s="1"/>
  <c r="AU75" i="6" s="1"/>
  <c r="O76" i="6"/>
  <c r="D140" i="7"/>
  <c r="E141" i="7" s="1"/>
  <c r="H140" i="7" s="1"/>
  <c r="I140" i="7" s="1"/>
  <c r="J140" i="7" s="1"/>
  <c r="E126" i="7"/>
  <c r="H125" i="7" s="1"/>
  <c r="I125" i="7" s="1"/>
  <c r="J125" i="7" s="1"/>
  <c r="P75" i="25"/>
  <c r="Q75" i="25" s="1"/>
  <c r="S75" i="25" s="1"/>
  <c r="U75" i="25" s="1"/>
  <c r="AQ75" i="25" s="1"/>
  <c r="AU75" i="25" s="1"/>
  <c r="O76" i="25"/>
  <c r="P60" i="10"/>
  <c r="Q60" i="10" s="1"/>
  <c r="S60" i="10" s="1"/>
  <c r="U60" i="10" s="1"/>
  <c r="AQ60" i="10" s="1"/>
  <c r="AU60" i="10" s="1"/>
  <c r="O61" i="10"/>
  <c r="P75" i="16"/>
  <c r="Q75" i="16" s="1"/>
  <c r="S75" i="16" s="1"/>
  <c r="U75" i="16" s="1"/>
  <c r="AQ75" i="16" s="1"/>
  <c r="AU75" i="16" s="1"/>
  <c r="P29" i="12"/>
  <c r="Q29" i="12" s="1"/>
  <c r="S29" i="12" s="1"/>
  <c r="U29" i="12" s="1"/>
  <c r="AQ29" i="12" s="1"/>
  <c r="AU29" i="12" s="1"/>
  <c r="N62" i="29"/>
  <c r="P61" i="29"/>
  <c r="Q61" i="29" s="1"/>
  <c r="S61" i="29" s="1"/>
  <c r="U61" i="29" s="1"/>
  <c r="AQ61" i="29" s="1"/>
  <c r="AU61" i="29" s="1"/>
  <c r="O62" i="29"/>
  <c r="Q136" i="19"/>
  <c r="S136" i="19" s="1"/>
  <c r="U136" i="19" s="1"/>
  <c r="AT136" i="19" s="1"/>
  <c r="AX136" i="19" s="1"/>
  <c r="O137" i="19"/>
  <c r="Q121" i="18"/>
  <c r="S121" i="18" s="1"/>
  <c r="U121" i="18" s="1"/>
  <c r="AT121" i="18" s="1"/>
  <c r="O122" i="18"/>
  <c r="E127" i="14"/>
  <c r="H126" i="14" s="1"/>
  <c r="I126" i="14" s="1"/>
  <c r="J126" i="14" s="1"/>
  <c r="D141" i="14"/>
  <c r="E142" i="14" s="1"/>
  <c r="H141" i="14" s="1"/>
  <c r="I141" i="14" s="1"/>
  <c r="J141" i="14" s="1"/>
  <c r="E128" i="24"/>
  <c r="H127" i="24" s="1"/>
  <c r="I127" i="24" s="1"/>
  <c r="J127" i="24" s="1"/>
  <c r="D142" i="24"/>
  <c r="E143" i="24" s="1"/>
  <c r="H142" i="24" s="1"/>
  <c r="I142" i="24" s="1"/>
  <c r="J142" i="24" s="1"/>
  <c r="P74" i="4"/>
  <c r="Q74" i="4" s="1"/>
  <c r="S74" i="4" s="1"/>
  <c r="U74" i="4" s="1"/>
  <c r="AQ74" i="4" s="1"/>
  <c r="AU74" i="4" s="1"/>
  <c r="O75" i="4"/>
  <c r="E128" i="11"/>
  <c r="H127" i="11" s="1"/>
  <c r="I127" i="11" s="1"/>
  <c r="J127" i="11" s="1"/>
  <c r="D142" i="11"/>
  <c r="E143" i="11" s="1"/>
  <c r="H142" i="11" s="1"/>
  <c r="I142" i="11" s="1"/>
  <c r="J142" i="11" s="1"/>
  <c r="D144" i="14"/>
  <c r="E145" i="14" s="1"/>
  <c r="H144" i="14" s="1"/>
  <c r="I144" i="14" s="1"/>
  <c r="J144" i="14" s="1"/>
  <c r="E130" i="14"/>
  <c r="H129" i="14" s="1"/>
  <c r="I129" i="14" s="1"/>
  <c r="J129" i="14" s="1"/>
  <c r="D143" i="22"/>
  <c r="E144" i="22" s="1"/>
  <c r="H143" i="22" s="1"/>
  <c r="I143" i="22" s="1"/>
  <c r="J143" i="22" s="1"/>
  <c r="E129" i="22"/>
  <c r="H128" i="22" s="1"/>
  <c r="I128" i="22" s="1"/>
  <c r="J128" i="22" s="1"/>
  <c r="P44" i="10"/>
  <c r="Q44" i="10" s="1"/>
  <c r="S44" i="10" s="1"/>
  <c r="U44" i="10" s="1"/>
  <c r="AQ44" i="10" s="1"/>
  <c r="AU44" i="10" s="1"/>
  <c r="O45" i="10"/>
  <c r="D124" i="22"/>
  <c r="E109" i="22"/>
  <c r="H108" i="22" s="1"/>
  <c r="I108" i="22" s="1"/>
  <c r="J108" i="22" s="1"/>
  <c r="D127" i="10"/>
  <c r="E112" i="10"/>
  <c r="H111" i="10" s="1"/>
  <c r="I111" i="10" s="1"/>
  <c r="J111" i="10" s="1"/>
  <c r="D123" i="4"/>
  <c r="E108" i="4"/>
  <c r="H107" i="4" s="1"/>
  <c r="I107" i="4" s="1"/>
  <c r="J107" i="4" s="1"/>
  <c r="O91" i="9"/>
  <c r="D131" i="29"/>
  <c r="E116" i="29"/>
  <c r="H115" i="29" s="1"/>
  <c r="I115" i="29" s="1"/>
  <c r="J115" i="29" s="1"/>
  <c r="D130" i="14"/>
  <c r="E115" i="14"/>
  <c r="H114" i="14" s="1"/>
  <c r="I114" i="14" s="1"/>
  <c r="J114" i="14" s="1"/>
  <c r="E133" i="27"/>
  <c r="H132" i="27" s="1"/>
  <c r="I132" i="27" s="1"/>
  <c r="J132" i="27" s="1"/>
  <c r="D147" i="27"/>
  <c r="E148" i="27" s="1"/>
  <c r="H147" i="27" s="1"/>
  <c r="I147" i="27" s="1"/>
  <c r="J147" i="27" s="1"/>
  <c r="D138" i="31"/>
  <c r="E139" i="31" s="1"/>
  <c r="H138" i="31" s="1"/>
  <c r="I138" i="31" s="1"/>
  <c r="J138" i="31" s="1"/>
  <c r="E124" i="31"/>
  <c r="H123" i="31" s="1"/>
  <c r="I123" i="31" s="1"/>
  <c r="J123" i="31" s="1"/>
  <c r="E107" i="17"/>
  <c r="H106" i="17" s="1"/>
  <c r="I106" i="17" s="1"/>
  <c r="J106" i="17" s="1"/>
  <c r="D122" i="17"/>
  <c r="E128" i="4"/>
  <c r="H127" i="4" s="1"/>
  <c r="I127" i="4" s="1"/>
  <c r="J127" i="4" s="1"/>
  <c r="D142" i="4"/>
  <c r="E143" i="4" s="1"/>
  <c r="H142" i="4" s="1"/>
  <c r="I142" i="4" s="1"/>
  <c r="J142" i="4" s="1"/>
  <c r="D142" i="26"/>
  <c r="E143" i="26" s="1"/>
  <c r="H142" i="26" s="1"/>
  <c r="I142" i="26" s="1"/>
  <c r="J142" i="26" s="1"/>
  <c r="E128" i="26"/>
  <c r="H127" i="26" s="1"/>
  <c r="I127" i="26" s="1"/>
  <c r="J127" i="26" s="1"/>
  <c r="D125" i="9"/>
  <c r="E110" i="9"/>
  <c r="H109" i="9" s="1"/>
  <c r="I109" i="9" s="1"/>
  <c r="J109" i="9" s="1"/>
  <c r="O61" i="4"/>
  <c r="O60" i="18"/>
  <c r="O45" i="29"/>
  <c r="O44" i="27"/>
  <c r="D143" i="9"/>
  <c r="E144" i="9" s="1"/>
  <c r="H143" i="9" s="1"/>
  <c r="I143" i="9" s="1"/>
  <c r="J143" i="9" s="1"/>
  <c r="E129" i="9"/>
  <c r="H128" i="9" s="1"/>
  <c r="I128" i="9" s="1"/>
  <c r="J128" i="9" s="1"/>
  <c r="D139" i="2"/>
  <c r="E140" i="2" s="1"/>
  <c r="H139" i="2" s="1"/>
  <c r="I139" i="2" s="1"/>
  <c r="J139" i="2" s="1"/>
  <c r="E125" i="2"/>
  <c r="H124" i="2" s="1"/>
  <c r="I124" i="2" s="1"/>
  <c r="J124" i="2" s="1"/>
  <c r="E109" i="33"/>
  <c r="H108" i="33" s="1"/>
  <c r="I108" i="33" s="1"/>
  <c r="J108" i="33" s="1"/>
  <c r="D124" i="33"/>
  <c r="D138" i="20"/>
  <c r="E139" i="20" s="1"/>
  <c r="H138" i="20" s="1"/>
  <c r="I138" i="20" s="1"/>
  <c r="J138" i="20" s="1"/>
  <c r="E124" i="20"/>
  <c r="H123" i="20" s="1"/>
  <c r="I123" i="20" s="1"/>
  <c r="J123" i="20" s="1"/>
  <c r="N30" i="19"/>
  <c r="D132" i="28"/>
  <c r="E117" i="28"/>
  <c r="H116" i="28" s="1"/>
  <c r="I116" i="28" s="1"/>
  <c r="J116" i="28" s="1"/>
  <c r="O60" i="33"/>
  <c r="P106" i="18"/>
  <c r="Q106" i="18" s="1"/>
  <c r="S106" i="18" s="1"/>
  <c r="U106" i="18" s="1"/>
  <c r="AT106" i="18" s="1"/>
  <c r="AX106" i="18" s="1"/>
  <c r="O107" i="18"/>
  <c r="E129" i="6"/>
  <c r="H128" i="6" s="1"/>
  <c r="I128" i="6" s="1"/>
  <c r="J128" i="6" s="1"/>
  <c r="D143" i="6"/>
  <c r="E144" i="6" s="1"/>
  <c r="H143" i="6" s="1"/>
  <c r="I143" i="6" s="1"/>
  <c r="J143" i="6" s="1"/>
  <c r="P27" i="17"/>
  <c r="Q27" i="17" s="1"/>
  <c r="S27" i="17" s="1"/>
  <c r="U27" i="17" s="1"/>
  <c r="AQ27" i="17" s="1"/>
  <c r="AU27" i="17" s="1"/>
  <c r="O28" i="17"/>
  <c r="E125" i="13"/>
  <c r="H124" i="13" s="1"/>
  <c r="I124" i="13" s="1"/>
  <c r="J124" i="13" s="1"/>
  <c r="D139" i="13"/>
  <c r="E140" i="13" s="1"/>
  <c r="H139" i="13" s="1"/>
  <c r="I139" i="13" s="1"/>
  <c r="J139" i="13" s="1"/>
  <c r="P59" i="15"/>
  <c r="Q59" i="15" s="1"/>
  <c r="S59" i="15" s="1"/>
  <c r="U59" i="15" s="1"/>
  <c r="AQ59" i="15" s="1"/>
  <c r="AU59" i="15" s="1"/>
  <c r="O60" i="15"/>
  <c r="E122" i="8"/>
  <c r="H121" i="8" s="1"/>
  <c r="I121" i="8" s="1"/>
  <c r="J121" i="8" s="1"/>
  <c r="P121" i="8" s="1"/>
  <c r="D136" i="8"/>
  <c r="E137" i="8" s="1"/>
  <c r="H136" i="8" s="1"/>
  <c r="I136" i="8" s="1"/>
  <c r="J136" i="8" s="1"/>
  <c r="P136" i="8" s="1"/>
  <c r="E127" i="30"/>
  <c r="H126" i="30" s="1"/>
  <c r="I126" i="30" s="1"/>
  <c r="J126" i="30" s="1"/>
  <c r="D141" i="30"/>
  <c r="E142" i="30" s="1"/>
  <c r="H141" i="30" s="1"/>
  <c r="I141" i="30" s="1"/>
  <c r="J141" i="30" s="1"/>
  <c r="E114" i="28"/>
  <c r="H113" i="28" s="1"/>
  <c r="I113" i="28" s="1"/>
  <c r="J113" i="28" s="1"/>
  <c r="D129" i="28"/>
  <c r="Q136" i="18"/>
  <c r="S136" i="18" s="1"/>
  <c r="U136" i="18" s="1"/>
  <c r="AT136" i="18" s="1"/>
  <c r="AX136" i="18" s="1"/>
  <c r="O137" i="18"/>
  <c r="P90" i="16"/>
  <c r="Q90" i="16" s="1"/>
  <c r="S90" i="16" s="1"/>
  <c r="U90" i="16" s="1"/>
  <c r="AJ90" i="16" s="1"/>
  <c r="AN90" i="16" s="1"/>
  <c r="O91" i="16"/>
  <c r="D132" i="14"/>
  <c r="E117" i="14"/>
  <c r="H116" i="14" s="1"/>
  <c r="I116" i="14" s="1"/>
  <c r="J116" i="14" s="1"/>
  <c r="P27" i="5"/>
  <c r="Q27" i="5" s="1"/>
  <c r="S27" i="5" s="1"/>
  <c r="U27" i="5" s="1"/>
  <c r="AQ27" i="5" s="1"/>
  <c r="AU27" i="5" s="1"/>
  <c r="O28" i="5"/>
  <c r="E131" i="9"/>
  <c r="H130" i="9" s="1"/>
  <c r="I130" i="9" s="1"/>
  <c r="J130" i="9" s="1"/>
  <c r="D145" i="9"/>
  <c r="E146" i="9" s="1"/>
  <c r="H145" i="9" s="1"/>
  <c r="I145" i="9" s="1"/>
  <c r="J145" i="9" s="1"/>
  <c r="D136" i="22"/>
  <c r="E137" i="22" s="1"/>
  <c r="H136" i="22" s="1"/>
  <c r="I136" i="22" s="1"/>
  <c r="J136" i="22" s="1"/>
  <c r="P136" i="22" s="1"/>
  <c r="E122" i="22"/>
  <c r="H121" i="22" s="1"/>
  <c r="I121" i="22" s="1"/>
  <c r="J121" i="22" s="1"/>
  <c r="P121" i="22" s="1"/>
  <c r="P91" i="12"/>
  <c r="Q91" i="12" s="1"/>
  <c r="S91" i="12" s="1"/>
  <c r="U91" i="12" s="1"/>
  <c r="AJ91" i="12" s="1"/>
  <c r="AN91" i="12" s="1"/>
  <c r="O92" i="12"/>
  <c r="P44" i="3"/>
  <c r="Q44" i="3" s="1"/>
  <c r="S44" i="3" s="1"/>
  <c r="U44" i="3" s="1"/>
  <c r="AQ44" i="3" s="1"/>
  <c r="AU44" i="3" s="1"/>
  <c r="O45" i="3"/>
  <c r="E133" i="26"/>
  <c r="H132" i="26" s="1"/>
  <c r="I132" i="26" s="1"/>
  <c r="J132" i="26" s="1"/>
  <c r="D147" i="26"/>
  <c r="E148" i="26" s="1"/>
  <c r="H147" i="26" s="1"/>
  <c r="I147" i="26" s="1"/>
  <c r="J147" i="26" s="1"/>
  <c r="D137" i="29"/>
  <c r="E138" i="29" s="1"/>
  <c r="H137" i="29" s="1"/>
  <c r="I137" i="29" s="1"/>
  <c r="J137" i="29" s="1"/>
  <c r="E123" i="29"/>
  <c r="H122" i="29" s="1"/>
  <c r="I122" i="29" s="1"/>
  <c r="J122" i="29" s="1"/>
  <c r="D141" i="2"/>
  <c r="E142" i="2" s="1"/>
  <c r="H141" i="2" s="1"/>
  <c r="I141" i="2" s="1"/>
  <c r="J141" i="2" s="1"/>
  <c r="E127" i="2"/>
  <c r="H126" i="2" s="1"/>
  <c r="I126" i="2" s="1"/>
  <c r="J126" i="2" s="1"/>
  <c r="P62" i="22"/>
  <c r="Q62" i="22" s="1"/>
  <c r="S62" i="22" s="1"/>
  <c r="U62" i="22" s="1"/>
  <c r="AQ62" i="22" s="1"/>
  <c r="AU62" i="22" s="1"/>
  <c r="E125" i="21"/>
  <c r="H124" i="21" s="1"/>
  <c r="I124" i="21" s="1"/>
  <c r="J124" i="21" s="1"/>
  <c r="D139" i="21"/>
  <c r="E140" i="21" s="1"/>
  <c r="H139" i="21" s="1"/>
  <c r="I139" i="21" s="1"/>
  <c r="J139" i="21" s="1"/>
  <c r="E113" i="30"/>
  <c r="H112" i="30" s="1"/>
  <c r="I112" i="30" s="1"/>
  <c r="J112" i="30" s="1"/>
  <c r="D128" i="30"/>
  <c r="P44" i="25"/>
  <c r="Q44" i="25" s="1"/>
  <c r="S44" i="25" s="1"/>
  <c r="U44" i="25" s="1"/>
  <c r="AQ44" i="25" s="1"/>
  <c r="AU44" i="25" s="1"/>
  <c r="O45" i="25"/>
  <c r="P29" i="15"/>
  <c r="Q29" i="15" s="1"/>
  <c r="S29" i="15" s="1"/>
  <c r="U29" i="15" s="1"/>
  <c r="AQ29" i="15" s="1"/>
  <c r="AU29" i="15" s="1"/>
  <c r="P108" i="25"/>
  <c r="Q108" i="25" s="1"/>
  <c r="S108" i="25" s="1"/>
  <c r="U108" i="25" s="1"/>
  <c r="AT108" i="25" s="1"/>
  <c r="AX108" i="25" s="1"/>
  <c r="P90" i="20"/>
  <c r="Q90" i="20" s="1"/>
  <c r="S90" i="20" s="1"/>
  <c r="U90" i="20" s="1"/>
  <c r="AJ90" i="20" s="1"/>
  <c r="AN90" i="20" s="1"/>
  <c r="O91" i="20"/>
  <c r="D123" i="26"/>
  <c r="E108" i="26"/>
  <c r="H107" i="26" s="1"/>
  <c r="I107" i="26" s="1"/>
  <c r="J107" i="26" s="1"/>
  <c r="D143" i="13"/>
  <c r="E144" i="13" s="1"/>
  <c r="H143" i="13" s="1"/>
  <c r="I143" i="13" s="1"/>
  <c r="J143" i="13" s="1"/>
  <c r="E129" i="13"/>
  <c r="H128" i="13" s="1"/>
  <c r="I128" i="13" s="1"/>
  <c r="J128" i="13" s="1"/>
  <c r="P45" i="11"/>
  <c r="Q45" i="11" s="1"/>
  <c r="S45" i="11" s="1"/>
  <c r="U45" i="11" s="1"/>
  <c r="AQ45" i="11" s="1"/>
  <c r="AU45" i="11" s="1"/>
  <c r="N46" i="11"/>
  <c r="O46" i="11"/>
  <c r="Q105" i="8"/>
  <c r="S105" i="8" s="1"/>
  <c r="U105" i="8" s="1"/>
  <c r="AT105" i="8" s="1"/>
  <c r="AX105" i="8" s="1"/>
  <c r="O106" i="8"/>
  <c r="E133" i="18"/>
  <c r="H132" i="18" s="1"/>
  <c r="I132" i="18" s="1"/>
  <c r="J132" i="18" s="1"/>
  <c r="D147" i="18"/>
  <c r="E148" i="18" s="1"/>
  <c r="H147" i="18" s="1"/>
  <c r="I147" i="18" s="1"/>
  <c r="J147" i="18" s="1"/>
  <c r="E133" i="6"/>
  <c r="H132" i="6" s="1"/>
  <c r="I132" i="6" s="1"/>
  <c r="J132" i="6" s="1"/>
  <c r="D147" i="6"/>
  <c r="E148" i="6" s="1"/>
  <c r="H147" i="6" s="1"/>
  <c r="I147" i="6" s="1"/>
  <c r="J147" i="6" s="1"/>
  <c r="Q105" i="14"/>
  <c r="S105" i="14" s="1"/>
  <c r="U105" i="14" s="1"/>
  <c r="AT105" i="14" s="1"/>
  <c r="AX105" i="14" s="1"/>
  <c r="O106" i="14"/>
  <c r="P45" i="23"/>
  <c r="Q45" i="23" s="1"/>
  <c r="S45" i="23" s="1"/>
  <c r="U45" i="23" s="1"/>
  <c r="AQ45" i="23" s="1"/>
  <c r="AU45" i="23" s="1"/>
  <c r="P75" i="7"/>
  <c r="Q75" i="7" s="1"/>
  <c r="S75" i="7" s="1"/>
  <c r="U75" i="7" s="1"/>
  <c r="AQ75" i="7" s="1"/>
  <c r="AU75" i="7" s="1"/>
  <c r="O76" i="7"/>
  <c r="P91" i="10"/>
  <c r="Q91" i="10" s="1"/>
  <c r="S91" i="10" s="1"/>
  <c r="U91" i="10" s="1"/>
  <c r="AJ91" i="10" s="1"/>
  <c r="AN91" i="10" s="1"/>
  <c r="D138" i="29"/>
  <c r="E139" i="29" s="1"/>
  <c r="H138" i="29" s="1"/>
  <c r="I138" i="29" s="1"/>
  <c r="J138" i="29" s="1"/>
  <c r="E124" i="29"/>
  <c r="H123" i="29" s="1"/>
  <c r="I123" i="29" s="1"/>
  <c r="J123" i="29" s="1"/>
  <c r="Q89" i="29"/>
  <c r="S89" i="29" s="1"/>
  <c r="U89" i="29" s="1"/>
  <c r="AJ89" i="29" s="1"/>
  <c r="AN89" i="29" s="1"/>
  <c r="O90" i="29"/>
  <c r="D145" i="17"/>
  <c r="E146" i="17" s="1"/>
  <c r="H145" i="17" s="1"/>
  <c r="I145" i="17" s="1"/>
  <c r="J145" i="17" s="1"/>
  <c r="E131" i="17"/>
  <c r="H130" i="17" s="1"/>
  <c r="I130" i="17" s="1"/>
  <c r="J130" i="17" s="1"/>
  <c r="P60" i="30"/>
  <c r="Q60" i="30" s="1"/>
  <c r="S60" i="30" s="1"/>
  <c r="U60" i="30" s="1"/>
  <c r="AQ60" i="30" s="1"/>
  <c r="AU60" i="30" s="1"/>
  <c r="O61" i="30"/>
  <c r="E106" i="29"/>
  <c r="H105" i="29" s="1"/>
  <c r="I105" i="29" s="1"/>
  <c r="J105" i="29" s="1"/>
  <c r="P105" i="29" s="1"/>
  <c r="D121" i="29"/>
  <c r="E115" i="31"/>
  <c r="H114" i="31" s="1"/>
  <c r="I114" i="31" s="1"/>
  <c r="J114" i="31" s="1"/>
  <c r="D130" i="31"/>
  <c r="N93" i="1"/>
  <c r="O93" i="1" s="1"/>
  <c r="O60" i="5"/>
  <c r="Q105" i="22"/>
  <c r="S105" i="22" s="1"/>
  <c r="U105" i="22" s="1"/>
  <c r="AT105" i="22" s="1"/>
  <c r="AX105" i="22" s="1"/>
  <c r="O106" i="22"/>
  <c r="D142" i="14"/>
  <c r="E143" i="14" s="1"/>
  <c r="H142" i="14" s="1"/>
  <c r="I142" i="14" s="1"/>
  <c r="J142" i="14" s="1"/>
  <c r="E128" i="14"/>
  <c r="H127" i="14" s="1"/>
  <c r="I127" i="14" s="1"/>
  <c r="J127" i="14" s="1"/>
  <c r="P137" i="1"/>
  <c r="Q137" i="1" s="1"/>
  <c r="S137" i="1" s="1"/>
  <c r="U137" i="1" s="1"/>
  <c r="AT137" i="1" s="1"/>
  <c r="AX137" i="1" s="1"/>
  <c r="E125" i="30"/>
  <c r="H124" i="30" s="1"/>
  <c r="I124" i="30" s="1"/>
  <c r="J124" i="30" s="1"/>
  <c r="D139" i="30"/>
  <c r="E140" i="30" s="1"/>
  <c r="H139" i="30" s="1"/>
  <c r="I139" i="30" s="1"/>
  <c r="J139" i="30" s="1"/>
  <c r="D137" i="22"/>
  <c r="E138" i="22" s="1"/>
  <c r="H137" i="22" s="1"/>
  <c r="I137" i="22" s="1"/>
  <c r="J137" i="22" s="1"/>
  <c r="E123" i="22"/>
  <c r="H122" i="22" s="1"/>
  <c r="I122" i="22" s="1"/>
  <c r="J122" i="22" s="1"/>
  <c r="D136" i="28"/>
  <c r="E137" i="28" s="1"/>
  <c r="H136" i="28" s="1"/>
  <c r="I136" i="28" s="1"/>
  <c r="J136" i="28" s="1"/>
  <c r="P136" i="28" s="1"/>
  <c r="E122" i="28"/>
  <c r="H121" i="28" s="1"/>
  <c r="I121" i="28" s="1"/>
  <c r="J121" i="28" s="1"/>
  <c r="P121" i="28" s="1"/>
  <c r="P75" i="10"/>
  <c r="Q75" i="10" s="1"/>
  <c r="S75" i="10" s="1"/>
  <c r="U75" i="10" s="1"/>
  <c r="AQ75" i="10" s="1"/>
  <c r="AU75" i="10" s="1"/>
  <c r="E107" i="7"/>
  <c r="H106" i="7" s="1"/>
  <c r="I106" i="7" s="1"/>
  <c r="J106" i="7" s="1"/>
  <c r="D122" i="7"/>
  <c r="D130" i="24"/>
  <c r="E115" i="24"/>
  <c r="H114" i="24" s="1"/>
  <c r="I114" i="24" s="1"/>
  <c r="J114" i="24" s="1"/>
  <c r="D143" i="29"/>
  <c r="E144" i="29" s="1"/>
  <c r="H143" i="29" s="1"/>
  <c r="I143" i="29" s="1"/>
  <c r="J143" i="29" s="1"/>
  <c r="E129" i="29"/>
  <c r="H128" i="29" s="1"/>
  <c r="I128" i="29" s="1"/>
  <c r="J128" i="29" s="1"/>
  <c r="D131" i="5"/>
  <c r="E116" i="5"/>
  <c r="H115" i="5" s="1"/>
  <c r="I115" i="5" s="1"/>
  <c r="J115" i="5" s="1"/>
  <c r="E127" i="6"/>
  <c r="H126" i="6" s="1"/>
  <c r="I126" i="6" s="1"/>
  <c r="J126" i="6" s="1"/>
  <c r="D141" i="6"/>
  <c r="E142" i="6" s="1"/>
  <c r="H141" i="6" s="1"/>
  <c r="I141" i="6" s="1"/>
  <c r="J141" i="6" s="1"/>
  <c r="O44" i="7"/>
  <c r="D138" i="13"/>
  <c r="E139" i="13" s="1"/>
  <c r="H138" i="13" s="1"/>
  <c r="I138" i="13" s="1"/>
  <c r="J138" i="13" s="1"/>
  <c r="E124" i="13"/>
  <c r="H123" i="13" s="1"/>
  <c r="I123" i="13" s="1"/>
  <c r="J123" i="13" s="1"/>
  <c r="E128" i="33"/>
  <c r="H127" i="33" s="1"/>
  <c r="I127" i="33" s="1"/>
  <c r="J127" i="33" s="1"/>
  <c r="D142" i="33"/>
  <c r="E143" i="33" s="1"/>
  <c r="H142" i="33" s="1"/>
  <c r="I142" i="33" s="1"/>
  <c r="J142" i="33" s="1"/>
  <c r="E123" i="6"/>
  <c r="H122" i="6" s="1"/>
  <c r="I122" i="6" s="1"/>
  <c r="J122" i="6" s="1"/>
  <c r="D137" i="6"/>
  <c r="E138" i="6" s="1"/>
  <c r="H137" i="6" s="1"/>
  <c r="I137" i="6" s="1"/>
  <c r="J137" i="6" s="1"/>
  <c r="P137" i="6" s="1"/>
  <c r="E127" i="7"/>
  <c r="H126" i="7" s="1"/>
  <c r="I126" i="7" s="1"/>
  <c r="J126" i="7" s="1"/>
  <c r="D141" i="7"/>
  <c r="E142" i="7" s="1"/>
  <c r="H141" i="7" s="1"/>
  <c r="I141" i="7" s="1"/>
  <c r="J141" i="7" s="1"/>
  <c r="E115" i="3"/>
  <c r="H114" i="3" s="1"/>
  <c r="I114" i="3" s="1"/>
  <c r="J114" i="3" s="1"/>
  <c r="D130" i="3"/>
  <c r="E132" i="3"/>
  <c r="H131" i="3" s="1"/>
  <c r="I131" i="3" s="1"/>
  <c r="J131" i="3" s="1"/>
  <c r="D146" i="3"/>
  <c r="E147" i="3" s="1"/>
  <c r="H146" i="3" s="1"/>
  <c r="I146" i="3" s="1"/>
  <c r="J146" i="3" s="1"/>
  <c r="P90" i="33"/>
  <c r="Q90" i="33" s="1"/>
  <c r="S90" i="33" s="1"/>
  <c r="U90" i="33" s="1"/>
  <c r="AJ90" i="33" s="1"/>
  <c r="AN90" i="33" s="1"/>
  <c r="O91" i="33"/>
  <c r="D130" i="10"/>
  <c r="E115" i="10"/>
  <c r="H114" i="10" s="1"/>
  <c r="I114" i="10" s="1"/>
  <c r="J114" i="10" s="1"/>
  <c r="O75" i="11"/>
  <c r="D141" i="31"/>
  <c r="E142" i="31" s="1"/>
  <c r="H141" i="31" s="1"/>
  <c r="I141" i="31" s="1"/>
  <c r="J141" i="31" s="1"/>
  <c r="E127" i="31"/>
  <c r="H126" i="31" s="1"/>
  <c r="I126" i="31" s="1"/>
  <c r="J126" i="31" s="1"/>
  <c r="E126" i="6"/>
  <c r="H125" i="6" s="1"/>
  <c r="I125" i="6" s="1"/>
  <c r="J125" i="6" s="1"/>
  <c r="D140" i="6"/>
  <c r="E141" i="6" s="1"/>
  <c r="H140" i="6" s="1"/>
  <c r="I140" i="6" s="1"/>
  <c r="J140" i="6" s="1"/>
  <c r="D138" i="12"/>
  <c r="E139" i="12" s="1"/>
  <c r="H138" i="12" s="1"/>
  <c r="I138" i="12" s="1"/>
  <c r="J138" i="12" s="1"/>
  <c r="E124" i="12"/>
  <c r="H123" i="12" s="1"/>
  <c r="I123" i="12" s="1"/>
  <c r="J123" i="12" s="1"/>
  <c r="E131" i="13"/>
  <c r="H130" i="13" s="1"/>
  <c r="I130" i="13" s="1"/>
  <c r="J130" i="13" s="1"/>
  <c r="D145" i="13"/>
  <c r="E146" i="13" s="1"/>
  <c r="H145" i="13" s="1"/>
  <c r="I145" i="13" s="1"/>
  <c r="J145" i="13" s="1"/>
  <c r="E129" i="17"/>
  <c r="H128" i="17" s="1"/>
  <c r="I128" i="17" s="1"/>
  <c r="J128" i="17" s="1"/>
  <c r="D143" i="17"/>
  <c r="E144" i="17" s="1"/>
  <c r="H143" i="17" s="1"/>
  <c r="I143" i="17" s="1"/>
  <c r="J143" i="17" s="1"/>
  <c r="O44" i="30"/>
  <c r="E113" i="12"/>
  <c r="H112" i="12" s="1"/>
  <c r="I112" i="12" s="1"/>
  <c r="J112" i="12" s="1"/>
  <c r="D128" i="12"/>
  <c r="P90" i="8"/>
  <c r="Q90" i="8" s="1"/>
  <c r="S90" i="8" s="1"/>
  <c r="U90" i="8" s="1"/>
  <c r="AJ90" i="8" s="1"/>
  <c r="AN90" i="8" s="1"/>
  <c r="O91" i="8"/>
  <c r="D146" i="30"/>
  <c r="E147" i="30" s="1"/>
  <c r="H146" i="30" s="1"/>
  <c r="I146" i="30" s="1"/>
  <c r="J146" i="30" s="1"/>
  <c r="E132" i="30"/>
  <c r="H131" i="30" s="1"/>
  <c r="I131" i="30" s="1"/>
  <c r="J131" i="30" s="1"/>
  <c r="E107" i="3"/>
  <c r="H106" i="3" s="1"/>
  <c r="I106" i="3" s="1"/>
  <c r="J106" i="3" s="1"/>
  <c r="D122" i="3"/>
  <c r="O60" i="21"/>
  <c r="E132" i="4"/>
  <c r="H131" i="4" s="1"/>
  <c r="I131" i="4" s="1"/>
  <c r="J131" i="4" s="1"/>
  <c r="D146" i="4"/>
  <c r="E147" i="4" s="1"/>
  <c r="H146" i="4" s="1"/>
  <c r="I146" i="4" s="1"/>
  <c r="J146" i="4" s="1"/>
  <c r="D136" i="14"/>
  <c r="E137" i="14" s="1"/>
  <c r="H136" i="14" s="1"/>
  <c r="I136" i="14" s="1"/>
  <c r="J136" i="14" s="1"/>
  <c r="P136" i="14" s="1"/>
  <c r="E122" i="14"/>
  <c r="H121" i="14" s="1"/>
  <c r="I121" i="14" s="1"/>
  <c r="J121" i="14" s="1"/>
  <c r="P121" i="14" s="1"/>
  <c r="P90" i="27"/>
  <c r="Q90" i="27" s="1"/>
  <c r="S90" i="27" s="1"/>
  <c r="U90" i="27" s="1"/>
  <c r="AJ90" i="27" s="1"/>
  <c r="AN90" i="27" s="1"/>
  <c r="O91" i="27"/>
  <c r="D138" i="2"/>
  <c r="E139" i="2" s="1"/>
  <c r="H138" i="2" s="1"/>
  <c r="I138" i="2" s="1"/>
  <c r="J138" i="2" s="1"/>
  <c r="E124" i="2"/>
  <c r="H123" i="2" s="1"/>
  <c r="I123" i="2" s="1"/>
  <c r="J123" i="2" s="1"/>
  <c r="D138" i="15"/>
  <c r="E139" i="15" s="1"/>
  <c r="H138" i="15" s="1"/>
  <c r="I138" i="15" s="1"/>
  <c r="J138" i="15" s="1"/>
  <c r="E124" i="15"/>
  <c r="H123" i="15" s="1"/>
  <c r="I123" i="15" s="1"/>
  <c r="J123" i="15" s="1"/>
  <c r="E130" i="10"/>
  <c r="H129" i="10" s="1"/>
  <c r="I129" i="10" s="1"/>
  <c r="J129" i="10" s="1"/>
  <c r="D144" i="10"/>
  <c r="E145" i="10" s="1"/>
  <c r="H144" i="10" s="1"/>
  <c r="I144" i="10" s="1"/>
  <c r="J144" i="10" s="1"/>
  <c r="D132" i="16"/>
  <c r="E117" i="16"/>
  <c r="H116" i="16" s="1"/>
  <c r="I116" i="16" s="1"/>
  <c r="J116" i="16" s="1"/>
  <c r="D138" i="16"/>
  <c r="E139" i="16" s="1"/>
  <c r="H138" i="16" s="1"/>
  <c r="I138" i="16" s="1"/>
  <c r="J138" i="16" s="1"/>
  <c r="E124" i="16"/>
  <c r="H123" i="16" s="1"/>
  <c r="I123" i="16" s="1"/>
  <c r="J123" i="16" s="1"/>
  <c r="P60" i="11"/>
  <c r="Q60" i="11" s="1"/>
  <c r="S60" i="11" s="1"/>
  <c r="U60" i="11" s="1"/>
  <c r="AQ60" i="11" s="1"/>
  <c r="AU60" i="11" s="1"/>
  <c r="O61" i="11"/>
  <c r="D140" i="29"/>
  <c r="E141" i="29" s="1"/>
  <c r="H140" i="29" s="1"/>
  <c r="I140" i="29" s="1"/>
  <c r="J140" i="29" s="1"/>
  <c r="E126" i="29"/>
  <c r="H125" i="29" s="1"/>
  <c r="I125" i="29" s="1"/>
  <c r="J125" i="29" s="1"/>
  <c r="P28" i="21"/>
  <c r="Q28" i="21" s="1"/>
  <c r="S28" i="21" s="1"/>
  <c r="U28" i="21" s="1"/>
  <c r="AQ28" i="21" s="1"/>
  <c r="AU28" i="21" s="1"/>
  <c r="D143" i="11"/>
  <c r="E144" i="11" s="1"/>
  <c r="H143" i="11" s="1"/>
  <c r="I143" i="11" s="1"/>
  <c r="J143" i="11" s="1"/>
  <c r="E129" i="11"/>
  <c r="H128" i="11" s="1"/>
  <c r="I128" i="11" s="1"/>
  <c r="J128" i="11" s="1"/>
  <c r="Q105" i="28"/>
  <c r="S105" i="28" s="1"/>
  <c r="U105" i="28" s="1"/>
  <c r="AT105" i="28" s="1"/>
  <c r="AX105" i="28" s="1"/>
  <c r="O106" i="28"/>
  <c r="Q90" i="7"/>
  <c r="S90" i="7" s="1"/>
  <c r="U90" i="7" s="1"/>
  <c r="AJ90" i="7" s="1"/>
  <c r="AN90" i="7" s="1"/>
  <c r="O91" i="7"/>
  <c r="P28" i="9"/>
  <c r="Q28" i="9" s="1"/>
  <c r="S28" i="9" s="1"/>
  <c r="U28" i="9" s="1"/>
  <c r="AQ28" i="9" s="1"/>
  <c r="AU28" i="9" s="1"/>
  <c r="O29" i="9"/>
  <c r="P44" i="15"/>
  <c r="Q44" i="15" s="1"/>
  <c r="S44" i="15" s="1"/>
  <c r="U44" i="15" s="1"/>
  <c r="AQ44" i="15" s="1"/>
  <c r="AU44" i="15" s="1"/>
  <c r="O45" i="15"/>
  <c r="D124" i="4"/>
  <c r="E109" i="4"/>
  <c r="H108" i="4" s="1"/>
  <c r="I108" i="4" s="1"/>
  <c r="J108" i="4" s="1"/>
  <c r="D123" i="7"/>
  <c r="E108" i="7"/>
  <c r="H107" i="7" s="1"/>
  <c r="I107" i="7" s="1"/>
  <c r="J107" i="7" s="1"/>
  <c r="E130" i="16"/>
  <c r="H129" i="16" s="1"/>
  <c r="I129" i="16" s="1"/>
  <c r="J129" i="16" s="1"/>
  <c r="D144" i="16"/>
  <c r="E145" i="16" s="1"/>
  <c r="H144" i="16" s="1"/>
  <c r="I144" i="16" s="1"/>
  <c r="J144" i="16" s="1"/>
  <c r="P91" i="28"/>
  <c r="Q91" i="28" s="1"/>
  <c r="S91" i="28" s="1"/>
  <c r="U91" i="28" s="1"/>
  <c r="AJ91" i="28" s="1"/>
  <c r="AN91" i="28" s="1"/>
  <c r="O92" i="28"/>
  <c r="D137" i="24"/>
  <c r="E138" i="24" s="1"/>
  <c r="H137" i="24" s="1"/>
  <c r="I137" i="24" s="1"/>
  <c r="J137" i="24" s="1"/>
  <c r="E123" i="24"/>
  <c r="H122" i="24" s="1"/>
  <c r="I122" i="24" s="1"/>
  <c r="J122" i="24" s="1"/>
  <c r="Q105" i="30"/>
  <c r="S105" i="30" s="1"/>
  <c r="U105" i="30" s="1"/>
  <c r="AT105" i="30" s="1"/>
  <c r="AX105" i="30" s="1"/>
  <c r="O106" i="30"/>
  <c r="E126" i="4"/>
  <c r="H125" i="4" s="1"/>
  <c r="I125" i="4" s="1"/>
  <c r="J125" i="4" s="1"/>
  <c r="D140" i="4"/>
  <c r="E141" i="4" s="1"/>
  <c r="H140" i="4" s="1"/>
  <c r="I140" i="4" s="1"/>
  <c r="J140" i="4" s="1"/>
  <c r="D137" i="16"/>
  <c r="E138" i="16" s="1"/>
  <c r="H137" i="16" s="1"/>
  <c r="I137" i="16" s="1"/>
  <c r="J137" i="16" s="1"/>
  <c r="E123" i="16"/>
  <c r="H122" i="16" s="1"/>
  <c r="I122" i="16" s="1"/>
  <c r="J122" i="16" s="1"/>
  <c r="N62" i="9"/>
  <c r="O62" i="9" s="1"/>
  <c r="P61" i="9"/>
  <c r="Q61" i="9" s="1"/>
  <c r="S61" i="9" s="1"/>
  <c r="U61" i="9" s="1"/>
  <c r="AQ61" i="9" s="1"/>
  <c r="AU61" i="9" s="1"/>
  <c r="E110" i="24"/>
  <c r="H109" i="24" s="1"/>
  <c r="I109" i="24" s="1"/>
  <c r="J109" i="24" s="1"/>
  <c r="D125" i="24"/>
  <c r="P122" i="6"/>
  <c r="Q122" i="6" s="1"/>
  <c r="S122" i="6" s="1"/>
  <c r="U122" i="6" s="1"/>
  <c r="AT122" i="6" s="1"/>
  <c r="O44" i="22"/>
  <c r="P44" i="33"/>
  <c r="Q44" i="33" s="1"/>
  <c r="S44" i="33" s="1"/>
  <c r="U44" i="33" s="1"/>
  <c r="AQ44" i="33" s="1"/>
  <c r="AU44" i="33" s="1"/>
  <c r="P90" i="13"/>
  <c r="Q90" i="13" s="1"/>
  <c r="S90" i="13" s="1"/>
  <c r="U90" i="13" s="1"/>
  <c r="AJ90" i="13" s="1"/>
  <c r="AN90" i="13" s="1"/>
  <c r="O91" i="13"/>
  <c r="E129" i="23"/>
  <c r="H128" i="23" s="1"/>
  <c r="I128" i="23" s="1"/>
  <c r="J128" i="23" s="1"/>
  <c r="D143" i="23"/>
  <c r="E144" i="23" s="1"/>
  <c r="H143" i="23" s="1"/>
  <c r="I143" i="23" s="1"/>
  <c r="J143" i="23" s="1"/>
  <c r="E106" i="11"/>
  <c r="H105" i="11" s="1"/>
  <c r="I105" i="11" s="1"/>
  <c r="J105" i="11" s="1"/>
  <c r="P105" i="11" s="1"/>
  <c r="D121" i="11"/>
  <c r="P60" i="13"/>
  <c r="Q60" i="13" s="1"/>
  <c r="S60" i="13" s="1"/>
  <c r="U60" i="13" s="1"/>
  <c r="AQ60" i="13" s="1"/>
  <c r="AU60" i="13" s="1"/>
  <c r="P62" i="27"/>
  <c r="Q62" i="27" s="1"/>
  <c r="S62" i="27" s="1"/>
  <c r="U62" i="27" s="1"/>
  <c r="AQ62" i="27" s="1"/>
  <c r="AU62" i="27" s="1"/>
  <c r="O63" i="27"/>
  <c r="E130" i="3"/>
  <c r="H129" i="3" s="1"/>
  <c r="I129" i="3" s="1"/>
  <c r="J129" i="3" s="1"/>
  <c r="D144" i="3"/>
  <c r="E145" i="3" s="1"/>
  <c r="H144" i="3" s="1"/>
  <c r="I144" i="3" s="1"/>
  <c r="J144" i="3" s="1"/>
  <c r="P45" i="16"/>
  <c r="Q45" i="16" s="1"/>
  <c r="S45" i="16" s="1"/>
  <c r="U45" i="16" s="1"/>
  <c r="AQ45" i="16" s="1"/>
  <c r="AU45" i="16" s="1"/>
  <c r="P60" i="17"/>
  <c r="Q60" i="17" s="1"/>
  <c r="S60" i="17" s="1"/>
  <c r="U60" i="17" s="1"/>
  <c r="AQ60" i="17" s="1"/>
  <c r="AU60" i="17" s="1"/>
  <c r="O61" i="17"/>
  <c r="P91" i="18"/>
  <c r="Q91" i="18" s="1"/>
  <c r="S91" i="18" s="1"/>
  <c r="U91" i="18" s="1"/>
  <c r="AJ91" i="18" s="1"/>
  <c r="AN91" i="18" s="1"/>
  <c r="D132" i="7"/>
  <c r="E117" i="7"/>
  <c r="H116" i="7" s="1"/>
  <c r="I116" i="7" s="1"/>
  <c r="J116" i="7" s="1"/>
  <c r="P44" i="14"/>
  <c r="Q44" i="14" s="1"/>
  <c r="S44" i="14" s="1"/>
  <c r="U44" i="14" s="1"/>
  <c r="AQ44" i="14" s="1"/>
  <c r="AU44" i="14" s="1"/>
  <c r="O45" i="14"/>
  <c r="P28" i="25"/>
  <c r="Q28" i="25" s="1"/>
  <c r="S28" i="25" s="1"/>
  <c r="U28" i="25" s="1"/>
  <c r="AQ28" i="25" s="1"/>
  <c r="AU28" i="25" s="1"/>
  <c r="O29" i="25"/>
  <c r="E132" i="12"/>
  <c r="H131" i="12" s="1"/>
  <c r="I131" i="12" s="1"/>
  <c r="J131" i="12" s="1"/>
  <c r="D146" i="12"/>
  <c r="E147" i="12" s="1"/>
  <c r="H146" i="12" s="1"/>
  <c r="I146" i="12" s="1"/>
  <c r="J146" i="12" s="1"/>
  <c r="D147" i="9"/>
  <c r="E148" i="9" s="1"/>
  <c r="H147" i="9" s="1"/>
  <c r="I147" i="9" s="1"/>
  <c r="J147" i="9" s="1"/>
  <c r="E133" i="9"/>
  <c r="H132" i="9" s="1"/>
  <c r="I132" i="9" s="1"/>
  <c r="J132" i="9" s="1"/>
  <c r="D131" i="26"/>
  <c r="E116" i="26"/>
  <c r="H115" i="26" s="1"/>
  <c r="I115" i="26" s="1"/>
  <c r="J115" i="26" s="1"/>
  <c r="D139" i="7"/>
  <c r="E140" i="7" s="1"/>
  <c r="H139" i="7" s="1"/>
  <c r="I139" i="7" s="1"/>
  <c r="J139" i="7" s="1"/>
  <c r="E125" i="7"/>
  <c r="H124" i="7" s="1"/>
  <c r="I124" i="7" s="1"/>
  <c r="J124" i="7" s="1"/>
  <c r="P75" i="27"/>
  <c r="Q75" i="27" s="1"/>
  <c r="S75" i="27" s="1"/>
  <c r="U75" i="27" s="1"/>
  <c r="AQ75" i="27" s="1"/>
  <c r="AU75" i="27" s="1"/>
  <c r="O76" i="27"/>
  <c r="D138" i="14"/>
  <c r="E139" i="14" s="1"/>
  <c r="H138" i="14" s="1"/>
  <c r="I138" i="14" s="1"/>
  <c r="J138" i="14" s="1"/>
  <c r="E124" i="14"/>
  <c r="H123" i="14" s="1"/>
  <c r="I123" i="14" s="1"/>
  <c r="J123" i="14" s="1"/>
  <c r="E113" i="7"/>
  <c r="H112" i="7" s="1"/>
  <c r="I112" i="7" s="1"/>
  <c r="J112" i="7" s="1"/>
  <c r="D128" i="7"/>
  <c r="D147" i="21"/>
  <c r="E148" i="21" s="1"/>
  <c r="H147" i="21" s="1"/>
  <c r="I147" i="21" s="1"/>
  <c r="J147" i="21" s="1"/>
  <c r="E133" i="21"/>
  <c r="H132" i="21" s="1"/>
  <c r="I132" i="21" s="1"/>
  <c r="J132" i="21" s="1"/>
  <c r="D137" i="33"/>
  <c r="E138" i="33" s="1"/>
  <c r="H137" i="33" s="1"/>
  <c r="I137" i="33" s="1"/>
  <c r="J137" i="33" s="1"/>
  <c r="E123" i="33"/>
  <c r="H122" i="33" s="1"/>
  <c r="I122" i="33" s="1"/>
  <c r="J122" i="33" s="1"/>
  <c r="N62" i="6"/>
  <c r="O62" i="6" s="1"/>
  <c r="P61" i="6"/>
  <c r="Q61" i="6" s="1"/>
  <c r="S61" i="6" s="1"/>
  <c r="U61" i="6" s="1"/>
  <c r="AQ61" i="6" s="1"/>
  <c r="AU61" i="6" s="1"/>
  <c r="P59" i="19"/>
  <c r="Q59" i="19" s="1"/>
  <c r="S59" i="19" s="1"/>
  <c r="U59" i="19" s="1"/>
  <c r="AQ59" i="19" s="1"/>
  <c r="AU59" i="19" s="1"/>
  <c r="O60" i="19"/>
  <c r="P29" i="27"/>
  <c r="Q29" i="27" s="1"/>
  <c r="S29" i="27" s="1"/>
  <c r="U29" i="27" s="1"/>
  <c r="AQ29" i="27" s="1"/>
  <c r="AU29" i="27" s="1"/>
  <c r="D145" i="30"/>
  <c r="E146" i="30" s="1"/>
  <c r="H145" i="30" s="1"/>
  <c r="I145" i="30" s="1"/>
  <c r="J145" i="30" s="1"/>
  <c r="E131" i="30"/>
  <c r="H130" i="30" s="1"/>
  <c r="I130" i="30" s="1"/>
  <c r="J130" i="30" s="1"/>
  <c r="E123" i="20"/>
  <c r="H122" i="20" s="1"/>
  <c r="I122" i="20" s="1"/>
  <c r="J122" i="20" s="1"/>
  <c r="D137" i="20"/>
  <c r="E138" i="20" s="1"/>
  <c r="H137" i="20" s="1"/>
  <c r="I137" i="20" s="1"/>
  <c r="J137" i="20" s="1"/>
  <c r="D128" i="19"/>
  <c r="E113" i="19"/>
  <c r="H112" i="19" s="1"/>
  <c r="I112" i="19" s="1"/>
  <c r="J112" i="19" s="1"/>
  <c r="D130" i="7"/>
  <c r="E115" i="7"/>
  <c r="H114" i="7" s="1"/>
  <c r="I114" i="7" s="1"/>
  <c r="J114" i="7" s="1"/>
  <c r="E115" i="19"/>
  <c r="H114" i="19" s="1"/>
  <c r="I114" i="19" s="1"/>
  <c r="J114" i="19" s="1"/>
  <c r="D130" i="19"/>
  <c r="D139" i="24"/>
  <c r="E140" i="24" s="1"/>
  <c r="H139" i="24" s="1"/>
  <c r="I139" i="24" s="1"/>
  <c r="J139" i="24" s="1"/>
  <c r="E125" i="24"/>
  <c r="H124" i="24" s="1"/>
  <c r="I124" i="24" s="1"/>
  <c r="J124" i="24" s="1"/>
  <c r="N30" i="29"/>
  <c r="O30" i="29" s="1"/>
  <c r="D129" i="15"/>
  <c r="E114" i="15"/>
  <c r="H113" i="15" s="1"/>
  <c r="I113" i="15" s="1"/>
  <c r="J113" i="15" s="1"/>
  <c r="D129" i="9"/>
  <c r="E114" i="9"/>
  <c r="H113" i="9" s="1"/>
  <c r="I113" i="9" s="1"/>
  <c r="J113" i="9" s="1"/>
  <c r="D136" i="30"/>
  <c r="E137" i="30" s="1"/>
  <c r="H136" i="30" s="1"/>
  <c r="I136" i="30" s="1"/>
  <c r="J136" i="30" s="1"/>
  <c r="P136" i="30" s="1"/>
  <c r="E122" i="30"/>
  <c r="H121" i="30" s="1"/>
  <c r="I121" i="30" s="1"/>
  <c r="J121" i="30" s="1"/>
  <c r="P121" i="30" s="1"/>
  <c r="D138" i="28"/>
  <c r="E139" i="28" s="1"/>
  <c r="H138" i="28" s="1"/>
  <c r="I138" i="28" s="1"/>
  <c r="J138" i="28" s="1"/>
  <c r="E124" i="28"/>
  <c r="H123" i="28" s="1"/>
  <c r="I123" i="28" s="1"/>
  <c r="J123" i="28" s="1"/>
  <c r="P43" i="8"/>
  <c r="Q43" i="8" s="1"/>
  <c r="S43" i="8" s="1"/>
  <c r="U43" i="8" s="1"/>
  <c r="AQ43" i="8" s="1"/>
  <c r="AU43" i="8" s="1"/>
  <c r="D136" i="16"/>
  <c r="E137" i="16" s="1"/>
  <c r="H136" i="16" s="1"/>
  <c r="I136" i="16" s="1"/>
  <c r="J136" i="16" s="1"/>
  <c r="P136" i="16" s="1"/>
  <c r="E122" i="16"/>
  <c r="H121" i="16" s="1"/>
  <c r="I121" i="16" s="1"/>
  <c r="J121" i="16" s="1"/>
  <c r="P121" i="16" s="1"/>
  <c r="D144" i="18"/>
  <c r="E145" i="18" s="1"/>
  <c r="H144" i="18" s="1"/>
  <c r="I144" i="18" s="1"/>
  <c r="J144" i="18" s="1"/>
  <c r="E130" i="18"/>
  <c r="H129" i="18" s="1"/>
  <c r="I129" i="18" s="1"/>
  <c r="J129" i="18" s="1"/>
  <c r="D131" i="11"/>
  <c r="E116" i="11"/>
  <c r="H115" i="11" s="1"/>
  <c r="I115" i="11" s="1"/>
  <c r="J115" i="11" s="1"/>
  <c r="E122" i="13"/>
  <c r="H121" i="13" s="1"/>
  <c r="I121" i="13" s="1"/>
  <c r="J121" i="13" s="1"/>
  <c r="P121" i="13" s="1"/>
  <c r="D136" i="13"/>
  <c r="E137" i="13" s="1"/>
  <c r="H136" i="13" s="1"/>
  <c r="I136" i="13" s="1"/>
  <c r="J136" i="13" s="1"/>
  <c r="P136" i="13" s="1"/>
  <c r="D127" i="9"/>
  <c r="E112" i="9"/>
  <c r="H111" i="9" s="1"/>
  <c r="I111" i="9" s="1"/>
  <c r="J111" i="9" s="1"/>
  <c r="E126" i="28"/>
  <c r="H125" i="28" s="1"/>
  <c r="I125" i="28" s="1"/>
  <c r="J125" i="28" s="1"/>
  <c r="D140" i="28"/>
  <c r="E141" i="28" s="1"/>
  <c r="H140" i="28" s="1"/>
  <c r="I140" i="28" s="1"/>
  <c r="J140" i="28" s="1"/>
  <c r="E115" i="18"/>
  <c r="H114" i="18" s="1"/>
  <c r="I114" i="18" s="1"/>
  <c r="J114" i="18" s="1"/>
  <c r="D130" i="18"/>
  <c r="E113" i="4"/>
  <c r="H112" i="4" s="1"/>
  <c r="I112" i="4" s="1"/>
  <c r="J112" i="4" s="1"/>
  <c r="D128" i="4"/>
  <c r="BA121" i="6"/>
  <c r="AX121" i="6"/>
  <c r="P63" i="24"/>
  <c r="Q63" i="24" s="1"/>
  <c r="S63" i="24" s="1"/>
  <c r="U63" i="24" s="1"/>
  <c r="AQ63" i="24" s="1"/>
  <c r="AU63" i="24" s="1"/>
  <c r="D137" i="4"/>
  <c r="E138" i="4" s="1"/>
  <c r="H137" i="4" s="1"/>
  <c r="I137" i="4" s="1"/>
  <c r="J137" i="4" s="1"/>
  <c r="E123" i="4"/>
  <c r="H122" i="4" s="1"/>
  <c r="I122" i="4" s="1"/>
  <c r="J122" i="4" s="1"/>
  <c r="D123" i="10"/>
  <c r="E108" i="10"/>
  <c r="H107" i="10" s="1"/>
  <c r="I107" i="10" s="1"/>
  <c r="J107" i="10" s="1"/>
  <c r="P43" i="31"/>
  <c r="Q43" i="31" s="1"/>
  <c r="S43" i="31" s="1"/>
  <c r="U43" i="31" s="1"/>
  <c r="AQ43" i="31" s="1"/>
  <c r="AU43" i="31" s="1"/>
  <c r="D138" i="9"/>
  <c r="E139" i="9" s="1"/>
  <c r="H138" i="9" s="1"/>
  <c r="I138" i="9" s="1"/>
  <c r="J138" i="9" s="1"/>
  <c r="E124" i="9"/>
  <c r="H123" i="9" s="1"/>
  <c r="I123" i="9" s="1"/>
  <c r="J123" i="9" s="1"/>
  <c r="O28" i="14"/>
  <c r="E127" i="9"/>
  <c r="H126" i="9" s="1"/>
  <c r="I126" i="9" s="1"/>
  <c r="J126" i="9" s="1"/>
  <c r="D141" i="9"/>
  <c r="E142" i="9" s="1"/>
  <c r="H141" i="9" s="1"/>
  <c r="I141" i="9" s="1"/>
  <c r="J141" i="9" s="1"/>
  <c r="D137" i="11"/>
  <c r="E138" i="11" s="1"/>
  <c r="H137" i="11" s="1"/>
  <c r="I137" i="11" s="1"/>
  <c r="J137" i="11" s="1"/>
  <c r="E123" i="11"/>
  <c r="H122" i="11" s="1"/>
  <c r="I122" i="11" s="1"/>
  <c r="J122" i="11" s="1"/>
  <c r="D125" i="23"/>
  <c r="E110" i="23"/>
  <c r="H109" i="23" s="1"/>
  <c r="I109" i="23" s="1"/>
  <c r="J109" i="23" s="1"/>
  <c r="O28" i="7"/>
  <c r="P59" i="23"/>
  <c r="Q59" i="23" s="1"/>
  <c r="S59" i="23" s="1"/>
  <c r="U59" i="23" s="1"/>
  <c r="AQ59" i="23" s="1"/>
  <c r="AU59" i="23" s="1"/>
  <c r="O60" i="23"/>
  <c r="N46" i="13"/>
  <c r="O46" i="13" s="1"/>
  <c r="O75" i="13"/>
  <c r="D143" i="3"/>
  <c r="E144" i="3" s="1"/>
  <c r="H143" i="3" s="1"/>
  <c r="I143" i="3" s="1"/>
  <c r="J143" i="3" s="1"/>
  <c r="E129" i="3"/>
  <c r="H128" i="3" s="1"/>
  <c r="I128" i="3" s="1"/>
  <c r="J128" i="3" s="1"/>
  <c r="D140" i="16"/>
  <c r="E141" i="16" s="1"/>
  <c r="H140" i="16" s="1"/>
  <c r="I140" i="16" s="1"/>
  <c r="J140" i="16" s="1"/>
  <c r="E126" i="16"/>
  <c r="H125" i="16" s="1"/>
  <c r="I125" i="16" s="1"/>
  <c r="J125" i="16" s="1"/>
  <c r="D127" i="23"/>
  <c r="E112" i="23"/>
  <c r="H111" i="23" s="1"/>
  <c r="I111" i="23" s="1"/>
  <c r="J111" i="23" s="1"/>
  <c r="D131" i="8"/>
  <c r="E116" i="8"/>
  <c r="H115" i="8" s="1"/>
  <c r="I115" i="8" s="1"/>
  <c r="J115" i="8" s="1"/>
  <c r="O76" i="23"/>
  <c r="O60" i="8"/>
  <c r="O76" i="9"/>
  <c r="O28" i="13"/>
  <c r="D123" i="27"/>
  <c r="E108" i="27"/>
  <c r="H107" i="27" s="1"/>
  <c r="I107" i="27" s="1"/>
  <c r="J107" i="27" s="1"/>
  <c r="O60" i="26"/>
  <c r="D127" i="30"/>
  <c r="E112" i="30"/>
  <c r="H111" i="30" s="1"/>
  <c r="I111" i="30" s="1"/>
  <c r="J111" i="30" s="1"/>
  <c r="O60" i="14"/>
  <c r="D124" i="11"/>
  <c r="E109" i="11"/>
  <c r="H108" i="11" s="1"/>
  <c r="I108" i="11" s="1"/>
  <c r="J108" i="11" s="1"/>
  <c r="D141" i="8"/>
  <c r="E142" i="8" s="1"/>
  <c r="H141" i="8" s="1"/>
  <c r="I141" i="8" s="1"/>
  <c r="J141" i="8" s="1"/>
  <c r="E127" i="8"/>
  <c r="H126" i="8" s="1"/>
  <c r="I126" i="8" s="1"/>
  <c r="J126" i="8" s="1"/>
  <c r="Q105" i="16"/>
  <c r="S105" i="16" s="1"/>
  <c r="U105" i="16" s="1"/>
  <c r="AT105" i="16" s="1"/>
  <c r="AX105" i="16" s="1"/>
  <c r="O106" i="16"/>
  <c r="D145" i="29"/>
  <c r="E146" i="29" s="1"/>
  <c r="H145" i="29" s="1"/>
  <c r="I145" i="29" s="1"/>
  <c r="J145" i="29" s="1"/>
  <c r="E131" i="29"/>
  <c r="H130" i="29" s="1"/>
  <c r="I130" i="29" s="1"/>
  <c r="J130" i="29" s="1"/>
  <c r="Q105" i="13"/>
  <c r="S105" i="13" s="1"/>
  <c r="U105" i="13" s="1"/>
  <c r="AT105" i="13" s="1"/>
  <c r="AX105" i="13" s="1"/>
  <c r="O106" i="13"/>
  <c r="E107" i="28"/>
  <c r="H106" i="28" s="1"/>
  <c r="I106" i="28" s="1"/>
  <c r="J106" i="28" s="1"/>
  <c r="D122" i="28"/>
  <c r="O45" i="5"/>
  <c r="O91" i="19"/>
  <c r="O108" i="1"/>
  <c r="P60" i="20"/>
  <c r="Q60" i="20" s="1"/>
  <c r="S60" i="20" s="1"/>
  <c r="U60" i="20" s="1"/>
  <c r="AQ60" i="20" s="1"/>
  <c r="AU60" i="20" s="1"/>
  <c r="D142" i="17"/>
  <c r="E143" i="17" s="1"/>
  <c r="H142" i="17" s="1"/>
  <c r="I142" i="17" s="1"/>
  <c r="J142" i="17" s="1"/>
  <c r="E128" i="17"/>
  <c r="H127" i="17" s="1"/>
  <c r="I127" i="17" s="1"/>
  <c r="J127" i="17" s="1"/>
  <c r="E123" i="30"/>
  <c r="H122" i="30" s="1"/>
  <c r="I122" i="30" s="1"/>
  <c r="J122" i="30" s="1"/>
  <c r="D137" i="30"/>
  <c r="E138" i="30" s="1"/>
  <c r="H137" i="30" s="1"/>
  <c r="I137" i="30" s="1"/>
  <c r="J137" i="30" s="1"/>
  <c r="O28" i="18"/>
  <c r="N46" i="19"/>
  <c r="O46" i="19" s="1"/>
  <c r="P45" i="19"/>
  <c r="Q45" i="19" s="1"/>
  <c r="S45" i="19" s="1"/>
  <c r="U45" i="19" s="1"/>
  <c r="AQ45" i="19" s="1"/>
  <c r="AU45" i="19" s="1"/>
  <c r="D131" i="15"/>
  <c r="E116" i="15"/>
  <c r="H115" i="15" s="1"/>
  <c r="I115" i="15" s="1"/>
  <c r="J115" i="15" s="1"/>
  <c r="D126" i="27"/>
  <c r="E111" i="27"/>
  <c r="H110" i="27" s="1"/>
  <c r="I110" i="27" s="1"/>
  <c r="J110" i="27" s="1"/>
  <c r="D145" i="27"/>
  <c r="E146" i="27" s="1"/>
  <c r="H145" i="27" s="1"/>
  <c r="I145" i="27" s="1"/>
  <c r="J145" i="27" s="1"/>
  <c r="E131" i="27"/>
  <c r="H130" i="27" s="1"/>
  <c r="I130" i="27" s="1"/>
  <c r="J130" i="27" s="1"/>
  <c r="P75" i="20"/>
  <c r="Q75" i="20" s="1"/>
  <c r="S75" i="20" s="1"/>
  <c r="U75" i="20" s="1"/>
  <c r="AQ75" i="20" s="1"/>
  <c r="AU75" i="20" s="1"/>
  <c r="E125" i="8"/>
  <c r="H124" i="8" s="1"/>
  <c r="I124" i="8" s="1"/>
  <c r="J124" i="8" s="1"/>
  <c r="D139" i="8"/>
  <c r="E140" i="8" s="1"/>
  <c r="H139" i="8" s="1"/>
  <c r="I139" i="8" s="1"/>
  <c r="J139" i="8" s="1"/>
  <c r="BA122" i="1"/>
  <c r="AX122" i="1"/>
  <c r="D139" i="20"/>
  <c r="E140" i="20" s="1"/>
  <c r="H139" i="20" s="1"/>
  <c r="I139" i="20" s="1"/>
  <c r="J139" i="20" s="1"/>
  <c r="E125" i="20"/>
  <c r="H124" i="20" s="1"/>
  <c r="I124" i="20" s="1"/>
  <c r="J124" i="20" s="1"/>
  <c r="E133" i="15"/>
  <c r="H132" i="15" s="1"/>
  <c r="I132" i="15" s="1"/>
  <c r="J132" i="15" s="1"/>
  <c r="D147" i="15"/>
  <c r="E148" i="15" s="1"/>
  <c r="H147" i="15" s="1"/>
  <c r="I147" i="15" s="1"/>
  <c r="J147" i="15" s="1"/>
  <c r="E111" i="33"/>
  <c r="H110" i="33" s="1"/>
  <c r="I110" i="33" s="1"/>
  <c r="J110" i="33" s="1"/>
  <c r="D126" i="33"/>
  <c r="E127" i="16"/>
  <c r="H126" i="16" s="1"/>
  <c r="I126" i="16" s="1"/>
  <c r="J126" i="16" s="1"/>
  <c r="D141" i="16"/>
  <c r="E142" i="16" s="1"/>
  <c r="H141" i="16" s="1"/>
  <c r="I141" i="16" s="1"/>
  <c r="J141" i="16" s="1"/>
  <c r="E108" i="23"/>
  <c r="H107" i="23" s="1"/>
  <c r="I107" i="23" s="1"/>
  <c r="J107" i="23" s="1"/>
  <c r="D123" i="23"/>
  <c r="P106" i="7"/>
  <c r="Q106" i="7" s="1"/>
  <c r="S106" i="7" s="1"/>
  <c r="U106" i="7" s="1"/>
  <c r="AT106" i="7" s="1"/>
  <c r="AX106" i="7" s="1"/>
  <c r="O107" i="7"/>
  <c r="P60" i="7"/>
  <c r="Q60" i="7" s="1"/>
  <c r="S60" i="7" s="1"/>
  <c r="U60" i="7" s="1"/>
  <c r="AQ60" i="7" s="1"/>
  <c r="AU60" i="7" s="1"/>
  <c r="D144" i="11"/>
  <c r="E145" i="11" s="1"/>
  <c r="H144" i="11" s="1"/>
  <c r="I144" i="11" s="1"/>
  <c r="J144" i="11" s="1"/>
  <c r="E130" i="11"/>
  <c r="H129" i="11" s="1"/>
  <c r="I129" i="11" s="1"/>
  <c r="J129" i="11" s="1"/>
  <c r="P106" i="9"/>
  <c r="Q106" i="9" s="1"/>
  <c r="S106" i="9" s="1"/>
  <c r="U106" i="9" s="1"/>
  <c r="AT106" i="9" s="1"/>
  <c r="AX106" i="9" s="1"/>
  <c r="Q121" i="9"/>
  <c r="S121" i="9" s="1"/>
  <c r="U121" i="9" s="1"/>
  <c r="AT121" i="9" s="1"/>
  <c r="O122" i="9"/>
  <c r="P27" i="6"/>
  <c r="Q27" i="6" s="1"/>
  <c r="S27" i="6" s="1"/>
  <c r="U27" i="6" s="1"/>
  <c r="AQ27" i="6" s="1"/>
  <c r="AU27" i="6" s="1"/>
  <c r="O28" i="6"/>
  <c r="D124" i="5"/>
  <c r="E109" i="5"/>
  <c r="H108" i="5" s="1"/>
  <c r="I108" i="5" s="1"/>
  <c r="J108" i="5" s="1"/>
  <c r="D137" i="31"/>
  <c r="E138" i="31" s="1"/>
  <c r="H137" i="31" s="1"/>
  <c r="I137" i="31" s="1"/>
  <c r="J137" i="31" s="1"/>
  <c r="E123" i="31"/>
  <c r="H122" i="31" s="1"/>
  <c r="I122" i="31" s="1"/>
  <c r="J122" i="31" s="1"/>
  <c r="E115" i="26"/>
  <c r="H114" i="26" s="1"/>
  <c r="I114" i="26" s="1"/>
  <c r="J114" i="26" s="1"/>
  <c r="D130" i="26"/>
  <c r="E113" i="8"/>
  <c r="H112" i="8" s="1"/>
  <c r="I112" i="8" s="1"/>
  <c r="J112" i="8" s="1"/>
  <c r="D128" i="8"/>
  <c r="D139" i="28"/>
  <c r="E140" i="28" s="1"/>
  <c r="H139" i="28" s="1"/>
  <c r="I139" i="28" s="1"/>
  <c r="J139" i="28" s="1"/>
  <c r="E125" i="28"/>
  <c r="H124" i="28" s="1"/>
  <c r="I124" i="28" s="1"/>
  <c r="J124" i="28" s="1"/>
  <c r="P28" i="4"/>
  <c r="Q28" i="4" s="1"/>
  <c r="S28" i="4" s="1"/>
  <c r="U28" i="4" s="1"/>
  <c r="AQ28" i="4" s="1"/>
  <c r="AU28" i="4" s="1"/>
  <c r="D137" i="21"/>
  <c r="E138" i="21" s="1"/>
  <c r="H137" i="21" s="1"/>
  <c r="I137" i="21" s="1"/>
  <c r="J137" i="21" s="1"/>
  <c r="E123" i="21"/>
  <c r="H122" i="21" s="1"/>
  <c r="I122" i="21" s="1"/>
  <c r="J122" i="21" s="1"/>
  <c r="D129" i="17"/>
  <c r="E114" i="17"/>
  <c r="H113" i="17" s="1"/>
  <c r="I113" i="17" s="1"/>
  <c r="J113" i="17" s="1"/>
  <c r="P90" i="25"/>
  <c r="Q90" i="25" s="1"/>
  <c r="S90" i="25" s="1"/>
  <c r="U90" i="25" s="1"/>
  <c r="AJ90" i="25" s="1"/>
  <c r="AN90" i="25" s="1"/>
  <c r="O91" i="25"/>
  <c r="P74" i="29"/>
  <c r="Q74" i="29" s="1"/>
  <c r="S74" i="29" s="1"/>
  <c r="U74" i="29" s="1"/>
  <c r="AQ74" i="29" s="1"/>
  <c r="AU74" i="29" s="1"/>
  <c r="P90" i="2"/>
  <c r="Q90" i="2" s="1"/>
  <c r="S90" i="2" s="1"/>
  <c r="U90" i="2" s="1"/>
  <c r="AJ90" i="2" s="1"/>
  <c r="AN90" i="2" s="1"/>
  <c r="E133" i="13"/>
  <c r="H132" i="13" s="1"/>
  <c r="I132" i="13" s="1"/>
  <c r="J132" i="13" s="1"/>
  <c r="D147" i="13"/>
  <c r="E148" i="13" s="1"/>
  <c r="H147" i="13" s="1"/>
  <c r="I147" i="13" s="1"/>
  <c r="J147" i="13" s="1"/>
  <c r="Q89" i="4"/>
  <c r="S89" i="4" s="1"/>
  <c r="U89" i="4" s="1"/>
  <c r="AJ89" i="4" s="1"/>
  <c r="AN89" i="4" s="1"/>
  <c r="O90" i="4"/>
  <c r="D127" i="7"/>
  <c r="E112" i="7"/>
  <c r="H111" i="7" s="1"/>
  <c r="I111" i="7" s="1"/>
  <c r="J111" i="7" s="1"/>
  <c r="D126" i="19"/>
  <c r="E111" i="19"/>
  <c r="H110" i="19" s="1"/>
  <c r="I110" i="19" s="1"/>
  <c r="J110" i="19" s="1"/>
  <c r="P60" i="16"/>
  <c r="Q60" i="16" s="1"/>
  <c r="S60" i="16" s="1"/>
  <c r="U60" i="16" s="1"/>
  <c r="AQ60" i="16" s="1"/>
  <c r="AU60" i="16" s="1"/>
  <c r="O61" i="16"/>
  <c r="P106" i="31"/>
  <c r="Q106" i="31" s="1"/>
  <c r="S106" i="31" s="1"/>
  <c r="U106" i="31" s="1"/>
  <c r="AT106" i="31" s="1"/>
  <c r="AX106" i="31" s="1"/>
  <c r="P90" i="22"/>
  <c r="Q90" i="22" s="1"/>
  <c r="S90" i="22" s="1"/>
  <c r="U90" i="22" s="1"/>
  <c r="AJ90" i="22" s="1"/>
  <c r="AN90" i="22" s="1"/>
  <c r="P60" i="3"/>
  <c r="Q60" i="3" s="1"/>
  <c r="S60" i="3" s="1"/>
  <c r="U60" i="3" s="1"/>
  <c r="AQ60" i="3" s="1"/>
  <c r="AU60" i="3" s="1"/>
  <c r="D131" i="27"/>
  <c r="E116" i="27"/>
  <c r="H115" i="27" s="1"/>
  <c r="I115" i="27" s="1"/>
  <c r="J115" i="27" s="1"/>
  <c r="O91" i="31"/>
  <c r="E108" i="18"/>
  <c r="H107" i="18" s="1"/>
  <c r="I107" i="18" s="1"/>
  <c r="J107" i="18" s="1"/>
  <c r="D123" i="18"/>
  <c r="P27" i="28"/>
  <c r="Q27" i="28" s="1"/>
  <c r="S27" i="28" s="1"/>
  <c r="U27" i="28" s="1"/>
  <c r="AQ27" i="28" s="1"/>
  <c r="AU27" i="28" s="1"/>
  <c r="D131" i="28"/>
  <c r="E116" i="28"/>
  <c r="H115" i="28" s="1"/>
  <c r="I115" i="28" s="1"/>
  <c r="J115" i="28" s="1"/>
  <c r="E114" i="33"/>
  <c r="H113" i="33" s="1"/>
  <c r="I113" i="33" s="1"/>
  <c r="J113" i="33" s="1"/>
  <c r="D129" i="33"/>
  <c r="E132" i="14"/>
  <c r="H131" i="14" s="1"/>
  <c r="I131" i="14" s="1"/>
  <c r="J131" i="14" s="1"/>
  <c r="D146" i="14"/>
  <c r="E147" i="14" s="1"/>
  <c r="H146" i="14" s="1"/>
  <c r="I146" i="14" s="1"/>
  <c r="J146" i="14" s="1"/>
  <c r="D143" i="15"/>
  <c r="E144" i="15" s="1"/>
  <c r="H143" i="15" s="1"/>
  <c r="I143" i="15" s="1"/>
  <c r="J143" i="15" s="1"/>
  <c r="E129" i="15"/>
  <c r="H128" i="15" s="1"/>
  <c r="I128" i="15" s="1"/>
  <c r="J128" i="15" s="1"/>
  <c r="Q136" i="9"/>
  <c r="S136" i="9" s="1"/>
  <c r="U136" i="9" s="1"/>
  <c r="AT136" i="9" s="1"/>
  <c r="AX136" i="9" s="1"/>
  <c r="O137" i="9"/>
  <c r="D144" i="5"/>
  <c r="E145" i="5" s="1"/>
  <c r="H144" i="5" s="1"/>
  <c r="I144" i="5" s="1"/>
  <c r="J144" i="5" s="1"/>
  <c r="E130" i="5"/>
  <c r="H129" i="5" s="1"/>
  <c r="I129" i="5" s="1"/>
  <c r="J129" i="5" s="1"/>
  <c r="Q105" i="3"/>
  <c r="S105" i="3" s="1"/>
  <c r="U105" i="3" s="1"/>
  <c r="AT105" i="3" s="1"/>
  <c r="AX105" i="3" s="1"/>
  <c r="O106" i="3"/>
  <c r="E122" i="15"/>
  <c r="H121" i="15" s="1"/>
  <c r="I121" i="15" s="1"/>
  <c r="J121" i="15" s="1"/>
  <c r="P121" i="15" s="1"/>
  <c r="D136" i="15"/>
  <c r="E137" i="15" s="1"/>
  <c r="H136" i="15" s="1"/>
  <c r="I136" i="15" s="1"/>
  <c r="J136" i="15" s="1"/>
  <c r="P136" i="15" s="1"/>
  <c r="D129" i="20"/>
  <c r="E114" i="20"/>
  <c r="H113" i="20" s="1"/>
  <c r="I113" i="20" s="1"/>
  <c r="J113" i="20" s="1"/>
  <c r="D143" i="33"/>
  <c r="E144" i="33" s="1"/>
  <c r="H143" i="33" s="1"/>
  <c r="I143" i="33" s="1"/>
  <c r="J143" i="33" s="1"/>
  <c r="E129" i="33"/>
  <c r="H128" i="33" s="1"/>
  <c r="I128" i="33" s="1"/>
  <c r="J128" i="33" s="1"/>
  <c r="E125" i="3"/>
  <c r="H124" i="3" s="1"/>
  <c r="I124" i="3" s="1"/>
  <c r="J124" i="3" s="1"/>
  <c r="D139" i="3"/>
  <c r="E140" i="3" s="1"/>
  <c r="H139" i="3" s="1"/>
  <c r="I139" i="3" s="1"/>
  <c r="J139" i="3" s="1"/>
  <c r="D124" i="9"/>
  <c r="E109" i="9"/>
  <c r="H108" i="9" s="1"/>
  <c r="I108" i="9" s="1"/>
  <c r="J108" i="9" s="1"/>
  <c r="O60" i="2"/>
  <c r="E106" i="21"/>
  <c r="H105" i="21" s="1"/>
  <c r="I105" i="21" s="1"/>
  <c r="J105" i="21" s="1"/>
  <c r="P105" i="21" s="1"/>
  <c r="D121" i="21"/>
  <c r="O75" i="3"/>
  <c r="P106" i="12"/>
  <c r="Q106" i="12" s="1"/>
  <c r="S106" i="12" s="1"/>
  <c r="U106" i="12" s="1"/>
  <c r="AT106" i="12" s="1"/>
  <c r="AX106" i="12" s="1"/>
  <c r="D124" i="31"/>
  <c r="E109" i="31"/>
  <c r="H108" i="31" s="1"/>
  <c r="I108" i="31" s="1"/>
  <c r="J108" i="31" s="1"/>
  <c r="D121" i="26"/>
  <c r="E106" i="26"/>
  <c r="H105" i="26" s="1"/>
  <c r="I105" i="26" s="1"/>
  <c r="J105" i="26" s="1"/>
  <c r="P105" i="26" s="1"/>
  <c r="E115" i="16"/>
  <c r="H114" i="16" s="1"/>
  <c r="I114" i="16" s="1"/>
  <c r="J114" i="16" s="1"/>
  <c r="D130" i="16"/>
  <c r="Q136" i="31"/>
  <c r="S136" i="31" s="1"/>
  <c r="U136" i="31" s="1"/>
  <c r="AT136" i="31" s="1"/>
  <c r="AX136" i="31" s="1"/>
  <c r="O137" i="31"/>
  <c r="Q121" i="10"/>
  <c r="S121" i="10" s="1"/>
  <c r="U121" i="10" s="1"/>
  <c r="AT121" i="10" s="1"/>
  <c r="O122" i="10"/>
  <c r="O29" i="26"/>
  <c r="E107" i="10"/>
  <c r="H106" i="10" s="1"/>
  <c r="I106" i="10" s="1"/>
  <c r="J106" i="10" s="1"/>
  <c r="P106" i="10" s="1"/>
  <c r="D122" i="10"/>
  <c r="P44" i="28"/>
  <c r="Q44" i="28" s="1"/>
  <c r="S44" i="28" s="1"/>
  <c r="U44" i="28" s="1"/>
  <c r="AQ44" i="28" s="1"/>
  <c r="AU44" i="28" s="1"/>
  <c r="O45" i="28"/>
  <c r="D127" i="3"/>
  <c r="E112" i="3"/>
  <c r="H111" i="3" s="1"/>
  <c r="I111" i="3" s="1"/>
  <c r="J111" i="3" s="1"/>
  <c r="O75" i="15"/>
  <c r="P74" i="21"/>
  <c r="Q74" i="21" s="1"/>
  <c r="S74" i="21" s="1"/>
  <c r="U74" i="21" s="1"/>
  <c r="AQ74" i="21" s="1"/>
  <c r="AU74" i="21" s="1"/>
  <c r="D143" i="20"/>
  <c r="E144" i="20" s="1"/>
  <c r="H143" i="20" s="1"/>
  <c r="I143" i="20" s="1"/>
  <c r="J143" i="20" s="1"/>
  <c r="E129" i="20"/>
  <c r="H128" i="20" s="1"/>
  <c r="I128" i="20" s="1"/>
  <c r="J128" i="20" s="1"/>
  <c r="P28" i="24"/>
  <c r="Q28" i="24" s="1"/>
  <c r="S28" i="24" s="1"/>
  <c r="U28" i="24" s="1"/>
  <c r="AQ28" i="24" s="1"/>
  <c r="AU28" i="24" s="1"/>
  <c r="E128" i="19"/>
  <c r="H127" i="19" s="1"/>
  <c r="I127" i="19" s="1"/>
  <c r="J127" i="19" s="1"/>
  <c r="D142" i="19"/>
  <c r="E143" i="19" s="1"/>
  <c r="H142" i="19" s="1"/>
  <c r="I142" i="19" s="1"/>
  <c r="J142" i="19" s="1"/>
  <c r="D143" i="10"/>
  <c r="E144" i="10" s="1"/>
  <c r="H143" i="10" s="1"/>
  <c r="I143" i="10" s="1"/>
  <c r="J143" i="10" s="1"/>
  <c r="E129" i="10"/>
  <c r="H128" i="10" s="1"/>
  <c r="I128" i="10" s="1"/>
  <c r="J128" i="10" s="1"/>
  <c r="P45" i="20"/>
  <c r="Q45" i="20" s="1"/>
  <c r="S45" i="20" s="1"/>
  <c r="U45" i="20" s="1"/>
  <c r="AQ45" i="20" s="1"/>
  <c r="AU45" i="20" s="1"/>
  <c r="E128" i="21"/>
  <c r="H127" i="21" s="1"/>
  <c r="I127" i="21" s="1"/>
  <c r="J127" i="21" s="1"/>
  <c r="D142" i="21"/>
  <c r="E143" i="21" s="1"/>
  <c r="H142" i="21" s="1"/>
  <c r="I142" i="21" s="1"/>
  <c r="J142" i="21" s="1"/>
  <c r="D139" i="19"/>
  <c r="E140" i="19" s="1"/>
  <c r="H139" i="19" s="1"/>
  <c r="I139" i="19" s="1"/>
  <c r="J139" i="19" s="1"/>
  <c r="E125" i="19"/>
  <c r="H124" i="19" s="1"/>
  <c r="I124" i="19" s="1"/>
  <c r="J124" i="19" s="1"/>
  <c r="E126" i="14"/>
  <c r="H125" i="14" s="1"/>
  <c r="I125" i="14" s="1"/>
  <c r="J125" i="14" s="1"/>
  <c r="D140" i="14"/>
  <c r="E141" i="14" s="1"/>
  <c r="H140" i="14" s="1"/>
  <c r="I140" i="14" s="1"/>
  <c r="J140" i="14" s="1"/>
  <c r="N30" i="2"/>
  <c r="P28" i="31"/>
  <c r="Q28" i="31" s="1"/>
  <c r="S28" i="31" s="1"/>
  <c r="U28" i="31" s="1"/>
  <c r="AQ28" i="31" s="1"/>
  <c r="AU28" i="31" s="1"/>
  <c r="O29" i="31"/>
  <c r="D145" i="8"/>
  <c r="E146" i="8" s="1"/>
  <c r="H145" i="8" s="1"/>
  <c r="I145" i="8" s="1"/>
  <c r="J145" i="8" s="1"/>
  <c r="E131" i="8"/>
  <c r="H130" i="8" s="1"/>
  <c r="I130" i="8" s="1"/>
  <c r="J130" i="8" s="1"/>
  <c r="D131" i="19"/>
  <c r="E116" i="19"/>
  <c r="H115" i="19" s="1"/>
  <c r="I115" i="19" s="1"/>
  <c r="J115" i="19" s="1"/>
  <c r="D140" i="3"/>
  <c r="E141" i="3" s="1"/>
  <c r="H140" i="3" s="1"/>
  <c r="I140" i="3" s="1"/>
  <c r="J140" i="3" s="1"/>
  <c r="E126" i="3"/>
  <c r="H125" i="3" s="1"/>
  <c r="I125" i="3" s="1"/>
  <c r="J125" i="3" s="1"/>
  <c r="D147" i="19"/>
  <c r="E148" i="19" s="1"/>
  <c r="H147" i="19" s="1"/>
  <c r="I147" i="19" s="1"/>
  <c r="J147" i="19" s="1"/>
  <c r="E133" i="19"/>
  <c r="H132" i="19" s="1"/>
  <c r="I132" i="19" s="1"/>
  <c r="J132" i="19" s="1"/>
  <c r="D136" i="3"/>
  <c r="E137" i="3" s="1"/>
  <c r="H136" i="3" s="1"/>
  <c r="I136" i="3" s="1"/>
  <c r="J136" i="3" s="1"/>
  <c r="P136" i="3" s="1"/>
  <c r="E122" i="3"/>
  <c r="H121" i="3" s="1"/>
  <c r="I121" i="3" s="1"/>
  <c r="J121" i="3" s="1"/>
  <c r="P121" i="3" s="1"/>
  <c r="Q105" i="15"/>
  <c r="S105" i="15" s="1"/>
  <c r="U105" i="15" s="1"/>
  <c r="AT105" i="15" s="1"/>
  <c r="AX105" i="15" s="1"/>
  <c r="O106" i="15"/>
  <c r="P44" i="4"/>
  <c r="Q44" i="4" s="1"/>
  <c r="S44" i="4" s="1"/>
  <c r="U44" i="4" s="1"/>
  <c r="AQ44" i="4" s="1"/>
  <c r="AU44" i="4" s="1"/>
  <c r="O45" i="4"/>
  <c r="E126" i="15"/>
  <c r="H125" i="15" s="1"/>
  <c r="I125" i="15" s="1"/>
  <c r="J125" i="15" s="1"/>
  <c r="D140" i="15"/>
  <c r="E141" i="15" s="1"/>
  <c r="H140" i="15" s="1"/>
  <c r="I140" i="15" s="1"/>
  <c r="J140" i="15" s="1"/>
  <c r="Q105" i="2"/>
  <c r="S105" i="2" s="1"/>
  <c r="U105" i="2" s="1"/>
  <c r="AT105" i="2" s="1"/>
  <c r="AX105" i="2" s="1"/>
  <c r="O106" i="2"/>
  <c r="D138" i="8"/>
  <c r="E139" i="8" s="1"/>
  <c r="H138" i="8" s="1"/>
  <c r="I138" i="8" s="1"/>
  <c r="J138" i="8" s="1"/>
  <c r="E124" i="8"/>
  <c r="H123" i="8" s="1"/>
  <c r="I123" i="8" s="1"/>
  <c r="J123" i="8" s="1"/>
  <c r="D122" i="26"/>
  <c r="E107" i="26"/>
  <c r="H106" i="26" s="1"/>
  <c r="I106" i="26" s="1"/>
  <c r="J106" i="26" s="1"/>
  <c r="Q89" i="21"/>
  <c r="S89" i="21" s="1"/>
  <c r="U89" i="21" s="1"/>
  <c r="AJ89" i="21" s="1"/>
  <c r="AN89" i="21" s="1"/>
  <c r="O90" i="21"/>
  <c r="Q89" i="26"/>
  <c r="S89" i="26" s="1"/>
  <c r="U89" i="26" s="1"/>
  <c r="AJ89" i="26" s="1"/>
  <c r="AN89" i="26" s="1"/>
  <c r="O90" i="26"/>
  <c r="Q121" i="31"/>
  <c r="S121" i="31" s="1"/>
  <c r="U121" i="31" s="1"/>
  <c r="AT121" i="31" s="1"/>
  <c r="O122" i="31"/>
  <c r="Q136" i="10"/>
  <c r="S136" i="10" s="1"/>
  <c r="U136" i="10" s="1"/>
  <c r="AT136" i="10" s="1"/>
  <c r="AX136" i="10" s="1"/>
  <c r="O137" i="10"/>
  <c r="E126" i="8"/>
  <c r="H125" i="8" s="1"/>
  <c r="I125" i="8" s="1"/>
  <c r="J125" i="8" s="1"/>
  <c r="D140" i="8"/>
  <c r="E141" i="8" s="1"/>
  <c r="H140" i="8" s="1"/>
  <c r="I140" i="8" s="1"/>
  <c r="J140" i="8" s="1"/>
  <c r="D142" i="16"/>
  <c r="E143" i="16" s="1"/>
  <c r="H142" i="16" s="1"/>
  <c r="I142" i="16" s="1"/>
  <c r="J142" i="16" s="1"/>
  <c r="E128" i="16"/>
  <c r="H127" i="16" s="1"/>
  <c r="I127" i="16" s="1"/>
  <c r="J127" i="16" s="1"/>
  <c r="E126" i="21"/>
  <c r="H125" i="21" s="1"/>
  <c r="I125" i="21" s="1"/>
  <c r="J125" i="21" s="1"/>
  <c r="D140" i="21"/>
  <c r="E141" i="21" s="1"/>
  <c r="H140" i="21" s="1"/>
  <c r="I140" i="21" s="1"/>
  <c r="J140" i="21" s="1"/>
  <c r="P90" i="30"/>
  <c r="Q90" i="30" s="1"/>
  <c r="S90" i="30" s="1"/>
  <c r="U90" i="30" s="1"/>
  <c r="AJ90" i="30" s="1"/>
  <c r="AN90" i="30" s="1"/>
  <c r="O91" i="30"/>
  <c r="N30" i="22"/>
  <c r="P29" i="22"/>
  <c r="Q29" i="22" s="1"/>
  <c r="S29" i="22" s="1"/>
  <c r="U29" i="22" s="1"/>
  <c r="AQ29" i="22" s="1"/>
  <c r="AU29" i="22" s="1"/>
  <c r="O30" i="22"/>
  <c r="Q136" i="12"/>
  <c r="S136" i="12" s="1"/>
  <c r="U136" i="12" s="1"/>
  <c r="AT136" i="12" s="1"/>
  <c r="AX136" i="12" s="1"/>
  <c r="O137" i="12"/>
  <c r="P29" i="3"/>
  <c r="Q29" i="3" s="1"/>
  <c r="S29" i="3" s="1"/>
  <c r="U29" i="3" s="1"/>
  <c r="AQ29" i="3" s="1"/>
  <c r="AU29" i="3" s="1"/>
  <c r="P90" i="14"/>
  <c r="Q90" i="14" s="1"/>
  <c r="S90" i="14" s="1"/>
  <c r="U90" i="14" s="1"/>
  <c r="AJ90" i="14" s="1"/>
  <c r="AN90" i="14" s="1"/>
  <c r="O91" i="14"/>
  <c r="E128" i="8"/>
  <c r="H127" i="8" s="1"/>
  <c r="I127" i="8" s="1"/>
  <c r="J127" i="8" s="1"/>
  <c r="D142" i="8"/>
  <c r="E143" i="8" s="1"/>
  <c r="H142" i="8" s="1"/>
  <c r="I142" i="8" s="1"/>
  <c r="J142" i="8" s="1"/>
  <c r="P61" i="28"/>
  <c r="Q61" i="28" s="1"/>
  <c r="S61" i="28" s="1"/>
  <c r="U61" i="28" s="1"/>
  <c r="AQ61" i="28" s="1"/>
  <c r="AU61" i="28" s="1"/>
  <c r="D138" i="6"/>
  <c r="E139" i="6" s="1"/>
  <c r="H138" i="6" s="1"/>
  <c r="I138" i="6" s="1"/>
  <c r="J138" i="6" s="1"/>
  <c r="E124" i="6"/>
  <c r="H123" i="6" s="1"/>
  <c r="I123" i="6" s="1"/>
  <c r="J123" i="6" s="1"/>
  <c r="P28" i="16"/>
  <c r="Q28" i="16" s="1"/>
  <c r="S28" i="16" s="1"/>
  <c r="U28" i="16" s="1"/>
  <c r="AQ28" i="16" s="1"/>
  <c r="AU28" i="16" s="1"/>
  <c r="O29" i="16"/>
  <c r="E127" i="29"/>
  <c r="H126" i="29" s="1"/>
  <c r="I126" i="29" s="1"/>
  <c r="J126" i="29" s="1"/>
  <c r="D141" i="29"/>
  <c r="E142" i="29" s="1"/>
  <c r="H141" i="29" s="1"/>
  <c r="I141" i="29" s="1"/>
  <c r="J141" i="29" s="1"/>
  <c r="O44" i="26"/>
  <c r="E131" i="15"/>
  <c r="H130" i="15" s="1"/>
  <c r="I130" i="15" s="1"/>
  <c r="J130" i="15" s="1"/>
  <c r="D145" i="15"/>
  <c r="E146" i="15" s="1"/>
  <c r="H145" i="15" s="1"/>
  <c r="I145" i="15" s="1"/>
  <c r="J145" i="15" s="1"/>
  <c r="O28" i="30"/>
  <c r="D145" i="33"/>
  <c r="E146" i="33" s="1"/>
  <c r="H145" i="33" s="1"/>
  <c r="I145" i="33" s="1"/>
  <c r="J145" i="33" s="1"/>
  <c r="E131" i="33"/>
  <c r="H130" i="33" s="1"/>
  <c r="I130" i="33" s="1"/>
  <c r="J130" i="33" s="1"/>
  <c r="E124" i="21"/>
  <c r="H123" i="21" s="1"/>
  <c r="I123" i="21" s="1"/>
  <c r="J123" i="21" s="1"/>
  <c r="D138" i="21"/>
  <c r="E139" i="21" s="1"/>
  <c r="H138" i="21" s="1"/>
  <c r="I138" i="21" s="1"/>
  <c r="J138" i="21" s="1"/>
  <c r="E109" i="16"/>
  <c r="H108" i="16" s="1"/>
  <c r="I108" i="16" s="1"/>
  <c r="J108" i="16" s="1"/>
  <c r="D124" i="16"/>
  <c r="P43" i="12"/>
  <c r="Q43" i="12" s="1"/>
  <c r="S43" i="12" s="1"/>
  <c r="U43" i="12" s="1"/>
  <c r="AQ43" i="12" s="1"/>
  <c r="AU43" i="12" s="1"/>
  <c r="O44" i="12"/>
  <c r="D123" i="11"/>
  <c r="E108" i="11"/>
  <c r="H107" i="11" s="1"/>
  <c r="I107" i="11" s="1"/>
  <c r="J107" i="11" s="1"/>
  <c r="D145" i="23"/>
  <c r="E146" i="23" s="1"/>
  <c r="H145" i="23" s="1"/>
  <c r="I145" i="23" s="1"/>
  <c r="J145" i="23" s="1"/>
  <c r="E131" i="23"/>
  <c r="H130" i="23" s="1"/>
  <c r="I130" i="23" s="1"/>
  <c r="J130" i="23" s="1"/>
  <c r="O44" i="2"/>
  <c r="D136" i="2"/>
  <c r="E137" i="2" s="1"/>
  <c r="H136" i="2" s="1"/>
  <c r="I136" i="2" s="1"/>
  <c r="J136" i="2" s="1"/>
  <c r="P136" i="2" s="1"/>
  <c r="E122" i="2"/>
  <c r="H121" i="2" s="1"/>
  <c r="I121" i="2" s="1"/>
  <c r="J121" i="2" s="1"/>
  <c r="P121" i="2" s="1"/>
  <c r="E127" i="3"/>
  <c r="H126" i="3" s="1"/>
  <c r="I126" i="3" s="1"/>
  <c r="J126" i="3" s="1"/>
  <c r="D141" i="3"/>
  <c r="E142" i="3" s="1"/>
  <c r="H141" i="3" s="1"/>
  <c r="I141" i="3" s="1"/>
  <c r="J141" i="3" s="1"/>
  <c r="E126" i="17"/>
  <c r="H125" i="17" s="1"/>
  <c r="I125" i="17" s="1"/>
  <c r="J125" i="17" s="1"/>
  <c r="D140" i="17"/>
  <c r="E141" i="17" s="1"/>
  <c r="H140" i="17" s="1"/>
  <c r="I140" i="17" s="1"/>
  <c r="J140" i="17" s="1"/>
  <c r="E115" i="4"/>
  <c r="H114" i="4" s="1"/>
  <c r="I114" i="4" s="1"/>
  <c r="J114" i="4" s="1"/>
  <c r="D130" i="4"/>
  <c r="Q89" i="11"/>
  <c r="S89" i="11" s="1"/>
  <c r="U89" i="11" s="1"/>
  <c r="AJ89" i="11" s="1"/>
  <c r="AN89" i="11" s="1"/>
  <c r="O90" i="11"/>
  <c r="O30" i="2"/>
  <c r="O61" i="31"/>
  <c r="D132" i="10"/>
  <c r="E117" i="10"/>
  <c r="H116" i="10" s="1"/>
  <c r="I116" i="10" s="1"/>
  <c r="J116" i="10" s="1"/>
  <c r="Q121" i="12"/>
  <c r="S121" i="12" s="1"/>
  <c r="U121" i="12" s="1"/>
  <c r="AT121" i="12" s="1"/>
  <c r="O122" i="12"/>
  <c r="P59" i="1"/>
  <c r="Q59" i="1" s="1"/>
  <c r="S59" i="1" s="1"/>
  <c r="U59" i="1" s="1"/>
  <c r="AQ59" i="1" s="1"/>
  <c r="AU59" i="1" s="1"/>
  <c r="D127" i="18"/>
  <c r="E112" i="18"/>
  <c r="H111" i="18" s="1"/>
  <c r="I111" i="18" s="1"/>
  <c r="J111" i="18" s="1"/>
  <c r="D144" i="4"/>
  <c r="E145" i="4" s="1"/>
  <c r="H144" i="4" s="1"/>
  <c r="I144" i="4" s="1"/>
  <c r="J144" i="4" s="1"/>
  <c r="E130" i="4"/>
  <c r="H129" i="4" s="1"/>
  <c r="I129" i="4" s="1"/>
  <c r="J129" i="4" s="1"/>
  <c r="D141" i="15"/>
  <c r="E142" i="15" s="1"/>
  <c r="H141" i="15" s="1"/>
  <c r="I141" i="15" s="1"/>
  <c r="J141" i="15" s="1"/>
  <c r="E127" i="15"/>
  <c r="H126" i="15" s="1"/>
  <c r="I126" i="15" s="1"/>
  <c r="J126" i="15" s="1"/>
  <c r="O91" i="23"/>
  <c r="D132" i="30"/>
  <c r="E117" i="30"/>
  <c r="H116" i="30" s="1"/>
  <c r="I116" i="30" s="1"/>
  <c r="J116" i="30" s="1"/>
  <c r="D147" i="11"/>
  <c r="E148" i="11" s="1"/>
  <c r="H147" i="11" s="1"/>
  <c r="I147" i="11" s="1"/>
  <c r="J147" i="11" s="1"/>
  <c r="E133" i="11"/>
  <c r="H132" i="11" s="1"/>
  <c r="I132" i="11" s="1"/>
  <c r="J132" i="11" s="1"/>
  <c r="D136" i="27"/>
  <c r="E137" i="27" s="1"/>
  <c r="H136" i="27" s="1"/>
  <c r="I136" i="27" s="1"/>
  <c r="J136" i="27" s="1"/>
  <c r="P136" i="27" s="1"/>
  <c r="E122" i="27"/>
  <c r="H121" i="27" s="1"/>
  <c r="I121" i="27" s="1"/>
  <c r="J121" i="27" s="1"/>
  <c r="P121" i="27" s="1"/>
  <c r="E106" i="4"/>
  <c r="H105" i="4" s="1"/>
  <c r="I105" i="4" s="1"/>
  <c r="J105" i="4" s="1"/>
  <c r="P105" i="4" s="1"/>
  <c r="D121" i="4"/>
  <c r="O28" i="10"/>
  <c r="P74" i="5"/>
  <c r="Q74" i="5" s="1"/>
  <c r="S74" i="5" s="1"/>
  <c r="U74" i="5" s="1"/>
  <c r="AQ74" i="5" s="1"/>
  <c r="AU74" i="5" s="1"/>
  <c r="O91" i="34" l="1"/>
  <c r="Q136" i="34"/>
  <c r="S136" i="34" s="1"/>
  <c r="U136" i="34" s="1"/>
  <c r="AT136" i="34" s="1"/>
  <c r="AX136" i="34" s="1"/>
  <c r="O137" i="34"/>
  <c r="Q121" i="34"/>
  <c r="S121" i="34" s="1"/>
  <c r="U121" i="34" s="1"/>
  <c r="AT121" i="34" s="1"/>
  <c r="O122" i="34"/>
  <c r="P106" i="34"/>
  <c r="Q106" i="34" s="1"/>
  <c r="S106" i="34" s="1"/>
  <c r="U106" i="34" s="1"/>
  <c r="AT106" i="34" s="1"/>
  <c r="AX106" i="34" s="1"/>
  <c r="P44" i="34"/>
  <c r="Q44" i="34" s="1"/>
  <c r="S44" i="34" s="1"/>
  <c r="U44" i="34" s="1"/>
  <c r="AQ44" i="34" s="1"/>
  <c r="AU44" i="34" s="1"/>
  <c r="P60" i="34"/>
  <c r="Q60" i="34" s="1"/>
  <c r="S60" i="34" s="1"/>
  <c r="U60" i="34" s="1"/>
  <c r="AQ60" i="34" s="1"/>
  <c r="AU60" i="34" s="1"/>
  <c r="P28" i="34"/>
  <c r="Q28" i="34" s="1"/>
  <c r="S28" i="34" s="1"/>
  <c r="U28" i="34" s="1"/>
  <c r="AQ28" i="34" s="1"/>
  <c r="AU28" i="34" s="1"/>
  <c r="O29" i="34"/>
  <c r="O76" i="34"/>
  <c r="P62" i="6"/>
  <c r="Q62" i="6" s="1"/>
  <c r="S62" i="6" s="1"/>
  <c r="U62" i="6" s="1"/>
  <c r="AQ62" i="6" s="1"/>
  <c r="AU62" i="6" s="1"/>
  <c r="O63" i="6"/>
  <c r="P46" i="19"/>
  <c r="Q46" i="19" s="1"/>
  <c r="S46" i="19" s="1"/>
  <c r="U46" i="19" s="1"/>
  <c r="AQ46" i="19" s="1"/>
  <c r="AU46" i="19" s="1"/>
  <c r="O47" i="19"/>
  <c r="Q106" i="10"/>
  <c r="S106" i="10" s="1"/>
  <c r="U106" i="10" s="1"/>
  <c r="AT106" i="10" s="1"/>
  <c r="AX106" i="10" s="1"/>
  <c r="O107" i="10"/>
  <c r="P93" i="1"/>
  <c r="Q93" i="1" s="1"/>
  <c r="S93" i="1" s="1"/>
  <c r="U93" i="1" s="1"/>
  <c r="AJ93" i="1" s="1"/>
  <c r="AN93" i="1" s="1"/>
  <c r="O94" i="1"/>
  <c r="P30" i="29"/>
  <c r="Q30" i="29" s="1"/>
  <c r="S30" i="29" s="1"/>
  <c r="U30" i="29" s="1"/>
  <c r="AQ30" i="29" s="1"/>
  <c r="AU30" i="29" s="1"/>
  <c r="O31" i="29"/>
  <c r="Q137" i="6"/>
  <c r="S137" i="6" s="1"/>
  <c r="U137" i="6" s="1"/>
  <c r="AT137" i="6" s="1"/>
  <c r="AX137" i="6" s="1"/>
  <c r="O138" i="6"/>
  <c r="P62" i="9"/>
  <c r="Q62" i="9" s="1"/>
  <c r="S62" i="9" s="1"/>
  <c r="U62" i="9" s="1"/>
  <c r="AQ62" i="9" s="1"/>
  <c r="AU62" i="9" s="1"/>
  <c r="O63" i="9"/>
  <c r="AX121" i="18"/>
  <c r="BA121" i="18"/>
  <c r="D139" i="31"/>
  <c r="E140" i="31" s="1"/>
  <c r="H139" i="31" s="1"/>
  <c r="I139" i="31" s="1"/>
  <c r="J139" i="31" s="1"/>
  <c r="E125" i="31"/>
  <c r="H124" i="31" s="1"/>
  <c r="I124" i="31" s="1"/>
  <c r="J124" i="31" s="1"/>
  <c r="Q121" i="15"/>
  <c r="S121" i="15" s="1"/>
  <c r="U121" i="15" s="1"/>
  <c r="AT121" i="15" s="1"/>
  <c r="O122" i="15"/>
  <c r="E132" i="28"/>
  <c r="H131" i="28" s="1"/>
  <c r="I131" i="28" s="1"/>
  <c r="J131" i="28" s="1"/>
  <c r="D146" i="28"/>
  <c r="E147" i="28" s="1"/>
  <c r="H146" i="28" s="1"/>
  <c r="I146" i="28" s="1"/>
  <c r="J146" i="28" s="1"/>
  <c r="P107" i="7"/>
  <c r="Q107" i="7" s="1"/>
  <c r="S107" i="7" s="1"/>
  <c r="U107" i="7" s="1"/>
  <c r="AT107" i="7" s="1"/>
  <c r="AX107" i="7" s="1"/>
  <c r="O108" i="7"/>
  <c r="P28" i="14"/>
  <c r="Q28" i="14" s="1"/>
  <c r="S28" i="14" s="1"/>
  <c r="U28" i="14" s="1"/>
  <c r="AQ28" i="14" s="1"/>
  <c r="AU28" i="14" s="1"/>
  <c r="O29" i="14"/>
  <c r="Q136" i="16"/>
  <c r="S136" i="16" s="1"/>
  <c r="U136" i="16" s="1"/>
  <c r="AT136" i="16" s="1"/>
  <c r="AX136" i="16" s="1"/>
  <c r="O137" i="16"/>
  <c r="N46" i="16"/>
  <c r="P44" i="22"/>
  <c r="Q44" i="22" s="1"/>
  <c r="S44" i="22" s="1"/>
  <c r="U44" i="22" s="1"/>
  <c r="AQ44" i="22" s="1"/>
  <c r="AU44" i="22" s="1"/>
  <c r="O45" i="22"/>
  <c r="P60" i="5"/>
  <c r="Q60" i="5" s="1"/>
  <c r="S60" i="5" s="1"/>
  <c r="U60" i="5" s="1"/>
  <c r="AQ60" i="5" s="1"/>
  <c r="AU60" i="5" s="1"/>
  <c r="N30" i="15"/>
  <c r="P137" i="18"/>
  <c r="Q137" i="18" s="1"/>
  <c r="S137" i="18" s="1"/>
  <c r="U137" i="18" s="1"/>
  <c r="AT137" i="18" s="1"/>
  <c r="AX137" i="18" s="1"/>
  <c r="P107" i="18"/>
  <c r="Q107" i="18" s="1"/>
  <c r="S107" i="18" s="1"/>
  <c r="U107" i="18" s="1"/>
  <c r="AT107" i="18" s="1"/>
  <c r="AX107" i="18" s="1"/>
  <c r="O108" i="18"/>
  <c r="N46" i="10"/>
  <c r="O46" i="10" s="1"/>
  <c r="P45" i="10"/>
  <c r="Q45" i="10" s="1"/>
  <c r="S45" i="10" s="1"/>
  <c r="U45" i="10" s="1"/>
  <c r="AQ45" i="10" s="1"/>
  <c r="AU45" i="10" s="1"/>
  <c r="N140" i="25"/>
  <c r="P139" i="25"/>
  <c r="Q139" i="25" s="1"/>
  <c r="S139" i="25" s="1"/>
  <c r="U139" i="25" s="1"/>
  <c r="AT139" i="25" s="1"/>
  <c r="AX139" i="25" s="1"/>
  <c r="P91" i="3"/>
  <c r="Q91" i="3" s="1"/>
  <c r="S91" i="3" s="1"/>
  <c r="U91" i="3" s="1"/>
  <c r="AJ91" i="3" s="1"/>
  <c r="AN91" i="3" s="1"/>
  <c r="O92" i="3"/>
  <c r="Q121" i="17"/>
  <c r="S121" i="17" s="1"/>
  <c r="U121" i="17" s="1"/>
  <c r="AT121" i="17" s="1"/>
  <c r="O122" i="17"/>
  <c r="P91" i="25"/>
  <c r="Q91" i="25" s="1"/>
  <c r="S91" i="25" s="1"/>
  <c r="U91" i="25" s="1"/>
  <c r="AJ91" i="25" s="1"/>
  <c r="AN91" i="25" s="1"/>
  <c r="O92" i="25"/>
  <c r="Q136" i="27"/>
  <c r="S136" i="27" s="1"/>
  <c r="U136" i="27" s="1"/>
  <c r="AT136" i="27" s="1"/>
  <c r="AX136" i="27" s="1"/>
  <c r="O137" i="27"/>
  <c r="E133" i="10"/>
  <c r="H132" i="10" s="1"/>
  <c r="I132" i="10" s="1"/>
  <c r="J132" i="10" s="1"/>
  <c r="D147" i="10"/>
  <c r="E148" i="10" s="1"/>
  <c r="H147" i="10" s="1"/>
  <c r="I147" i="10" s="1"/>
  <c r="J147" i="10" s="1"/>
  <c r="P44" i="26"/>
  <c r="Q44" i="26" s="1"/>
  <c r="S44" i="26" s="1"/>
  <c r="U44" i="26" s="1"/>
  <c r="AQ44" i="26" s="1"/>
  <c r="AU44" i="26" s="1"/>
  <c r="N30" i="3"/>
  <c r="O30" i="3" s="1"/>
  <c r="D142" i="3"/>
  <c r="E143" i="3" s="1"/>
  <c r="H142" i="3" s="1"/>
  <c r="I142" i="3" s="1"/>
  <c r="J142" i="3" s="1"/>
  <c r="E128" i="3"/>
  <c r="H127" i="3" s="1"/>
  <c r="I127" i="3" s="1"/>
  <c r="J127" i="3" s="1"/>
  <c r="O107" i="12"/>
  <c r="P106" i="3"/>
  <c r="Q106" i="3" s="1"/>
  <c r="S106" i="3" s="1"/>
  <c r="U106" i="3" s="1"/>
  <c r="AT106" i="3" s="1"/>
  <c r="AX106" i="3" s="1"/>
  <c r="O107" i="3"/>
  <c r="O28" i="28"/>
  <c r="O76" i="20"/>
  <c r="O61" i="20"/>
  <c r="E125" i="11"/>
  <c r="H124" i="11" s="1"/>
  <c r="I124" i="11" s="1"/>
  <c r="J124" i="11" s="1"/>
  <c r="D139" i="11"/>
  <c r="E140" i="11" s="1"/>
  <c r="H139" i="11" s="1"/>
  <c r="I139" i="11" s="1"/>
  <c r="J139" i="11" s="1"/>
  <c r="D143" i="4"/>
  <c r="E144" i="4" s="1"/>
  <c r="H143" i="4" s="1"/>
  <c r="I143" i="4" s="1"/>
  <c r="J143" i="4" s="1"/>
  <c r="E129" i="4"/>
  <c r="H128" i="4" s="1"/>
  <c r="I128" i="4" s="1"/>
  <c r="J128" i="4" s="1"/>
  <c r="O44" i="8"/>
  <c r="D145" i="7"/>
  <c r="E146" i="7" s="1"/>
  <c r="H145" i="7" s="1"/>
  <c r="I145" i="7" s="1"/>
  <c r="J145" i="7" s="1"/>
  <c r="E131" i="7"/>
  <c r="H130" i="7" s="1"/>
  <c r="I130" i="7" s="1"/>
  <c r="J130" i="7" s="1"/>
  <c r="O123" i="6"/>
  <c r="P106" i="28"/>
  <c r="Q106" i="28" s="1"/>
  <c r="S106" i="28" s="1"/>
  <c r="U106" i="28" s="1"/>
  <c r="AT106" i="28" s="1"/>
  <c r="AX106" i="28" s="1"/>
  <c r="O76" i="10"/>
  <c r="P76" i="7"/>
  <c r="Q76" i="7" s="1"/>
  <c r="S76" i="7" s="1"/>
  <c r="U76" i="7" s="1"/>
  <c r="AQ76" i="7" s="1"/>
  <c r="AU76" i="7" s="1"/>
  <c r="P45" i="25"/>
  <c r="Q45" i="25" s="1"/>
  <c r="S45" i="25" s="1"/>
  <c r="U45" i="25" s="1"/>
  <c r="AQ45" i="25" s="1"/>
  <c r="AU45" i="25" s="1"/>
  <c r="N46" i="25"/>
  <c r="O46" i="25" s="1"/>
  <c r="P137" i="19"/>
  <c r="Q137" i="19" s="1"/>
  <c r="S137" i="19" s="1"/>
  <c r="U137" i="19" s="1"/>
  <c r="AT137" i="19" s="1"/>
  <c r="AX137" i="19" s="1"/>
  <c r="O138" i="19"/>
  <c r="P77" i="12"/>
  <c r="Q77" i="12" s="1"/>
  <c r="S77" i="12" s="1"/>
  <c r="U77" i="12" s="1"/>
  <c r="AQ77" i="12" s="1"/>
  <c r="AU77" i="12" s="1"/>
  <c r="O78" i="12"/>
  <c r="D145" i="28"/>
  <c r="E146" i="28" s="1"/>
  <c r="H145" i="28" s="1"/>
  <c r="I145" i="28" s="1"/>
  <c r="J145" i="28" s="1"/>
  <c r="E131" i="28"/>
  <c r="H130" i="28" s="1"/>
  <c r="I130" i="28" s="1"/>
  <c r="J130" i="28" s="1"/>
  <c r="Q136" i="17"/>
  <c r="S136" i="17" s="1"/>
  <c r="U136" i="17" s="1"/>
  <c r="AT136" i="17" s="1"/>
  <c r="AX136" i="17" s="1"/>
  <c r="O137" i="17"/>
  <c r="P78" i="31"/>
  <c r="Q78" i="31" s="1"/>
  <c r="S78" i="31" s="1"/>
  <c r="U78" i="31" s="1"/>
  <c r="AQ78" i="31" s="1"/>
  <c r="AU78" i="31" s="1"/>
  <c r="O79" i="31"/>
  <c r="E132" i="19"/>
  <c r="H131" i="19" s="1"/>
  <c r="I131" i="19" s="1"/>
  <c r="J131" i="19" s="1"/>
  <c r="D146" i="19"/>
  <c r="E147" i="19" s="1"/>
  <c r="H146" i="19" s="1"/>
  <c r="I146" i="19" s="1"/>
  <c r="J146" i="19" s="1"/>
  <c r="Q121" i="16"/>
  <c r="S121" i="16" s="1"/>
  <c r="U121" i="16" s="1"/>
  <c r="AT121" i="16" s="1"/>
  <c r="O122" i="16"/>
  <c r="P30" i="19"/>
  <c r="Q30" i="19" s="1"/>
  <c r="S30" i="19" s="1"/>
  <c r="U30" i="19" s="1"/>
  <c r="AQ30" i="19" s="1"/>
  <c r="AU30" i="19" s="1"/>
  <c r="P61" i="31"/>
  <c r="Q61" i="31" s="1"/>
  <c r="S61" i="31" s="1"/>
  <c r="U61" i="31" s="1"/>
  <c r="AQ61" i="31" s="1"/>
  <c r="AU61" i="31" s="1"/>
  <c r="D138" i="11"/>
  <c r="E139" i="11" s="1"/>
  <c r="H138" i="11" s="1"/>
  <c r="I138" i="11" s="1"/>
  <c r="J138" i="11" s="1"/>
  <c r="E124" i="11"/>
  <c r="H123" i="11" s="1"/>
  <c r="I123" i="11" s="1"/>
  <c r="J123" i="11" s="1"/>
  <c r="P137" i="12"/>
  <c r="Q137" i="12" s="1"/>
  <c r="S137" i="12" s="1"/>
  <c r="U137" i="12" s="1"/>
  <c r="AT137" i="12" s="1"/>
  <c r="AX137" i="12" s="1"/>
  <c r="O138" i="12"/>
  <c r="P122" i="31"/>
  <c r="Q122" i="31" s="1"/>
  <c r="S122" i="31" s="1"/>
  <c r="U122" i="31" s="1"/>
  <c r="AT122" i="31" s="1"/>
  <c r="O123" i="31"/>
  <c r="P45" i="4"/>
  <c r="Q45" i="4" s="1"/>
  <c r="S45" i="4" s="1"/>
  <c r="U45" i="4" s="1"/>
  <c r="AQ45" i="4" s="1"/>
  <c r="AU45" i="4" s="1"/>
  <c r="N46" i="4"/>
  <c r="P29" i="31"/>
  <c r="Q29" i="31" s="1"/>
  <c r="S29" i="31" s="1"/>
  <c r="U29" i="31" s="1"/>
  <c r="AQ29" i="31" s="1"/>
  <c r="AU29" i="31" s="1"/>
  <c r="N30" i="31"/>
  <c r="O30" i="31" s="1"/>
  <c r="P45" i="28"/>
  <c r="Q45" i="28" s="1"/>
  <c r="S45" i="28" s="1"/>
  <c r="U45" i="28" s="1"/>
  <c r="AQ45" i="28" s="1"/>
  <c r="AU45" i="28" s="1"/>
  <c r="D141" i="19"/>
  <c r="E142" i="19" s="1"/>
  <c r="H141" i="19" s="1"/>
  <c r="I141" i="19" s="1"/>
  <c r="J141" i="19" s="1"/>
  <c r="E127" i="19"/>
  <c r="H126" i="19" s="1"/>
  <c r="I126" i="19" s="1"/>
  <c r="J126" i="19" s="1"/>
  <c r="D144" i="17"/>
  <c r="E145" i="17" s="1"/>
  <c r="H144" i="17" s="1"/>
  <c r="I144" i="17" s="1"/>
  <c r="J144" i="17" s="1"/>
  <c r="E130" i="17"/>
  <c r="H129" i="17" s="1"/>
  <c r="I129" i="17" s="1"/>
  <c r="J129" i="17" s="1"/>
  <c r="D138" i="23"/>
  <c r="E139" i="23" s="1"/>
  <c r="H138" i="23" s="1"/>
  <c r="I138" i="23" s="1"/>
  <c r="J138" i="23" s="1"/>
  <c r="E124" i="23"/>
  <c r="H123" i="23" s="1"/>
  <c r="I123" i="23" s="1"/>
  <c r="J123" i="23" s="1"/>
  <c r="P60" i="14"/>
  <c r="Q60" i="14" s="1"/>
  <c r="S60" i="14" s="1"/>
  <c r="U60" i="14" s="1"/>
  <c r="AQ60" i="14" s="1"/>
  <c r="AU60" i="14" s="1"/>
  <c r="O61" i="14"/>
  <c r="BA122" i="6"/>
  <c r="AX122" i="6"/>
  <c r="N93" i="28"/>
  <c r="O93" i="28" s="1"/>
  <c r="P92" i="28"/>
  <c r="Q92" i="28" s="1"/>
  <c r="S92" i="28" s="1"/>
  <c r="U92" i="28" s="1"/>
  <c r="AJ92" i="28" s="1"/>
  <c r="AN92" i="28" s="1"/>
  <c r="P91" i="8"/>
  <c r="Q91" i="8" s="1"/>
  <c r="S91" i="8" s="1"/>
  <c r="U91" i="8" s="1"/>
  <c r="AJ91" i="8" s="1"/>
  <c r="AN91" i="8" s="1"/>
  <c r="O92" i="8"/>
  <c r="P75" i="11"/>
  <c r="Q75" i="11" s="1"/>
  <c r="S75" i="11" s="1"/>
  <c r="U75" i="11" s="1"/>
  <c r="AQ75" i="11" s="1"/>
  <c r="AU75" i="11" s="1"/>
  <c r="O76" i="11"/>
  <c r="E131" i="31"/>
  <c r="H130" i="31" s="1"/>
  <c r="I130" i="31" s="1"/>
  <c r="J130" i="31" s="1"/>
  <c r="D145" i="31"/>
  <c r="E146" i="31" s="1"/>
  <c r="H145" i="31" s="1"/>
  <c r="I145" i="31" s="1"/>
  <c r="J145" i="31" s="1"/>
  <c r="P46" i="11"/>
  <c r="Q46" i="11" s="1"/>
  <c r="S46" i="11" s="1"/>
  <c r="U46" i="11" s="1"/>
  <c r="AQ46" i="11" s="1"/>
  <c r="AU46" i="11" s="1"/>
  <c r="N93" i="12"/>
  <c r="O93" i="12" s="1"/>
  <c r="P92" i="12"/>
  <c r="Q92" i="12" s="1"/>
  <c r="S92" i="12" s="1"/>
  <c r="U92" i="12" s="1"/>
  <c r="AJ92" i="12" s="1"/>
  <c r="AN92" i="12" s="1"/>
  <c r="D144" i="28"/>
  <c r="E145" i="28" s="1"/>
  <c r="H144" i="28" s="1"/>
  <c r="I144" i="28" s="1"/>
  <c r="J144" i="28" s="1"/>
  <c r="E130" i="28"/>
  <c r="H129" i="28" s="1"/>
  <c r="I129" i="28" s="1"/>
  <c r="J129" i="28" s="1"/>
  <c r="P60" i="33"/>
  <c r="Q60" i="33" s="1"/>
  <c r="S60" i="33" s="1"/>
  <c r="U60" i="33" s="1"/>
  <c r="AQ60" i="33" s="1"/>
  <c r="AU60" i="33" s="1"/>
  <c r="O61" i="33"/>
  <c r="P44" i="27"/>
  <c r="Q44" i="27" s="1"/>
  <c r="S44" i="27" s="1"/>
  <c r="U44" i="27" s="1"/>
  <c r="AQ44" i="27" s="1"/>
  <c r="AU44" i="27" s="1"/>
  <c r="O45" i="27"/>
  <c r="P60" i="12"/>
  <c r="Q60" i="12" s="1"/>
  <c r="S60" i="12" s="1"/>
  <c r="U60" i="12" s="1"/>
  <c r="AQ60" i="12" s="1"/>
  <c r="AU60" i="12" s="1"/>
  <c r="O61" i="12"/>
  <c r="E126" i="30"/>
  <c r="H125" i="30" s="1"/>
  <c r="I125" i="30" s="1"/>
  <c r="J125" i="30" s="1"/>
  <c r="D140" i="30"/>
  <c r="E141" i="30" s="1"/>
  <c r="H140" i="30" s="1"/>
  <c r="I140" i="30" s="1"/>
  <c r="J140" i="30" s="1"/>
  <c r="O91" i="17"/>
  <c r="N46" i="18"/>
  <c r="P45" i="18"/>
  <c r="Q45" i="18" s="1"/>
  <c r="S45" i="18" s="1"/>
  <c r="U45" i="18" s="1"/>
  <c r="AQ45" i="18" s="1"/>
  <c r="AU45" i="18" s="1"/>
  <c r="Q121" i="33"/>
  <c r="S121" i="33" s="1"/>
  <c r="U121" i="33" s="1"/>
  <c r="AT121" i="33" s="1"/>
  <c r="O122" i="33"/>
  <c r="D147" i="31"/>
  <c r="E148" i="31" s="1"/>
  <c r="H147" i="31" s="1"/>
  <c r="I147" i="31" s="1"/>
  <c r="J147" i="31" s="1"/>
  <c r="E133" i="31"/>
  <c r="H132" i="31" s="1"/>
  <c r="I132" i="31" s="1"/>
  <c r="J132" i="31" s="1"/>
  <c r="P91" i="15"/>
  <c r="Q91" i="15" s="1"/>
  <c r="S91" i="15" s="1"/>
  <c r="U91" i="15" s="1"/>
  <c r="AJ91" i="15" s="1"/>
  <c r="AN91" i="15" s="1"/>
  <c r="Q121" i="27"/>
  <c r="S121" i="27" s="1"/>
  <c r="U121" i="27" s="1"/>
  <c r="AT121" i="27" s="1"/>
  <c r="O122" i="27"/>
  <c r="P76" i="25"/>
  <c r="Q76" i="25" s="1"/>
  <c r="S76" i="25" s="1"/>
  <c r="U76" i="25" s="1"/>
  <c r="AQ76" i="25" s="1"/>
  <c r="AU76" i="25" s="1"/>
  <c r="N93" i="6"/>
  <c r="O93" i="6" s="1"/>
  <c r="P92" i="6"/>
  <c r="Q92" i="6" s="1"/>
  <c r="S92" i="6" s="1"/>
  <c r="U92" i="6" s="1"/>
  <c r="AJ92" i="6" s="1"/>
  <c r="AN92" i="6" s="1"/>
  <c r="P30" i="2"/>
  <c r="Q30" i="2" s="1"/>
  <c r="S30" i="2" s="1"/>
  <c r="U30" i="2" s="1"/>
  <c r="AQ30" i="2" s="1"/>
  <c r="AU30" i="2" s="1"/>
  <c r="O31" i="2"/>
  <c r="P44" i="12"/>
  <c r="Q44" i="12" s="1"/>
  <c r="S44" i="12" s="1"/>
  <c r="U44" i="12" s="1"/>
  <c r="AQ44" i="12" s="1"/>
  <c r="AU44" i="12" s="1"/>
  <c r="BA121" i="31"/>
  <c r="AX121" i="31"/>
  <c r="N46" i="20"/>
  <c r="O46" i="20" s="1"/>
  <c r="P75" i="3"/>
  <c r="Q75" i="3" s="1"/>
  <c r="S75" i="3" s="1"/>
  <c r="U75" i="3" s="1"/>
  <c r="AQ75" i="3" s="1"/>
  <c r="AU75" i="3" s="1"/>
  <c r="O76" i="3"/>
  <c r="D138" i="18"/>
  <c r="E139" i="18" s="1"/>
  <c r="H138" i="18" s="1"/>
  <c r="I138" i="18" s="1"/>
  <c r="J138" i="18" s="1"/>
  <c r="E124" i="18"/>
  <c r="H123" i="18" s="1"/>
  <c r="I123" i="18" s="1"/>
  <c r="J123" i="18" s="1"/>
  <c r="N109" i="1"/>
  <c r="P108" i="1"/>
  <c r="Q108" i="1" s="1"/>
  <c r="S108" i="1" s="1"/>
  <c r="U108" i="1" s="1"/>
  <c r="AT108" i="1" s="1"/>
  <c r="AX108" i="1" s="1"/>
  <c r="O44" i="31"/>
  <c r="D145" i="18"/>
  <c r="E146" i="18" s="1"/>
  <c r="H145" i="18" s="1"/>
  <c r="I145" i="18" s="1"/>
  <c r="J145" i="18" s="1"/>
  <c r="E131" i="18"/>
  <c r="H130" i="18" s="1"/>
  <c r="I130" i="18" s="1"/>
  <c r="J130" i="18" s="1"/>
  <c r="D143" i="19"/>
  <c r="E144" i="19" s="1"/>
  <c r="H143" i="19" s="1"/>
  <c r="I143" i="19" s="1"/>
  <c r="J143" i="19" s="1"/>
  <c r="E129" i="19"/>
  <c r="H128" i="19" s="1"/>
  <c r="I128" i="19" s="1"/>
  <c r="J128" i="19" s="1"/>
  <c r="P29" i="25"/>
  <c r="Q29" i="25" s="1"/>
  <c r="S29" i="25" s="1"/>
  <c r="U29" i="25" s="1"/>
  <c r="AQ29" i="25" s="1"/>
  <c r="AU29" i="25" s="1"/>
  <c r="P63" i="27"/>
  <c r="Q63" i="27" s="1"/>
  <c r="S63" i="27" s="1"/>
  <c r="U63" i="27" s="1"/>
  <c r="AQ63" i="27" s="1"/>
  <c r="AU63" i="27" s="1"/>
  <c r="O64" i="27"/>
  <c r="Q121" i="28"/>
  <c r="S121" i="28" s="1"/>
  <c r="U121" i="28" s="1"/>
  <c r="AT121" i="28" s="1"/>
  <c r="O122" i="28"/>
  <c r="E129" i="30"/>
  <c r="H128" i="30" s="1"/>
  <c r="I128" i="30" s="1"/>
  <c r="J128" i="30" s="1"/>
  <c r="D143" i="30"/>
  <c r="E144" i="30" s="1"/>
  <c r="H143" i="30" s="1"/>
  <c r="I143" i="30" s="1"/>
  <c r="J143" i="30" s="1"/>
  <c r="P45" i="29"/>
  <c r="Q45" i="29" s="1"/>
  <c r="S45" i="29" s="1"/>
  <c r="U45" i="29" s="1"/>
  <c r="AQ45" i="29" s="1"/>
  <c r="AU45" i="29" s="1"/>
  <c r="N46" i="29"/>
  <c r="O46" i="29" s="1"/>
  <c r="P76" i="6"/>
  <c r="Q76" i="6" s="1"/>
  <c r="S76" i="6" s="1"/>
  <c r="U76" i="6" s="1"/>
  <c r="AQ76" i="6" s="1"/>
  <c r="AU76" i="6" s="1"/>
  <c r="E133" i="20"/>
  <c r="H132" i="20" s="1"/>
  <c r="I132" i="20" s="1"/>
  <c r="J132" i="20" s="1"/>
  <c r="D147" i="20"/>
  <c r="E148" i="20" s="1"/>
  <c r="H147" i="20" s="1"/>
  <c r="I147" i="20" s="1"/>
  <c r="J147" i="20" s="1"/>
  <c r="Q136" i="33"/>
  <c r="S136" i="33" s="1"/>
  <c r="U136" i="33" s="1"/>
  <c r="AT136" i="33" s="1"/>
  <c r="AX136" i="33" s="1"/>
  <c r="O137" i="33"/>
  <c r="P75" i="28"/>
  <c r="Q75" i="28" s="1"/>
  <c r="S75" i="28" s="1"/>
  <c r="U75" i="28" s="1"/>
  <c r="AQ75" i="28" s="1"/>
  <c r="AU75" i="28" s="1"/>
  <c r="O76" i="28"/>
  <c r="D141" i="5"/>
  <c r="E142" i="5" s="1"/>
  <c r="H141" i="5" s="1"/>
  <c r="I141" i="5" s="1"/>
  <c r="J141" i="5" s="1"/>
  <c r="E127" i="5"/>
  <c r="H126" i="5" s="1"/>
  <c r="I126" i="5" s="1"/>
  <c r="J126" i="5" s="1"/>
  <c r="Q136" i="15"/>
  <c r="S136" i="15" s="1"/>
  <c r="U136" i="15" s="1"/>
  <c r="AT136" i="15" s="1"/>
  <c r="AX136" i="15" s="1"/>
  <c r="O137" i="15"/>
  <c r="D142" i="23"/>
  <c r="E143" i="23" s="1"/>
  <c r="H142" i="23" s="1"/>
  <c r="I142" i="23" s="1"/>
  <c r="J142" i="23" s="1"/>
  <c r="E128" i="23"/>
  <c r="H127" i="23" s="1"/>
  <c r="I127" i="23" s="1"/>
  <c r="J127" i="23" s="1"/>
  <c r="E133" i="30"/>
  <c r="H132" i="30" s="1"/>
  <c r="I132" i="30" s="1"/>
  <c r="J132" i="30" s="1"/>
  <c r="D147" i="30"/>
  <c r="E148" i="30" s="1"/>
  <c r="H147" i="30" s="1"/>
  <c r="I147" i="30" s="1"/>
  <c r="J147" i="30" s="1"/>
  <c r="P90" i="11"/>
  <c r="Q90" i="11" s="1"/>
  <c r="S90" i="11" s="1"/>
  <c r="U90" i="11" s="1"/>
  <c r="AJ90" i="11" s="1"/>
  <c r="AN90" i="11" s="1"/>
  <c r="P29" i="16"/>
  <c r="Q29" i="16" s="1"/>
  <c r="S29" i="16" s="1"/>
  <c r="U29" i="16" s="1"/>
  <c r="AQ29" i="16" s="1"/>
  <c r="AU29" i="16" s="1"/>
  <c r="P30" i="22"/>
  <c r="Q30" i="22" s="1"/>
  <c r="S30" i="22" s="1"/>
  <c r="U30" i="22" s="1"/>
  <c r="AQ30" i="22" s="1"/>
  <c r="AU30" i="22" s="1"/>
  <c r="P90" i="26"/>
  <c r="Q90" i="26" s="1"/>
  <c r="S90" i="26" s="1"/>
  <c r="U90" i="26" s="1"/>
  <c r="AJ90" i="26" s="1"/>
  <c r="AN90" i="26" s="1"/>
  <c r="P106" i="15"/>
  <c r="Q106" i="15" s="1"/>
  <c r="S106" i="15" s="1"/>
  <c r="U106" i="15" s="1"/>
  <c r="AT106" i="15" s="1"/>
  <c r="AX106" i="15" s="1"/>
  <c r="O107" i="15"/>
  <c r="D137" i="10"/>
  <c r="E138" i="10" s="1"/>
  <c r="H137" i="10" s="1"/>
  <c r="I137" i="10" s="1"/>
  <c r="J137" i="10" s="1"/>
  <c r="P137" i="10" s="1"/>
  <c r="E123" i="10"/>
  <c r="H122" i="10" s="1"/>
  <c r="I122" i="10" s="1"/>
  <c r="J122" i="10" s="1"/>
  <c r="E122" i="21"/>
  <c r="H121" i="21" s="1"/>
  <c r="I121" i="21" s="1"/>
  <c r="J121" i="21" s="1"/>
  <c r="P121" i="21" s="1"/>
  <c r="D136" i="21"/>
  <c r="E137" i="21" s="1"/>
  <c r="H136" i="21" s="1"/>
  <c r="I136" i="21" s="1"/>
  <c r="J136" i="21" s="1"/>
  <c r="P136" i="21" s="1"/>
  <c r="D142" i="7"/>
  <c r="E143" i="7" s="1"/>
  <c r="H142" i="7" s="1"/>
  <c r="I142" i="7" s="1"/>
  <c r="J142" i="7" s="1"/>
  <c r="E128" i="7"/>
  <c r="H127" i="7" s="1"/>
  <c r="I127" i="7" s="1"/>
  <c r="J127" i="7" s="1"/>
  <c r="P91" i="19"/>
  <c r="Q91" i="19" s="1"/>
  <c r="S91" i="19" s="1"/>
  <c r="U91" i="19" s="1"/>
  <c r="AJ91" i="19" s="1"/>
  <c r="AN91" i="19" s="1"/>
  <c r="O92" i="19"/>
  <c r="D142" i="30"/>
  <c r="E143" i="30" s="1"/>
  <c r="H142" i="30" s="1"/>
  <c r="I142" i="30" s="1"/>
  <c r="J142" i="30" s="1"/>
  <c r="E128" i="30"/>
  <c r="H127" i="30" s="1"/>
  <c r="I127" i="30" s="1"/>
  <c r="J127" i="30" s="1"/>
  <c r="P75" i="13"/>
  <c r="Q75" i="13" s="1"/>
  <c r="S75" i="13" s="1"/>
  <c r="U75" i="13" s="1"/>
  <c r="AQ75" i="13" s="1"/>
  <c r="AU75" i="13" s="1"/>
  <c r="D143" i="7"/>
  <c r="E144" i="7" s="1"/>
  <c r="H143" i="7" s="1"/>
  <c r="I143" i="7" s="1"/>
  <c r="J143" i="7" s="1"/>
  <c r="E129" i="7"/>
  <c r="H128" i="7" s="1"/>
  <c r="I128" i="7" s="1"/>
  <c r="J128" i="7" s="1"/>
  <c r="E126" i="24"/>
  <c r="H125" i="24" s="1"/>
  <c r="I125" i="24" s="1"/>
  <c r="J125" i="24" s="1"/>
  <c r="D140" i="24"/>
  <c r="E141" i="24" s="1"/>
  <c r="H140" i="24" s="1"/>
  <c r="I140" i="24" s="1"/>
  <c r="J140" i="24" s="1"/>
  <c r="E129" i="12"/>
  <c r="H128" i="12" s="1"/>
  <c r="I128" i="12" s="1"/>
  <c r="J128" i="12" s="1"/>
  <c r="D143" i="12"/>
  <c r="E144" i="12" s="1"/>
  <c r="H143" i="12" s="1"/>
  <c r="I143" i="12" s="1"/>
  <c r="J143" i="12" s="1"/>
  <c r="Q136" i="28"/>
  <c r="S136" i="28" s="1"/>
  <c r="U136" i="28" s="1"/>
  <c r="AT136" i="28" s="1"/>
  <c r="AX136" i="28" s="1"/>
  <c r="O137" i="28"/>
  <c r="D136" i="29"/>
  <c r="E137" i="29" s="1"/>
  <c r="H136" i="29" s="1"/>
  <c r="I136" i="29" s="1"/>
  <c r="J136" i="29" s="1"/>
  <c r="P136" i="29" s="1"/>
  <c r="E122" i="29"/>
  <c r="H121" i="29" s="1"/>
  <c r="I121" i="29" s="1"/>
  <c r="J121" i="29" s="1"/>
  <c r="P121" i="29" s="1"/>
  <c r="Q121" i="22"/>
  <c r="S121" i="22" s="1"/>
  <c r="U121" i="22" s="1"/>
  <c r="AT121" i="22" s="1"/>
  <c r="O122" i="22"/>
  <c r="E133" i="28"/>
  <c r="H132" i="28" s="1"/>
  <c r="I132" i="28" s="1"/>
  <c r="J132" i="28" s="1"/>
  <c r="D147" i="28"/>
  <c r="E148" i="28" s="1"/>
  <c r="H147" i="28" s="1"/>
  <c r="I147" i="28" s="1"/>
  <c r="J147" i="28" s="1"/>
  <c r="P60" i="18"/>
  <c r="Q60" i="18" s="1"/>
  <c r="S60" i="18" s="1"/>
  <c r="U60" i="18" s="1"/>
  <c r="AQ60" i="18" s="1"/>
  <c r="AU60" i="18" s="1"/>
  <c r="D145" i="14"/>
  <c r="E146" i="14" s="1"/>
  <c r="H145" i="14" s="1"/>
  <c r="I145" i="14" s="1"/>
  <c r="J145" i="14" s="1"/>
  <c r="E131" i="14"/>
  <c r="H130" i="14" s="1"/>
  <c r="I130" i="14" s="1"/>
  <c r="J130" i="14" s="1"/>
  <c r="P62" i="29"/>
  <c r="Q62" i="29" s="1"/>
  <c r="S62" i="29" s="1"/>
  <c r="U62" i="29" s="1"/>
  <c r="AQ62" i="29" s="1"/>
  <c r="AU62" i="29" s="1"/>
  <c r="O63" i="29"/>
  <c r="D143" i="26"/>
  <c r="E144" i="26" s="1"/>
  <c r="H143" i="26" s="1"/>
  <c r="I143" i="26" s="1"/>
  <c r="J143" i="26" s="1"/>
  <c r="E129" i="26"/>
  <c r="H128" i="26" s="1"/>
  <c r="I128" i="26" s="1"/>
  <c r="J128" i="26" s="1"/>
  <c r="P78" i="30"/>
  <c r="Q78" i="30" s="1"/>
  <c r="S78" i="30" s="1"/>
  <c r="U78" i="30" s="1"/>
  <c r="AQ78" i="30" s="1"/>
  <c r="AU78" i="30" s="1"/>
  <c r="O79" i="30"/>
  <c r="P31" i="33"/>
  <c r="Q31" i="33" s="1"/>
  <c r="S31" i="33" s="1"/>
  <c r="U31" i="33" s="1"/>
  <c r="AQ31" i="33" s="1"/>
  <c r="AU31" i="33" s="1"/>
  <c r="O32" i="33"/>
  <c r="P75" i="2"/>
  <c r="Q75" i="2" s="1"/>
  <c r="S75" i="2" s="1"/>
  <c r="U75" i="2" s="1"/>
  <c r="AQ75" i="2" s="1"/>
  <c r="AU75" i="2" s="1"/>
  <c r="Q105" i="21"/>
  <c r="S105" i="21" s="1"/>
  <c r="U105" i="21" s="1"/>
  <c r="AT105" i="21" s="1"/>
  <c r="AX105" i="21" s="1"/>
  <c r="O106" i="21"/>
  <c r="P137" i="9"/>
  <c r="Q137" i="9" s="1"/>
  <c r="S137" i="9" s="1"/>
  <c r="U137" i="9" s="1"/>
  <c r="AT137" i="9" s="1"/>
  <c r="AX137" i="9" s="1"/>
  <c r="P91" i="31"/>
  <c r="Q91" i="31" s="1"/>
  <c r="S91" i="31" s="1"/>
  <c r="U91" i="31" s="1"/>
  <c r="AJ91" i="31" s="1"/>
  <c r="AN91" i="31" s="1"/>
  <c r="P90" i="4"/>
  <c r="Q90" i="4" s="1"/>
  <c r="S90" i="4" s="1"/>
  <c r="U90" i="4" s="1"/>
  <c r="AJ90" i="4" s="1"/>
  <c r="AN90" i="4" s="1"/>
  <c r="O91" i="4"/>
  <c r="E125" i="5"/>
  <c r="H124" i="5" s="1"/>
  <c r="I124" i="5" s="1"/>
  <c r="J124" i="5" s="1"/>
  <c r="D139" i="5"/>
  <c r="E140" i="5" s="1"/>
  <c r="H139" i="5" s="1"/>
  <c r="I139" i="5" s="1"/>
  <c r="J139" i="5" s="1"/>
  <c r="P45" i="5"/>
  <c r="Q45" i="5" s="1"/>
  <c r="S45" i="5" s="1"/>
  <c r="U45" i="5" s="1"/>
  <c r="AQ45" i="5" s="1"/>
  <c r="AU45" i="5" s="1"/>
  <c r="P60" i="26"/>
  <c r="Q60" i="26" s="1"/>
  <c r="S60" i="26" s="1"/>
  <c r="U60" i="26" s="1"/>
  <c r="AQ60" i="26" s="1"/>
  <c r="AU60" i="26" s="1"/>
  <c r="O61" i="26"/>
  <c r="P46" i="13"/>
  <c r="Q46" i="13" s="1"/>
  <c r="S46" i="13" s="1"/>
  <c r="U46" i="13" s="1"/>
  <c r="AQ46" i="13" s="1"/>
  <c r="AU46" i="13" s="1"/>
  <c r="Q121" i="30"/>
  <c r="S121" i="30" s="1"/>
  <c r="U121" i="30" s="1"/>
  <c r="AT121" i="30" s="1"/>
  <c r="O122" i="30"/>
  <c r="O61" i="13"/>
  <c r="O29" i="21"/>
  <c r="P91" i="27"/>
  <c r="Q91" i="27" s="1"/>
  <c r="S91" i="27" s="1"/>
  <c r="U91" i="27" s="1"/>
  <c r="AJ91" i="27" s="1"/>
  <c r="AN91" i="27" s="1"/>
  <c r="O92" i="27"/>
  <c r="D145" i="10"/>
  <c r="E146" i="10" s="1"/>
  <c r="H145" i="10" s="1"/>
  <c r="I145" i="10" s="1"/>
  <c r="J145" i="10" s="1"/>
  <c r="E131" i="10"/>
  <c r="H130" i="10" s="1"/>
  <c r="I130" i="10" s="1"/>
  <c r="J130" i="10" s="1"/>
  <c r="Q105" i="29"/>
  <c r="S105" i="29" s="1"/>
  <c r="U105" i="29" s="1"/>
  <c r="AT105" i="29" s="1"/>
  <c r="AX105" i="29" s="1"/>
  <c r="O106" i="29"/>
  <c r="N46" i="23"/>
  <c r="O46" i="23" s="1"/>
  <c r="Q136" i="22"/>
  <c r="S136" i="22" s="1"/>
  <c r="U136" i="22" s="1"/>
  <c r="AT136" i="22" s="1"/>
  <c r="AX136" i="22" s="1"/>
  <c r="O137" i="22"/>
  <c r="P61" i="4"/>
  <c r="Q61" i="4" s="1"/>
  <c r="S61" i="4" s="1"/>
  <c r="U61" i="4" s="1"/>
  <c r="AQ61" i="4" s="1"/>
  <c r="AU61" i="4" s="1"/>
  <c r="P122" i="19"/>
  <c r="Q122" i="19" s="1"/>
  <c r="S122" i="19" s="1"/>
  <c r="U122" i="19" s="1"/>
  <c r="AT122" i="19" s="1"/>
  <c r="O123" i="19"/>
  <c r="E122" i="5"/>
  <c r="H121" i="5" s="1"/>
  <c r="I121" i="5" s="1"/>
  <c r="J121" i="5" s="1"/>
  <c r="P121" i="5" s="1"/>
  <c r="D136" i="5"/>
  <c r="E137" i="5" s="1"/>
  <c r="H136" i="5" s="1"/>
  <c r="I136" i="5" s="1"/>
  <c r="J136" i="5" s="1"/>
  <c r="P136" i="5" s="1"/>
  <c r="P108" i="6"/>
  <c r="Q108" i="6" s="1"/>
  <c r="S108" i="6" s="1"/>
  <c r="U108" i="6" s="1"/>
  <c r="AT108" i="6" s="1"/>
  <c r="AX108" i="6" s="1"/>
  <c r="P30" i="11"/>
  <c r="Q30" i="11" s="1"/>
  <c r="S30" i="11" s="1"/>
  <c r="U30" i="11" s="1"/>
  <c r="AQ30" i="11" s="1"/>
  <c r="AU30" i="11" s="1"/>
  <c r="D141" i="24"/>
  <c r="E142" i="24" s="1"/>
  <c r="H141" i="24" s="1"/>
  <c r="I141" i="24" s="1"/>
  <c r="J141" i="24" s="1"/>
  <c r="E127" i="24"/>
  <c r="H126" i="24" s="1"/>
  <c r="I126" i="24" s="1"/>
  <c r="J126" i="24" s="1"/>
  <c r="D145" i="4"/>
  <c r="E146" i="4" s="1"/>
  <c r="H145" i="4" s="1"/>
  <c r="I145" i="4" s="1"/>
  <c r="J145" i="4" s="1"/>
  <c r="E131" i="4"/>
  <c r="H130" i="4" s="1"/>
  <c r="I130" i="4" s="1"/>
  <c r="J130" i="4" s="1"/>
  <c r="D139" i="16"/>
  <c r="E140" i="16" s="1"/>
  <c r="H139" i="16" s="1"/>
  <c r="I139" i="16" s="1"/>
  <c r="J139" i="16" s="1"/>
  <c r="E125" i="16"/>
  <c r="H124" i="16" s="1"/>
  <c r="I124" i="16" s="1"/>
  <c r="J124" i="16" s="1"/>
  <c r="Q121" i="3"/>
  <c r="S121" i="3" s="1"/>
  <c r="U121" i="3" s="1"/>
  <c r="AT121" i="3" s="1"/>
  <c r="O122" i="3"/>
  <c r="P29" i="26"/>
  <c r="Q29" i="26" s="1"/>
  <c r="S29" i="26" s="1"/>
  <c r="U29" i="26" s="1"/>
  <c r="AQ29" i="26" s="1"/>
  <c r="AU29" i="26" s="1"/>
  <c r="N30" i="26"/>
  <c r="O30" i="26" s="1"/>
  <c r="P60" i="2"/>
  <c r="Q60" i="2" s="1"/>
  <c r="S60" i="2" s="1"/>
  <c r="U60" i="2" s="1"/>
  <c r="AQ60" i="2" s="1"/>
  <c r="AU60" i="2" s="1"/>
  <c r="O61" i="2"/>
  <c r="O29" i="4"/>
  <c r="P28" i="6"/>
  <c r="Q28" i="6" s="1"/>
  <c r="S28" i="6" s="1"/>
  <c r="U28" i="6" s="1"/>
  <c r="AQ28" i="6" s="1"/>
  <c r="AU28" i="6" s="1"/>
  <c r="O29" i="6"/>
  <c r="E127" i="33"/>
  <c r="H126" i="33" s="1"/>
  <c r="I126" i="33" s="1"/>
  <c r="J126" i="33" s="1"/>
  <c r="D141" i="33"/>
  <c r="E142" i="33" s="1"/>
  <c r="H141" i="33" s="1"/>
  <c r="I141" i="33" s="1"/>
  <c r="J141" i="33" s="1"/>
  <c r="E127" i="27"/>
  <c r="H126" i="27" s="1"/>
  <c r="I126" i="27" s="1"/>
  <c r="J126" i="27" s="1"/>
  <c r="D141" i="27"/>
  <c r="E142" i="27" s="1"/>
  <c r="H141" i="27" s="1"/>
  <c r="I141" i="27" s="1"/>
  <c r="J141" i="27" s="1"/>
  <c r="D137" i="28"/>
  <c r="E138" i="28" s="1"/>
  <c r="H137" i="28" s="1"/>
  <c r="I137" i="28" s="1"/>
  <c r="J137" i="28" s="1"/>
  <c r="E123" i="28"/>
  <c r="H122" i="28" s="1"/>
  <c r="I122" i="28" s="1"/>
  <c r="J122" i="28" s="1"/>
  <c r="D138" i="10"/>
  <c r="E139" i="10" s="1"/>
  <c r="H138" i="10" s="1"/>
  <c r="I138" i="10" s="1"/>
  <c r="J138" i="10" s="1"/>
  <c r="E124" i="10"/>
  <c r="H123" i="10" s="1"/>
  <c r="I123" i="10" s="1"/>
  <c r="J123" i="10" s="1"/>
  <c r="Q136" i="30"/>
  <c r="S136" i="30" s="1"/>
  <c r="U136" i="30" s="1"/>
  <c r="AT136" i="30" s="1"/>
  <c r="AX136" i="30" s="1"/>
  <c r="O137" i="30"/>
  <c r="P45" i="14"/>
  <c r="Q45" i="14" s="1"/>
  <c r="S45" i="14" s="1"/>
  <c r="U45" i="14" s="1"/>
  <c r="AQ45" i="14" s="1"/>
  <c r="AU45" i="14" s="1"/>
  <c r="P44" i="30"/>
  <c r="Q44" i="30" s="1"/>
  <c r="S44" i="30" s="1"/>
  <c r="U44" i="30" s="1"/>
  <c r="AQ44" i="30" s="1"/>
  <c r="AU44" i="30" s="1"/>
  <c r="P91" i="33"/>
  <c r="Q91" i="33" s="1"/>
  <c r="S91" i="33" s="1"/>
  <c r="U91" i="33" s="1"/>
  <c r="AJ91" i="33" s="1"/>
  <c r="AN91" i="33" s="1"/>
  <c r="P44" i="7"/>
  <c r="Q44" i="7" s="1"/>
  <c r="S44" i="7" s="1"/>
  <c r="U44" i="7" s="1"/>
  <c r="AQ44" i="7" s="1"/>
  <c r="AU44" i="7" s="1"/>
  <c r="O45" i="7"/>
  <c r="P61" i="30"/>
  <c r="Q61" i="30" s="1"/>
  <c r="S61" i="30" s="1"/>
  <c r="U61" i="30" s="1"/>
  <c r="AQ61" i="30" s="1"/>
  <c r="AU61" i="30" s="1"/>
  <c r="P106" i="14"/>
  <c r="Q106" i="14" s="1"/>
  <c r="S106" i="14" s="1"/>
  <c r="U106" i="14" s="1"/>
  <c r="AT106" i="14" s="1"/>
  <c r="AX106" i="14" s="1"/>
  <c r="O107" i="14"/>
  <c r="Q136" i="8"/>
  <c r="S136" i="8" s="1"/>
  <c r="U136" i="8" s="1"/>
  <c r="AT136" i="8" s="1"/>
  <c r="AX136" i="8" s="1"/>
  <c r="O137" i="8"/>
  <c r="BA121" i="19"/>
  <c r="AX121" i="19"/>
  <c r="E132" i="24"/>
  <c r="H131" i="24" s="1"/>
  <c r="I131" i="24" s="1"/>
  <c r="J131" i="24" s="1"/>
  <c r="D146" i="24"/>
  <c r="E147" i="24" s="1"/>
  <c r="H146" i="24" s="1"/>
  <c r="I146" i="24" s="1"/>
  <c r="J146" i="24" s="1"/>
  <c r="P75" i="24"/>
  <c r="Q75" i="24" s="1"/>
  <c r="S75" i="24" s="1"/>
  <c r="U75" i="24" s="1"/>
  <c r="AQ75" i="24" s="1"/>
  <c r="AU75" i="24" s="1"/>
  <c r="O76" i="24"/>
  <c r="Q105" i="5"/>
  <c r="S105" i="5" s="1"/>
  <c r="U105" i="5" s="1"/>
  <c r="AT105" i="5" s="1"/>
  <c r="AX105" i="5" s="1"/>
  <c r="O106" i="5"/>
  <c r="N30" i="8"/>
  <c r="O30" i="8" s="1"/>
  <c r="P75" i="26"/>
  <c r="Q75" i="26" s="1"/>
  <c r="S75" i="26" s="1"/>
  <c r="U75" i="26" s="1"/>
  <c r="AQ75" i="26" s="1"/>
  <c r="AU75" i="26" s="1"/>
  <c r="O76" i="26"/>
  <c r="P75" i="22"/>
  <c r="Q75" i="22" s="1"/>
  <c r="S75" i="22" s="1"/>
  <c r="U75" i="22" s="1"/>
  <c r="AQ75" i="22" s="1"/>
  <c r="AU75" i="22" s="1"/>
  <c r="O76" i="22"/>
  <c r="Q106" i="23"/>
  <c r="S106" i="23" s="1"/>
  <c r="U106" i="23" s="1"/>
  <c r="AT106" i="23" s="1"/>
  <c r="AX106" i="23" s="1"/>
  <c r="O107" i="23"/>
  <c r="P106" i="20"/>
  <c r="Q106" i="20" s="1"/>
  <c r="S106" i="20" s="1"/>
  <c r="U106" i="20" s="1"/>
  <c r="AT106" i="20" s="1"/>
  <c r="AX106" i="20" s="1"/>
  <c r="O107" i="20"/>
  <c r="P47" i="24"/>
  <c r="Q47" i="24" s="1"/>
  <c r="S47" i="24" s="1"/>
  <c r="U47" i="24" s="1"/>
  <c r="AQ47" i="24" s="1"/>
  <c r="AU47" i="24" s="1"/>
  <c r="O48" i="24"/>
  <c r="P91" i="23"/>
  <c r="Q91" i="23" s="1"/>
  <c r="S91" i="23" s="1"/>
  <c r="U91" i="23" s="1"/>
  <c r="AJ91" i="23" s="1"/>
  <c r="AN91" i="23" s="1"/>
  <c r="O92" i="23"/>
  <c r="P91" i="30"/>
  <c r="Q91" i="30" s="1"/>
  <c r="S91" i="30" s="1"/>
  <c r="U91" i="30" s="1"/>
  <c r="AJ91" i="30" s="1"/>
  <c r="AN91" i="30" s="1"/>
  <c r="O92" i="30"/>
  <c r="P90" i="21"/>
  <c r="Q90" i="21" s="1"/>
  <c r="S90" i="21" s="1"/>
  <c r="U90" i="21" s="1"/>
  <c r="AJ90" i="21" s="1"/>
  <c r="AN90" i="21" s="1"/>
  <c r="Q136" i="3"/>
  <c r="S136" i="3" s="1"/>
  <c r="U136" i="3" s="1"/>
  <c r="AT136" i="3" s="1"/>
  <c r="AX136" i="3" s="1"/>
  <c r="O137" i="3"/>
  <c r="P122" i="10"/>
  <c r="Q122" i="10" s="1"/>
  <c r="S122" i="10" s="1"/>
  <c r="U122" i="10" s="1"/>
  <c r="AT122" i="10" s="1"/>
  <c r="O123" i="10"/>
  <c r="E132" i="27"/>
  <c r="H131" i="27" s="1"/>
  <c r="I131" i="27" s="1"/>
  <c r="J131" i="27" s="1"/>
  <c r="D146" i="27"/>
  <c r="E147" i="27" s="1"/>
  <c r="H146" i="27" s="1"/>
  <c r="I146" i="27" s="1"/>
  <c r="J146" i="27" s="1"/>
  <c r="D138" i="27"/>
  <c r="E139" i="27" s="1"/>
  <c r="H138" i="27" s="1"/>
  <c r="I138" i="27" s="1"/>
  <c r="J138" i="27" s="1"/>
  <c r="E124" i="27"/>
  <c r="H123" i="27" s="1"/>
  <c r="I123" i="27" s="1"/>
  <c r="J123" i="27" s="1"/>
  <c r="P60" i="23"/>
  <c r="Q60" i="23" s="1"/>
  <c r="S60" i="23" s="1"/>
  <c r="U60" i="23" s="1"/>
  <c r="AQ60" i="23" s="1"/>
  <c r="AU60" i="23" s="1"/>
  <c r="E122" i="11"/>
  <c r="H121" i="11" s="1"/>
  <c r="I121" i="11" s="1"/>
  <c r="J121" i="11" s="1"/>
  <c r="P121" i="11" s="1"/>
  <c r="D136" i="11"/>
  <c r="E137" i="11" s="1"/>
  <c r="H136" i="11" s="1"/>
  <c r="I136" i="11" s="1"/>
  <c r="J136" i="11" s="1"/>
  <c r="P136" i="11" s="1"/>
  <c r="O63" i="22"/>
  <c r="Q121" i="8"/>
  <c r="S121" i="8" s="1"/>
  <c r="U121" i="8" s="1"/>
  <c r="AT121" i="8" s="1"/>
  <c r="O122" i="8"/>
  <c r="E132" i="29"/>
  <c r="H131" i="29" s="1"/>
  <c r="I131" i="29" s="1"/>
  <c r="J131" i="29" s="1"/>
  <c r="D146" i="29"/>
  <c r="E147" i="29" s="1"/>
  <c r="H146" i="29" s="1"/>
  <c r="I146" i="29" s="1"/>
  <c r="J146" i="29" s="1"/>
  <c r="N62" i="25"/>
  <c r="O62" i="25" s="1"/>
  <c r="D137" i="15"/>
  <c r="E138" i="15" s="1"/>
  <c r="H137" i="15" s="1"/>
  <c r="I137" i="15" s="1"/>
  <c r="J137" i="15" s="1"/>
  <c r="E123" i="15"/>
  <c r="H122" i="15" s="1"/>
  <c r="I122" i="15" s="1"/>
  <c r="J122" i="15" s="1"/>
  <c r="P28" i="20"/>
  <c r="Q28" i="20" s="1"/>
  <c r="S28" i="20" s="1"/>
  <c r="U28" i="20" s="1"/>
  <c r="AQ28" i="20" s="1"/>
  <c r="AU28" i="20" s="1"/>
  <c r="O29" i="20"/>
  <c r="O76" i="33"/>
  <c r="O75" i="8"/>
  <c r="P106" i="27"/>
  <c r="Q106" i="27" s="1"/>
  <c r="S106" i="27" s="1"/>
  <c r="U106" i="27" s="1"/>
  <c r="AT106" i="27" s="1"/>
  <c r="AX106" i="27" s="1"/>
  <c r="E126" i="18"/>
  <c r="H125" i="18" s="1"/>
  <c r="I125" i="18" s="1"/>
  <c r="J125" i="18" s="1"/>
  <c r="D140" i="18"/>
  <c r="E141" i="18" s="1"/>
  <c r="H140" i="18" s="1"/>
  <c r="I140" i="18" s="1"/>
  <c r="J140" i="18" s="1"/>
  <c r="E123" i="23"/>
  <c r="H122" i="23" s="1"/>
  <c r="I122" i="23" s="1"/>
  <c r="J122" i="23" s="1"/>
  <c r="P122" i="23" s="1"/>
  <c r="D137" i="23"/>
  <c r="E138" i="23" s="1"/>
  <c r="H137" i="23" s="1"/>
  <c r="I137" i="23" s="1"/>
  <c r="J137" i="23" s="1"/>
  <c r="P137" i="23" s="1"/>
  <c r="D137" i="7"/>
  <c r="E138" i="7" s="1"/>
  <c r="H137" i="7" s="1"/>
  <c r="I137" i="7" s="1"/>
  <c r="J137" i="7" s="1"/>
  <c r="P137" i="7" s="1"/>
  <c r="E123" i="7"/>
  <c r="H122" i="7" s="1"/>
  <c r="I122" i="7" s="1"/>
  <c r="J122" i="7" s="1"/>
  <c r="P122" i="7" s="1"/>
  <c r="P45" i="17"/>
  <c r="Q45" i="17" s="1"/>
  <c r="S45" i="17" s="1"/>
  <c r="U45" i="17" s="1"/>
  <c r="AQ45" i="17" s="1"/>
  <c r="AU45" i="17" s="1"/>
  <c r="N46" i="17"/>
  <c r="O46" i="17"/>
  <c r="O29" i="24"/>
  <c r="BA121" i="10"/>
  <c r="AX121" i="10"/>
  <c r="D139" i="9"/>
  <c r="E140" i="9" s="1"/>
  <c r="H139" i="9" s="1"/>
  <c r="I139" i="9" s="1"/>
  <c r="J139" i="9" s="1"/>
  <c r="E125" i="9"/>
  <c r="H124" i="9" s="1"/>
  <c r="I124" i="9" s="1"/>
  <c r="J124" i="9" s="1"/>
  <c r="O61" i="3"/>
  <c r="P122" i="9"/>
  <c r="Q122" i="9" s="1"/>
  <c r="S122" i="9" s="1"/>
  <c r="U122" i="9" s="1"/>
  <c r="AT122" i="9" s="1"/>
  <c r="E132" i="15"/>
  <c r="H131" i="15" s="1"/>
  <c r="I131" i="15" s="1"/>
  <c r="J131" i="15" s="1"/>
  <c r="D146" i="15"/>
  <c r="E147" i="15" s="1"/>
  <c r="H146" i="15" s="1"/>
  <c r="I146" i="15" s="1"/>
  <c r="J146" i="15" s="1"/>
  <c r="P106" i="13"/>
  <c r="Q106" i="13" s="1"/>
  <c r="S106" i="13" s="1"/>
  <c r="U106" i="13" s="1"/>
  <c r="AT106" i="13" s="1"/>
  <c r="AX106" i="13" s="1"/>
  <c r="O107" i="13"/>
  <c r="P28" i="13"/>
  <c r="Q28" i="13" s="1"/>
  <c r="S28" i="13" s="1"/>
  <c r="U28" i="13" s="1"/>
  <c r="AQ28" i="13" s="1"/>
  <c r="AU28" i="13" s="1"/>
  <c r="O29" i="13"/>
  <c r="D142" i="9"/>
  <c r="E143" i="9" s="1"/>
  <c r="H142" i="9" s="1"/>
  <c r="I142" i="9" s="1"/>
  <c r="J142" i="9" s="1"/>
  <c r="E128" i="9"/>
  <c r="H127" i="9" s="1"/>
  <c r="I127" i="9" s="1"/>
  <c r="J127" i="9" s="1"/>
  <c r="E130" i="9"/>
  <c r="H129" i="9" s="1"/>
  <c r="I129" i="9" s="1"/>
  <c r="J129" i="9" s="1"/>
  <c r="D144" i="9"/>
  <c r="E145" i="9" s="1"/>
  <c r="H144" i="9" s="1"/>
  <c r="I144" i="9" s="1"/>
  <c r="J144" i="9" s="1"/>
  <c r="P76" i="27"/>
  <c r="Q76" i="27" s="1"/>
  <c r="S76" i="27" s="1"/>
  <c r="U76" i="27" s="1"/>
  <c r="AQ76" i="27" s="1"/>
  <c r="AU76" i="27" s="1"/>
  <c r="Q105" i="11"/>
  <c r="S105" i="11" s="1"/>
  <c r="U105" i="11" s="1"/>
  <c r="AT105" i="11" s="1"/>
  <c r="AX105" i="11" s="1"/>
  <c r="O106" i="11"/>
  <c r="D138" i="7"/>
  <c r="E139" i="7" s="1"/>
  <c r="H138" i="7" s="1"/>
  <c r="I138" i="7" s="1"/>
  <c r="J138" i="7" s="1"/>
  <c r="E124" i="7"/>
  <c r="H123" i="7" s="1"/>
  <c r="I123" i="7" s="1"/>
  <c r="J123" i="7" s="1"/>
  <c r="Q121" i="14"/>
  <c r="S121" i="14" s="1"/>
  <c r="U121" i="14" s="1"/>
  <c r="AT121" i="14" s="1"/>
  <c r="O122" i="14"/>
  <c r="D138" i="26"/>
  <c r="E139" i="26" s="1"/>
  <c r="H138" i="26" s="1"/>
  <c r="I138" i="26" s="1"/>
  <c r="J138" i="26" s="1"/>
  <c r="E124" i="26"/>
  <c r="H123" i="26" s="1"/>
  <c r="I123" i="26" s="1"/>
  <c r="J123" i="26" s="1"/>
  <c r="P28" i="5"/>
  <c r="Q28" i="5" s="1"/>
  <c r="S28" i="5" s="1"/>
  <c r="U28" i="5" s="1"/>
  <c r="AQ28" i="5" s="1"/>
  <c r="AU28" i="5" s="1"/>
  <c r="O29" i="5"/>
  <c r="P60" i="15"/>
  <c r="Q60" i="15" s="1"/>
  <c r="S60" i="15" s="1"/>
  <c r="U60" i="15" s="1"/>
  <c r="AQ60" i="15" s="1"/>
  <c r="AU60" i="15" s="1"/>
  <c r="O61" i="15"/>
  <c r="D140" i="9"/>
  <c r="E141" i="9" s="1"/>
  <c r="H140" i="9" s="1"/>
  <c r="I140" i="9" s="1"/>
  <c r="J140" i="9" s="1"/>
  <c r="E126" i="9"/>
  <c r="H125" i="9" s="1"/>
  <c r="I125" i="9" s="1"/>
  <c r="J125" i="9" s="1"/>
  <c r="P91" i="9"/>
  <c r="Q91" i="9" s="1"/>
  <c r="S91" i="9" s="1"/>
  <c r="U91" i="9" s="1"/>
  <c r="AJ91" i="9" s="1"/>
  <c r="AN91" i="9" s="1"/>
  <c r="P75" i="4"/>
  <c r="Q75" i="4" s="1"/>
  <c r="S75" i="4" s="1"/>
  <c r="U75" i="4" s="1"/>
  <c r="AQ75" i="4" s="1"/>
  <c r="AU75" i="4" s="1"/>
  <c r="P44" i="1"/>
  <c r="Q44" i="1" s="1"/>
  <c r="S44" i="1" s="1"/>
  <c r="U44" i="1" s="1"/>
  <c r="AQ44" i="1" s="1"/>
  <c r="AU44" i="1" s="1"/>
  <c r="O45" i="1"/>
  <c r="E132" i="13"/>
  <c r="H131" i="13" s="1"/>
  <c r="I131" i="13" s="1"/>
  <c r="J131" i="13" s="1"/>
  <c r="D146" i="13"/>
  <c r="E147" i="13" s="1"/>
  <c r="H146" i="13" s="1"/>
  <c r="I146" i="13" s="1"/>
  <c r="J146" i="13" s="1"/>
  <c r="BA121" i="12"/>
  <c r="AX121" i="12"/>
  <c r="P91" i="7"/>
  <c r="Q91" i="7" s="1"/>
  <c r="S91" i="7" s="1"/>
  <c r="U91" i="7" s="1"/>
  <c r="AJ91" i="7" s="1"/>
  <c r="AN91" i="7" s="1"/>
  <c r="O92" i="7"/>
  <c r="P106" i="17"/>
  <c r="Q106" i="17" s="1"/>
  <c r="S106" i="17" s="1"/>
  <c r="U106" i="17" s="1"/>
  <c r="AT106" i="17" s="1"/>
  <c r="AX106" i="17" s="1"/>
  <c r="P137" i="31"/>
  <c r="Q137" i="31" s="1"/>
  <c r="S137" i="31" s="1"/>
  <c r="U137" i="31" s="1"/>
  <c r="AT137" i="31" s="1"/>
  <c r="AX137" i="31" s="1"/>
  <c r="BA121" i="9"/>
  <c r="AX121" i="9"/>
  <c r="P76" i="9"/>
  <c r="Q76" i="9" s="1"/>
  <c r="S76" i="9" s="1"/>
  <c r="U76" i="9" s="1"/>
  <c r="AQ76" i="9" s="1"/>
  <c r="AU76" i="9" s="1"/>
  <c r="P28" i="7"/>
  <c r="Q28" i="7" s="1"/>
  <c r="S28" i="7" s="1"/>
  <c r="U28" i="7" s="1"/>
  <c r="AQ28" i="7" s="1"/>
  <c r="AU28" i="7" s="1"/>
  <c r="Q136" i="13"/>
  <c r="S136" i="13" s="1"/>
  <c r="U136" i="13" s="1"/>
  <c r="AT136" i="13" s="1"/>
  <c r="AX136" i="13" s="1"/>
  <c r="O137" i="13"/>
  <c r="E133" i="7"/>
  <c r="H132" i="7" s="1"/>
  <c r="I132" i="7" s="1"/>
  <c r="J132" i="7" s="1"/>
  <c r="D147" i="7"/>
  <c r="E148" i="7" s="1"/>
  <c r="H147" i="7" s="1"/>
  <c r="I147" i="7" s="1"/>
  <c r="J147" i="7" s="1"/>
  <c r="P61" i="11"/>
  <c r="Q61" i="11" s="1"/>
  <c r="S61" i="11" s="1"/>
  <c r="U61" i="11" s="1"/>
  <c r="AQ61" i="11" s="1"/>
  <c r="AU61" i="11" s="1"/>
  <c r="Q136" i="14"/>
  <c r="S136" i="14" s="1"/>
  <c r="U136" i="14" s="1"/>
  <c r="AT136" i="14" s="1"/>
  <c r="AX136" i="14" s="1"/>
  <c r="O137" i="14"/>
  <c r="P91" i="20"/>
  <c r="Q91" i="20" s="1"/>
  <c r="S91" i="20" s="1"/>
  <c r="U91" i="20" s="1"/>
  <c r="AJ91" i="20" s="1"/>
  <c r="AN91" i="20" s="1"/>
  <c r="N30" i="12"/>
  <c r="O30" i="12" s="1"/>
  <c r="N125" i="1"/>
  <c r="O125" i="1" s="1"/>
  <c r="P124" i="1"/>
  <c r="Q124" i="1" s="1"/>
  <c r="S124" i="1" s="1"/>
  <c r="U124" i="1" s="1"/>
  <c r="AT124" i="1" s="1"/>
  <c r="D138" i="33"/>
  <c r="E139" i="33" s="1"/>
  <c r="H138" i="33" s="1"/>
  <c r="I138" i="33" s="1"/>
  <c r="J138" i="33" s="1"/>
  <c r="E124" i="33"/>
  <c r="H123" i="33" s="1"/>
  <c r="I123" i="33" s="1"/>
  <c r="J123" i="33" s="1"/>
  <c r="P76" i="19"/>
  <c r="Q76" i="19" s="1"/>
  <c r="S76" i="19" s="1"/>
  <c r="U76" i="19" s="1"/>
  <c r="AQ76" i="19" s="1"/>
  <c r="AU76" i="19" s="1"/>
  <c r="N77" i="19"/>
  <c r="O77" i="19" s="1"/>
  <c r="E130" i="26"/>
  <c r="H129" i="26" s="1"/>
  <c r="I129" i="26" s="1"/>
  <c r="J129" i="26" s="1"/>
  <c r="D144" i="26"/>
  <c r="E145" i="26" s="1"/>
  <c r="H144" i="26" s="1"/>
  <c r="I144" i="26" s="1"/>
  <c r="J144" i="26" s="1"/>
  <c r="Q121" i="20"/>
  <c r="S121" i="20" s="1"/>
  <c r="U121" i="20" s="1"/>
  <c r="AT121" i="20" s="1"/>
  <c r="O122" i="20"/>
  <c r="E125" i="15"/>
  <c r="H124" i="15" s="1"/>
  <c r="I124" i="15" s="1"/>
  <c r="J124" i="15" s="1"/>
  <c r="D139" i="15"/>
  <c r="E140" i="15" s="1"/>
  <c r="H139" i="15" s="1"/>
  <c r="I139" i="15" s="1"/>
  <c r="J139" i="15" s="1"/>
  <c r="N62" i="16"/>
  <c r="O62" i="16" s="1"/>
  <c r="P61" i="16"/>
  <c r="Q61" i="16" s="1"/>
  <c r="S61" i="16" s="1"/>
  <c r="U61" i="16" s="1"/>
  <c r="AQ61" i="16" s="1"/>
  <c r="AU61" i="16" s="1"/>
  <c r="AX124" i="25"/>
  <c r="BA124" i="25"/>
  <c r="O75" i="5"/>
  <c r="N62" i="28"/>
  <c r="O62" i="28" s="1"/>
  <c r="D137" i="26"/>
  <c r="E138" i="26" s="1"/>
  <c r="H137" i="26" s="1"/>
  <c r="I137" i="26" s="1"/>
  <c r="J137" i="26" s="1"/>
  <c r="E123" i="26"/>
  <c r="H122" i="26" s="1"/>
  <c r="I122" i="26" s="1"/>
  <c r="J122" i="26" s="1"/>
  <c r="O91" i="22"/>
  <c r="O91" i="2"/>
  <c r="O107" i="9"/>
  <c r="P60" i="8"/>
  <c r="Q60" i="8" s="1"/>
  <c r="S60" i="8" s="1"/>
  <c r="U60" i="8" s="1"/>
  <c r="AQ60" i="8" s="1"/>
  <c r="AU60" i="8" s="1"/>
  <c r="O61" i="8"/>
  <c r="O64" i="24"/>
  <c r="Q121" i="13"/>
  <c r="S121" i="13" s="1"/>
  <c r="U121" i="13" s="1"/>
  <c r="AT121" i="13" s="1"/>
  <c r="O122" i="13"/>
  <c r="D144" i="15"/>
  <c r="E145" i="15" s="1"/>
  <c r="H144" i="15" s="1"/>
  <c r="I144" i="15" s="1"/>
  <c r="J144" i="15" s="1"/>
  <c r="E130" i="15"/>
  <c r="H129" i="15" s="1"/>
  <c r="I129" i="15" s="1"/>
  <c r="J129" i="15" s="1"/>
  <c r="N30" i="27"/>
  <c r="O30" i="27" s="1"/>
  <c r="O92" i="18"/>
  <c r="E125" i="4"/>
  <c r="H124" i="4" s="1"/>
  <c r="I124" i="4" s="1"/>
  <c r="J124" i="4" s="1"/>
  <c r="D139" i="4"/>
  <c r="E140" i="4" s="1"/>
  <c r="H139" i="4" s="1"/>
  <c r="I139" i="4" s="1"/>
  <c r="J139" i="4" s="1"/>
  <c r="D145" i="3"/>
  <c r="E146" i="3" s="1"/>
  <c r="H145" i="3" s="1"/>
  <c r="I145" i="3" s="1"/>
  <c r="J145" i="3" s="1"/>
  <c r="E131" i="3"/>
  <c r="H130" i="3" s="1"/>
  <c r="I130" i="3" s="1"/>
  <c r="J130" i="3" s="1"/>
  <c r="E132" i="5"/>
  <c r="H131" i="5" s="1"/>
  <c r="I131" i="5" s="1"/>
  <c r="J131" i="5" s="1"/>
  <c r="D146" i="5"/>
  <c r="E147" i="5" s="1"/>
  <c r="H146" i="5" s="1"/>
  <c r="I146" i="5" s="1"/>
  <c r="J146" i="5" s="1"/>
  <c r="O138" i="1"/>
  <c r="P90" i="29"/>
  <c r="Q90" i="29" s="1"/>
  <c r="S90" i="29" s="1"/>
  <c r="U90" i="29" s="1"/>
  <c r="AJ90" i="29" s="1"/>
  <c r="AN90" i="29" s="1"/>
  <c r="O91" i="29"/>
  <c r="E125" i="33"/>
  <c r="H124" i="33" s="1"/>
  <c r="I124" i="33" s="1"/>
  <c r="J124" i="33" s="1"/>
  <c r="D139" i="33"/>
  <c r="E140" i="33" s="1"/>
  <c r="H139" i="33" s="1"/>
  <c r="I139" i="33" s="1"/>
  <c r="J139" i="33" s="1"/>
  <c r="D138" i="4"/>
  <c r="E139" i="4" s="1"/>
  <c r="H138" i="4" s="1"/>
  <c r="I138" i="4" s="1"/>
  <c r="J138" i="4" s="1"/>
  <c r="E124" i="4"/>
  <c r="H123" i="4" s="1"/>
  <c r="I123" i="4" s="1"/>
  <c r="J123" i="4" s="1"/>
  <c r="D137" i="18"/>
  <c r="E138" i="18" s="1"/>
  <c r="H137" i="18" s="1"/>
  <c r="I137" i="18" s="1"/>
  <c r="J137" i="18" s="1"/>
  <c r="E123" i="18"/>
  <c r="H122" i="18" s="1"/>
  <c r="I122" i="18" s="1"/>
  <c r="J122" i="18" s="1"/>
  <c r="AX123" i="1"/>
  <c r="BA123" i="1"/>
  <c r="N46" i="9"/>
  <c r="O46" i="9" s="1"/>
  <c r="P45" i="9"/>
  <c r="Q45" i="9" s="1"/>
  <c r="S45" i="9" s="1"/>
  <c r="U45" i="9" s="1"/>
  <c r="AQ45" i="9" s="1"/>
  <c r="AU45" i="9" s="1"/>
  <c r="P75" i="1"/>
  <c r="Q75" i="1" s="1"/>
  <c r="S75" i="1" s="1"/>
  <c r="U75" i="1" s="1"/>
  <c r="AQ75" i="1" s="1"/>
  <c r="AU75" i="1" s="1"/>
  <c r="O76" i="1"/>
  <c r="Q136" i="24"/>
  <c r="S136" i="24" s="1"/>
  <c r="U136" i="24" s="1"/>
  <c r="AT136" i="24" s="1"/>
  <c r="AX136" i="24" s="1"/>
  <c r="O137" i="24"/>
  <c r="O46" i="6"/>
  <c r="Q136" i="20"/>
  <c r="S136" i="20" s="1"/>
  <c r="U136" i="20" s="1"/>
  <c r="AT136" i="20" s="1"/>
  <c r="AX136" i="20" s="1"/>
  <c r="O137" i="20"/>
  <c r="P106" i="24"/>
  <c r="Q106" i="24" s="1"/>
  <c r="S106" i="24" s="1"/>
  <c r="U106" i="24" s="1"/>
  <c r="AT106" i="24" s="1"/>
  <c r="AX106" i="24" s="1"/>
  <c r="O75" i="17"/>
  <c r="D145" i="26"/>
  <c r="E146" i="26" s="1"/>
  <c r="H145" i="26" s="1"/>
  <c r="I145" i="26" s="1"/>
  <c r="J145" i="26" s="1"/>
  <c r="E131" i="26"/>
  <c r="H130" i="26" s="1"/>
  <c r="I130" i="26" s="1"/>
  <c r="J130" i="26" s="1"/>
  <c r="N46" i="3"/>
  <c r="O46" i="3" s="1"/>
  <c r="P45" i="3"/>
  <c r="Q45" i="3" s="1"/>
  <c r="S45" i="3" s="1"/>
  <c r="U45" i="3" s="1"/>
  <c r="AQ45" i="3" s="1"/>
  <c r="AU45" i="3" s="1"/>
  <c r="P106" i="33"/>
  <c r="Q106" i="33" s="1"/>
  <c r="S106" i="33" s="1"/>
  <c r="U106" i="33" s="1"/>
  <c r="AT106" i="33" s="1"/>
  <c r="AX106" i="33" s="1"/>
  <c r="O107" i="33"/>
  <c r="D142" i="18"/>
  <c r="E143" i="18" s="1"/>
  <c r="H142" i="18" s="1"/>
  <c r="I142" i="18" s="1"/>
  <c r="J142" i="18" s="1"/>
  <c r="E128" i="18"/>
  <c r="H127" i="18" s="1"/>
  <c r="I127" i="18" s="1"/>
  <c r="J127" i="18" s="1"/>
  <c r="D145" i="16"/>
  <c r="E146" i="16" s="1"/>
  <c r="H145" i="16" s="1"/>
  <c r="I145" i="16" s="1"/>
  <c r="J145" i="16" s="1"/>
  <c r="E131" i="16"/>
  <c r="H130" i="16" s="1"/>
  <c r="I130" i="16" s="1"/>
  <c r="J130" i="16" s="1"/>
  <c r="P76" i="23"/>
  <c r="Q76" i="23" s="1"/>
  <c r="S76" i="23" s="1"/>
  <c r="U76" i="23" s="1"/>
  <c r="AQ76" i="23" s="1"/>
  <c r="AU76" i="23" s="1"/>
  <c r="E126" i="23"/>
  <c r="H125" i="23" s="1"/>
  <c r="I125" i="23" s="1"/>
  <c r="J125" i="23" s="1"/>
  <c r="D140" i="23"/>
  <c r="E141" i="23" s="1"/>
  <c r="H140" i="23" s="1"/>
  <c r="I140" i="23" s="1"/>
  <c r="J140" i="23" s="1"/>
  <c r="P60" i="19"/>
  <c r="Q60" i="19" s="1"/>
  <c r="S60" i="19" s="1"/>
  <c r="U60" i="19" s="1"/>
  <c r="AQ60" i="19" s="1"/>
  <c r="AU60" i="19" s="1"/>
  <c r="P45" i="15"/>
  <c r="Q45" i="15" s="1"/>
  <c r="S45" i="15" s="1"/>
  <c r="U45" i="15" s="1"/>
  <c r="AQ45" i="15" s="1"/>
  <c r="AU45" i="15" s="1"/>
  <c r="O76" i="16"/>
  <c r="D141" i="17"/>
  <c r="E142" i="17" s="1"/>
  <c r="H141" i="17" s="1"/>
  <c r="I141" i="17" s="1"/>
  <c r="J141" i="17" s="1"/>
  <c r="E127" i="17"/>
  <c r="H126" i="17" s="1"/>
  <c r="I126" i="17" s="1"/>
  <c r="J126" i="17" s="1"/>
  <c r="N30" i="1"/>
  <c r="O30" i="1" s="1"/>
  <c r="P29" i="1"/>
  <c r="Q29" i="1" s="1"/>
  <c r="S29" i="1" s="1"/>
  <c r="U29" i="1" s="1"/>
  <c r="AQ29" i="1" s="1"/>
  <c r="AU29" i="1" s="1"/>
  <c r="E125" i="26"/>
  <c r="H124" i="26" s="1"/>
  <c r="I124" i="26" s="1"/>
  <c r="J124" i="26" s="1"/>
  <c r="D139" i="26"/>
  <c r="E140" i="26" s="1"/>
  <c r="H139" i="26" s="1"/>
  <c r="I139" i="26" s="1"/>
  <c r="J139" i="26" s="1"/>
  <c r="P107" i="19"/>
  <c r="Q107" i="19" s="1"/>
  <c r="S107" i="19" s="1"/>
  <c r="U107" i="19" s="1"/>
  <c r="AT107" i="19" s="1"/>
  <c r="AX107" i="19" s="1"/>
  <c r="O108" i="19"/>
  <c r="Q121" i="24"/>
  <c r="S121" i="24" s="1"/>
  <c r="U121" i="24" s="1"/>
  <c r="AT121" i="24" s="1"/>
  <c r="O122" i="24"/>
  <c r="P90" i="5"/>
  <c r="Q90" i="5" s="1"/>
  <c r="S90" i="5" s="1"/>
  <c r="U90" i="5" s="1"/>
  <c r="AJ90" i="5" s="1"/>
  <c r="AN90" i="5" s="1"/>
  <c r="O91" i="5"/>
  <c r="P28" i="10"/>
  <c r="Q28" i="10" s="1"/>
  <c r="S28" i="10" s="1"/>
  <c r="U28" i="10" s="1"/>
  <c r="AQ28" i="10" s="1"/>
  <c r="AU28" i="10" s="1"/>
  <c r="O60" i="1"/>
  <c r="Q121" i="2"/>
  <c r="S121" i="2" s="1"/>
  <c r="U121" i="2" s="1"/>
  <c r="AT121" i="2" s="1"/>
  <c r="O122" i="2"/>
  <c r="O75" i="21"/>
  <c r="E130" i="33"/>
  <c r="H129" i="33" s="1"/>
  <c r="I129" i="33" s="1"/>
  <c r="J129" i="33" s="1"/>
  <c r="D144" i="33"/>
  <c r="E145" i="33" s="1"/>
  <c r="H144" i="33" s="1"/>
  <c r="I144" i="33" s="1"/>
  <c r="J144" i="33" s="1"/>
  <c r="O107" i="31"/>
  <c r="O75" i="29"/>
  <c r="D143" i="8"/>
  <c r="E144" i="8" s="1"/>
  <c r="H143" i="8" s="1"/>
  <c r="I143" i="8" s="1"/>
  <c r="J143" i="8" s="1"/>
  <c r="E129" i="8"/>
  <c r="H128" i="8" s="1"/>
  <c r="I128" i="8" s="1"/>
  <c r="J128" i="8" s="1"/>
  <c r="P28" i="18"/>
  <c r="Q28" i="18" s="1"/>
  <c r="S28" i="18" s="1"/>
  <c r="U28" i="18" s="1"/>
  <c r="AQ28" i="18" s="1"/>
  <c r="AU28" i="18" s="1"/>
  <c r="P106" i="16"/>
  <c r="Q106" i="16" s="1"/>
  <c r="S106" i="16" s="1"/>
  <c r="U106" i="16" s="1"/>
  <c r="AT106" i="16" s="1"/>
  <c r="AX106" i="16" s="1"/>
  <c r="O107" i="16"/>
  <c r="E132" i="11"/>
  <c r="H131" i="11" s="1"/>
  <c r="I131" i="11" s="1"/>
  <c r="J131" i="11" s="1"/>
  <c r="D146" i="11"/>
  <c r="E147" i="11" s="1"/>
  <c r="H146" i="11" s="1"/>
  <c r="I146" i="11" s="1"/>
  <c r="J146" i="11" s="1"/>
  <c r="N62" i="17"/>
  <c r="P61" i="17"/>
  <c r="Q61" i="17" s="1"/>
  <c r="S61" i="17" s="1"/>
  <c r="U61" i="17" s="1"/>
  <c r="AQ61" i="17" s="1"/>
  <c r="AU61" i="17" s="1"/>
  <c r="P91" i="13"/>
  <c r="Q91" i="13" s="1"/>
  <c r="S91" i="13" s="1"/>
  <c r="U91" i="13" s="1"/>
  <c r="AJ91" i="13" s="1"/>
  <c r="AN91" i="13" s="1"/>
  <c r="O92" i="13"/>
  <c r="P60" i="21"/>
  <c r="Q60" i="21" s="1"/>
  <c r="S60" i="21" s="1"/>
  <c r="U60" i="21" s="1"/>
  <c r="AQ60" i="21" s="1"/>
  <c r="AU60" i="21" s="1"/>
  <c r="P106" i="8"/>
  <c r="Q106" i="8" s="1"/>
  <c r="S106" i="8" s="1"/>
  <c r="U106" i="8" s="1"/>
  <c r="AT106" i="8" s="1"/>
  <c r="AX106" i="8" s="1"/>
  <c r="O107" i="8"/>
  <c r="D147" i="14"/>
  <c r="E148" i="14" s="1"/>
  <c r="H147" i="14" s="1"/>
  <c r="I147" i="14" s="1"/>
  <c r="J147" i="14" s="1"/>
  <c r="E133" i="14"/>
  <c r="H132" i="14" s="1"/>
  <c r="I132" i="14" s="1"/>
  <c r="J132" i="14" s="1"/>
  <c r="P28" i="17"/>
  <c r="Q28" i="17" s="1"/>
  <c r="S28" i="17" s="1"/>
  <c r="U28" i="17" s="1"/>
  <c r="AQ28" i="17" s="1"/>
  <c r="AU28" i="17" s="1"/>
  <c r="D142" i="10"/>
  <c r="E143" i="10" s="1"/>
  <c r="H142" i="10" s="1"/>
  <c r="I142" i="10" s="1"/>
  <c r="J142" i="10" s="1"/>
  <c r="E128" i="10"/>
  <c r="H127" i="10" s="1"/>
  <c r="I127" i="10" s="1"/>
  <c r="J127" i="10" s="1"/>
  <c r="P46" i="21"/>
  <c r="Q46" i="21" s="1"/>
  <c r="S46" i="21" s="1"/>
  <c r="U46" i="21" s="1"/>
  <c r="AQ46" i="21" s="1"/>
  <c r="AU46" i="21" s="1"/>
  <c r="N46" i="6"/>
  <c r="E132" i="21"/>
  <c r="H131" i="21" s="1"/>
  <c r="I131" i="21" s="1"/>
  <c r="J131" i="21" s="1"/>
  <c r="D146" i="21"/>
  <c r="E147" i="21" s="1"/>
  <c r="H146" i="21" s="1"/>
  <c r="I146" i="21" s="1"/>
  <c r="J146" i="21" s="1"/>
  <c r="Q105" i="26"/>
  <c r="S105" i="26" s="1"/>
  <c r="U105" i="26" s="1"/>
  <c r="AT105" i="26" s="1"/>
  <c r="AX105" i="26" s="1"/>
  <c r="O106" i="26"/>
  <c r="E132" i="8"/>
  <c r="H131" i="8" s="1"/>
  <c r="I131" i="8" s="1"/>
  <c r="J131" i="8" s="1"/>
  <c r="D146" i="8"/>
  <c r="E147" i="8" s="1"/>
  <c r="H146" i="8" s="1"/>
  <c r="I146" i="8" s="1"/>
  <c r="J146" i="8" s="1"/>
  <c r="N30" i="9"/>
  <c r="P29" i="9"/>
  <c r="Q29" i="9" s="1"/>
  <c r="S29" i="9" s="1"/>
  <c r="U29" i="9" s="1"/>
  <c r="AQ29" i="9" s="1"/>
  <c r="AU29" i="9" s="1"/>
  <c r="O30" i="9"/>
  <c r="N109" i="25"/>
  <c r="O109" i="25" s="1"/>
  <c r="P91" i="16"/>
  <c r="Q91" i="16" s="1"/>
  <c r="S91" i="16" s="1"/>
  <c r="U91" i="16" s="1"/>
  <c r="AJ91" i="16" s="1"/>
  <c r="AN91" i="16" s="1"/>
  <c r="O92" i="16"/>
  <c r="D137" i="17"/>
  <c r="E138" i="17" s="1"/>
  <c r="H137" i="17" s="1"/>
  <c r="I137" i="17" s="1"/>
  <c r="J137" i="17" s="1"/>
  <c r="E123" i="17"/>
  <c r="H122" i="17" s="1"/>
  <c r="I122" i="17" s="1"/>
  <c r="J122" i="17" s="1"/>
  <c r="P61" i="10"/>
  <c r="Q61" i="10" s="1"/>
  <c r="S61" i="10" s="1"/>
  <c r="U61" i="10" s="1"/>
  <c r="AQ61" i="10" s="1"/>
  <c r="AU61" i="10" s="1"/>
  <c r="N30" i="23"/>
  <c r="O30" i="23" s="1"/>
  <c r="P78" i="14"/>
  <c r="Q78" i="14" s="1"/>
  <c r="S78" i="14" s="1"/>
  <c r="U78" i="14" s="1"/>
  <c r="AQ78" i="14" s="1"/>
  <c r="AU78" i="14" s="1"/>
  <c r="P76" i="18"/>
  <c r="Q76" i="18" s="1"/>
  <c r="S76" i="18" s="1"/>
  <c r="U76" i="18" s="1"/>
  <c r="AQ76" i="18" s="1"/>
  <c r="AU76" i="18" s="1"/>
  <c r="E128" i="15"/>
  <c r="H127" i="15" s="1"/>
  <c r="I127" i="15" s="1"/>
  <c r="J127" i="15" s="1"/>
  <c r="D142" i="15"/>
  <c r="E143" i="15" s="1"/>
  <c r="H142" i="15" s="1"/>
  <c r="I142" i="15" s="1"/>
  <c r="J142" i="15" s="1"/>
  <c r="E122" i="4"/>
  <c r="H121" i="4" s="1"/>
  <c r="I121" i="4" s="1"/>
  <c r="J121" i="4" s="1"/>
  <c r="P121" i="4" s="1"/>
  <c r="D136" i="4"/>
  <c r="E137" i="4" s="1"/>
  <c r="H136" i="4" s="1"/>
  <c r="I136" i="4" s="1"/>
  <c r="J136" i="4" s="1"/>
  <c r="P136" i="4" s="1"/>
  <c r="Q136" i="2"/>
  <c r="S136" i="2" s="1"/>
  <c r="U136" i="2" s="1"/>
  <c r="AT136" i="2" s="1"/>
  <c r="AX136" i="2" s="1"/>
  <c r="O137" i="2"/>
  <c r="P91" i="14"/>
  <c r="Q91" i="14" s="1"/>
  <c r="S91" i="14" s="1"/>
  <c r="U91" i="14" s="1"/>
  <c r="AJ91" i="14" s="1"/>
  <c r="AN91" i="14" s="1"/>
  <c r="Q105" i="4"/>
  <c r="S105" i="4" s="1"/>
  <c r="U105" i="4" s="1"/>
  <c r="AT105" i="4" s="1"/>
  <c r="AX105" i="4" s="1"/>
  <c r="O106" i="4"/>
  <c r="P122" i="12"/>
  <c r="Q122" i="12" s="1"/>
  <c r="S122" i="12" s="1"/>
  <c r="U122" i="12" s="1"/>
  <c r="AT122" i="12" s="1"/>
  <c r="P44" i="2"/>
  <c r="Q44" i="2" s="1"/>
  <c r="S44" i="2" s="1"/>
  <c r="U44" i="2" s="1"/>
  <c r="AQ44" i="2" s="1"/>
  <c r="AU44" i="2" s="1"/>
  <c r="O45" i="2"/>
  <c r="P28" i="30"/>
  <c r="Q28" i="30" s="1"/>
  <c r="S28" i="30" s="1"/>
  <c r="U28" i="30" s="1"/>
  <c r="AQ28" i="30" s="1"/>
  <c r="AU28" i="30" s="1"/>
  <c r="O29" i="30"/>
  <c r="P106" i="2"/>
  <c r="Q106" i="2" s="1"/>
  <c r="S106" i="2" s="1"/>
  <c r="U106" i="2" s="1"/>
  <c r="AT106" i="2" s="1"/>
  <c r="AX106" i="2" s="1"/>
  <c r="O107" i="2"/>
  <c r="P75" i="15"/>
  <c r="Q75" i="15" s="1"/>
  <c r="S75" i="15" s="1"/>
  <c r="U75" i="15" s="1"/>
  <c r="AQ75" i="15" s="1"/>
  <c r="AU75" i="15" s="1"/>
  <c r="D136" i="26"/>
  <c r="E137" i="26" s="1"/>
  <c r="H136" i="26" s="1"/>
  <c r="I136" i="26" s="1"/>
  <c r="J136" i="26" s="1"/>
  <c r="P136" i="26" s="1"/>
  <c r="E122" i="26"/>
  <c r="H121" i="26" s="1"/>
  <c r="I121" i="26" s="1"/>
  <c r="J121" i="26" s="1"/>
  <c r="P121" i="26" s="1"/>
  <c r="E130" i="20"/>
  <c r="H129" i="20" s="1"/>
  <c r="I129" i="20" s="1"/>
  <c r="J129" i="20" s="1"/>
  <c r="D144" i="20"/>
  <c r="E145" i="20" s="1"/>
  <c r="H144" i="20" s="1"/>
  <c r="I144" i="20" s="1"/>
  <c r="J144" i="20" s="1"/>
  <c r="O61" i="7"/>
  <c r="D145" i="19"/>
  <c r="E146" i="19" s="1"/>
  <c r="H145" i="19" s="1"/>
  <c r="I145" i="19" s="1"/>
  <c r="J145" i="19" s="1"/>
  <c r="E131" i="19"/>
  <c r="H130" i="19" s="1"/>
  <c r="I130" i="19" s="1"/>
  <c r="J130" i="19" s="1"/>
  <c r="E132" i="26"/>
  <c r="H131" i="26" s="1"/>
  <c r="I131" i="26" s="1"/>
  <c r="J131" i="26" s="1"/>
  <c r="D146" i="26"/>
  <c r="E147" i="26" s="1"/>
  <c r="H146" i="26" s="1"/>
  <c r="I146" i="26" s="1"/>
  <c r="J146" i="26" s="1"/>
  <c r="O46" i="16"/>
  <c r="O45" i="33"/>
  <c r="P106" i="30"/>
  <c r="Q106" i="30" s="1"/>
  <c r="S106" i="30" s="1"/>
  <c r="U106" i="30" s="1"/>
  <c r="AT106" i="30" s="1"/>
  <c r="AX106" i="30" s="1"/>
  <c r="D147" i="16"/>
  <c r="E148" i="16" s="1"/>
  <c r="H147" i="16" s="1"/>
  <c r="I147" i="16" s="1"/>
  <c r="J147" i="16" s="1"/>
  <c r="E133" i="16"/>
  <c r="H132" i="16" s="1"/>
  <c r="I132" i="16" s="1"/>
  <c r="J132" i="16" s="1"/>
  <c r="D137" i="3"/>
  <c r="E138" i="3" s="1"/>
  <c r="H137" i="3" s="1"/>
  <c r="I137" i="3" s="1"/>
  <c r="J137" i="3" s="1"/>
  <c r="E123" i="3"/>
  <c r="H122" i="3" s="1"/>
  <c r="I122" i="3" s="1"/>
  <c r="J122" i="3" s="1"/>
  <c r="D145" i="24"/>
  <c r="E146" i="24" s="1"/>
  <c r="H145" i="24" s="1"/>
  <c r="I145" i="24" s="1"/>
  <c r="J145" i="24" s="1"/>
  <c r="E131" i="24"/>
  <c r="H130" i="24" s="1"/>
  <c r="I130" i="24" s="1"/>
  <c r="J130" i="24" s="1"/>
  <c r="P106" i="22"/>
  <c r="Q106" i="22" s="1"/>
  <c r="S106" i="22" s="1"/>
  <c r="U106" i="22" s="1"/>
  <c r="AT106" i="22" s="1"/>
  <c r="AX106" i="22" s="1"/>
  <c r="O92" i="10"/>
  <c r="O30" i="15"/>
  <c r="D139" i="22"/>
  <c r="E140" i="22" s="1"/>
  <c r="H139" i="22" s="1"/>
  <c r="I139" i="22" s="1"/>
  <c r="J139" i="22" s="1"/>
  <c r="E125" i="22"/>
  <c r="H124" i="22" s="1"/>
  <c r="I124" i="22" s="1"/>
  <c r="J124" i="22" s="1"/>
  <c r="P122" i="18"/>
  <c r="Q122" i="18" s="1"/>
  <c r="S122" i="18" s="1"/>
  <c r="U122" i="18" s="1"/>
  <c r="AT122" i="18" s="1"/>
  <c r="O123" i="18"/>
  <c r="O91" i="24"/>
  <c r="E133" i="33"/>
  <c r="H132" i="33" s="1"/>
  <c r="I132" i="33" s="1"/>
  <c r="J132" i="33" s="1"/>
  <c r="D147" i="33"/>
  <c r="E148" i="33" s="1"/>
  <c r="H147" i="33" s="1"/>
  <c r="I147" i="33" s="1"/>
  <c r="J147" i="33" s="1"/>
  <c r="N125" i="25"/>
  <c r="O125" i="25" s="1"/>
  <c r="D142" i="20"/>
  <c r="E143" i="20" s="1"/>
  <c r="H142" i="20" s="1"/>
  <c r="I142" i="20" s="1"/>
  <c r="J142" i="20" s="1"/>
  <c r="E128" i="20"/>
  <c r="H127" i="20" s="1"/>
  <c r="I127" i="20" s="1"/>
  <c r="J127" i="20" s="1"/>
  <c r="E125" i="29"/>
  <c r="H124" i="29" s="1"/>
  <c r="I124" i="29" s="1"/>
  <c r="J124" i="29" s="1"/>
  <c r="D139" i="29"/>
  <c r="E140" i="29" s="1"/>
  <c r="H139" i="29" s="1"/>
  <c r="I139" i="29" s="1"/>
  <c r="J139" i="29" s="1"/>
  <c r="P29" i="34" l="1"/>
  <c r="Q29" i="34" s="1"/>
  <c r="S29" i="34" s="1"/>
  <c r="U29" i="34" s="1"/>
  <c r="AQ29" i="34" s="1"/>
  <c r="AU29" i="34" s="1"/>
  <c r="N30" i="34"/>
  <c r="O30" i="34"/>
  <c r="O61" i="34"/>
  <c r="P76" i="34"/>
  <c r="Q76" i="34" s="1"/>
  <c r="S76" i="34" s="1"/>
  <c r="U76" i="34" s="1"/>
  <c r="AQ76" i="34" s="1"/>
  <c r="AU76" i="34" s="1"/>
  <c r="N77" i="34"/>
  <c r="O77" i="34"/>
  <c r="O45" i="34"/>
  <c r="O107" i="34"/>
  <c r="P122" i="34"/>
  <c r="Q122" i="34" s="1"/>
  <c r="S122" i="34" s="1"/>
  <c r="U122" i="34" s="1"/>
  <c r="AT122" i="34" s="1"/>
  <c r="BA121" i="34"/>
  <c r="AX121" i="34"/>
  <c r="P137" i="34"/>
  <c r="Q137" i="34" s="1"/>
  <c r="S137" i="34" s="1"/>
  <c r="U137" i="34" s="1"/>
  <c r="AT137" i="34" s="1"/>
  <c r="AX137" i="34" s="1"/>
  <c r="O138" i="34"/>
  <c r="P91" i="34"/>
  <c r="Q91" i="34" s="1"/>
  <c r="S91" i="34" s="1"/>
  <c r="U91" i="34" s="1"/>
  <c r="AJ91" i="34" s="1"/>
  <c r="AN91" i="34" s="1"/>
  <c r="O92" i="34"/>
  <c r="P125" i="25"/>
  <c r="Q125" i="25" s="1"/>
  <c r="S125" i="25" s="1"/>
  <c r="U125" i="25" s="1"/>
  <c r="AT125" i="25" s="1"/>
  <c r="O126" i="25"/>
  <c r="P30" i="23"/>
  <c r="Q30" i="23" s="1"/>
  <c r="S30" i="23" s="1"/>
  <c r="U30" i="23" s="1"/>
  <c r="AQ30" i="23" s="1"/>
  <c r="AU30" i="23" s="1"/>
  <c r="O31" i="23"/>
  <c r="P77" i="19"/>
  <c r="Q77" i="19" s="1"/>
  <c r="S77" i="19" s="1"/>
  <c r="U77" i="19" s="1"/>
  <c r="AQ77" i="19" s="1"/>
  <c r="AU77" i="19" s="1"/>
  <c r="O78" i="19"/>
  <c r="P93" i="6"/>
  <c r="Q93" i="6" s="1"/>
  <c r="S93" i="6" s="1"/>
  <c r="U93" i="6" s="1"/>
  <c r="AJ93" i="6" s="1"/>
  <c r="AN93" i="6" s="1"/>
  <c r="P93" i="28"/>
  <c r="Q93" i="28" s="1"/>
  <c r="S93" i="28" s="1"/>
  <c r="U93" i="28" s="1"/>
  <c r="AJ93" i="28" s="1"/>
  <c r="AN93" i="28" s="1"/>
  <c r="O94" i="28"/>
  <c r="Q137" i="10"/>
  <c r="S137" i="10" s="1"/>
  <c r="U137" i="10" s="1"/>
  <c r="AT137" i="10" s="1"/>
  <c r="AX137" i="10" s="1"/>
  <c r="O138" i="10"/>
  <c r="P30" i="26"/>
  <c r="Q30" i="26" s="1"/>
  <c r="S30" i="26" s="1"/>
  <c r="U30" i="26" s="1"/>
  <c r="AQ30" i="26" s="1"/>
  <c r="AU30" i="26" s="1"/>
  <c r="P46" i="9"/>
  <c r="Q46" i="9" s="1"/>
  <c r="S46" i="9" s="1"/>
  <c r="U46" i="9" s="1"/>
  <c r="AQ46" i="9" s="1"/>
  <c r="AU46" i="9" s="1"/>
  <c r="P62" i="28"/>
  <c r="Q62" i="28" s="1"/>
  <c r="S62" i="28" s="1"/>
  <c r="U62" i="28" s="1"/>
  <c r="AQ62" i="28" s="1"/>
  <c r="AU62" i="28" s="1"/>
  <c r="P46" i="23"/>
  <c r="Q46" i="23" s="1"/>
  <c r="S46" i="23" s="1"/>
  <c r="U46" i="23" s="1"/>
  <c r="AQ46" i="23" s="1"/>
  <c r="AU46" i="23" s="1"/>
  <c r="O47" i="23"/>
  <c r="P125" i="1"/>
  <c r="Q125" i="1" s="1"/>
  <c r="S125" i="1" s="1"/>
  <c r="U125" i="1" s="1"/>
  <c r="AT125" i="1" s="1"/>
  <c r="O126" i="1"/>
  <c r="P46" i="29"/>
  <c r="Q46" i="29" s="1"/>
  <c r="S46" i="29" s="1"/>
  <c r="U46" i="29" s="1"/>
  <c r="AQ46" i="29" s="1"/>
  <c r="AU46" i="29" s="1"/>
  <c r="P46" i="25"/>
  <c r="Q46" i="25" s="1"/>
  <c r="S46" i="25" s="1"/>
  <c r="U46" i="25" s="1"/>
  <c r="AQ46" i="25" s="1"/>
  <c r="AU46" i="25" s="1"/>
  <c r="P30" i="12"/>
  <c r="Q30" i="12" s="1"/>
  <c r="S30" i="12" s="1"/>
  <c r="U30" i="12" s="1"/>
  <c r="AQ30" i="12" s="1"/>
  <c r="AU30" i="12" s="1"/>
  <c r="P30" i="1"/>
  <c r="Q30" i="1" s="1"/>
  <c r="S30" i="1" s="1"/>
  <c r="U30" i="1" s="1"/>
  <c r="AQ30" i="1" s="1"/>
  <c r="AU30" i="1" s="1"/>
  <c r="O31" i="1"/>
  <c r="P46" i="3"/>
  <c r="Q46" i="3" s="1"/>
  <c r="S46" i="3" s="1"/>
  <c r="U46" i="3" s="1"/>
  <c r="AQ46" i="3" s="1"/>
  <c r="AU46" i="3" s="1"/>
  <c r="P93" i="12"/>
  <c r="Q93" i="12" s="1"/>
  <c r="S93" i="12" s="1"/>
  <c r="U93" i="12" s="1"/>
  <c r="AJ93" i="12" s="1"/>
  <c r="AN93" i="12" s="1"/>
  <c r="P62" i="16"/>
  <c r="Q62" i="16" s="1"/>
  <c r="S62" i="16" s="1"/>
  <c r="U62" i="16" s="1"/>
  <c r="AQ62" i="16" s="1"/>
  <c r="AU62" i="16" s="1"/>
  <c r="O63" i="16"/>
  <c r="P46" i="20"/>
  <c r="Q46" i="20" s="1"/>
  <c r="S46" i="20" s="1"/>
  <c r="U46" i="20" s="1"/>
  <c r="AQ46" i="20" s="1"/>
  <c r="AU46" i="20" s="1"/>
  <c r="O47" i="20"/>
  <c r="P46" i="10"/>
  <c r="Q46" i="10" s="1"/>
  <c r="S46" i="10" s="1"/>
  <c r="U46" i="10" s="1"/>
  <c r="AQ46" i="10" s="1"/>
  <c r="AU46" i="10" s="1"/>
  <c r="O47" i="10"/>
  <c r="P30" i="31"/>
  <c r="Q30" i="31" s="1"/>
  <c r="S30" i="31" s="1"/>
  <c r="U30" i="31" s="1"/>
  <c r="AQ30" i="31" s="1"/>
  <c r="AU30" i="31" s="1"/>
  <c r="P61" i="2"/>
  <c r="Q61" i="2" s="1"/>
  <c r="S61" i="2" s="1"/>
  <c r="U61" i="2" s="1"/>
  <c r="AQ61" i="2" s="1"/>
  <c r="AU61" i="2" s="1"/>
  <c r="N62" i="2"/>
  <c r="O62" i="2"/>
  <c r="Q136" i="26"/>
  <c r="S136" i="26" s="1"/>
  <c r="U136" i="26" s="1"/>
  <c r="AT136" i="26" s="1"/>
  <c r="AX136" i="26" s="1"/>
  <c r="O137" i="26"/>
  <c r="P138" i="1"/>
  <c r="Q138" i="1" s="1"/>
  <c r="S138" i="1" s="1"/>
  <c r="U138" i="1" s="1"/>
  <c r="AT138" i="1" s="1"/>
  <c r="AX138" i="1" s="1"/>
  <c r="O139" i="1"/>
  <c r="P122" i="20"/>
  <c r="Q122" i="20" s="1"/>
  <c r="S122" i="20" s="1"/>
  <c r="U122" i="20" s="1"/>
  <c r="AT122" i="20" s="1"/>
  <c r="O123" i="20"/>
  <c r="O92" i="20"/>
  <c r="N77" i="9"/>
  <c r="O77" i="9" s="1"/>
  <c r="P122" i="14"/>
  <c r="Q122" i="14" s="1"/>
  <c r="S122" i="14" s="1"/>
  <c r="U122" i="14" s="1"/>
  <c r="AT122" i="14" s="1"/>
  <c r="P107" i="13"/>
  <c r="Q107" i="13" s="1"/>
  <c r="S107" i="13" s="1"/>
  <c r="U107" i="13" s="1"/>
  <c r="AT107" i="13" s="1"/>
  <c r="AX107" i="13" s="1"/>
  <c r="O108" i="13"/>
  <c r="P62" i="25"/>
  <c r="Q62" i="25" s="1"/>
  <c r="S62" i="25" s="1"/>
  <c r="U62" i="25" s="1"/>
  <c r="AQ62" i="25" s="1"/>
  <c r="AU62" i="25" s="1"/>
  <c r="P107" i="23"/>
  <c r="Q107" i="23" s="1"/>
  <c r="S107" i="23" s="1"/>
  <c r="U107" i="23" s="1"/>
  <c r="AT107" i="23" s="1"/>
  <c r="AX107" i="23" s="1"/>
  <c r="P137" i="8"/>
  <c r="Q137" i="8" s="1"/>
  <c r="S137" i="8" s="1"/>
  <c r="U137" i="8" s="1"/>
  <c r="AT137" i="8" s="1"/>
  <c r="AX137" i="8" s="1"/>
  <c r="P137" i="30"/>
  <c r="Q137" i="30" s="1"/>
  <c r="S137" i="30" s="1"/>
  <c r="U137" i="30" s="1"/>
  <c r="AT137" i="30" s="1"/>
  <c r="AX137" i="30" s="1"/>
  <c r="N93" i="27"/>
  <c r="P92" i="27"/>
  <c r="Q92" i="27" s="1"/>
  <c r="S92" i="27" s="1"/>
  <c r="U92" i="27" s="1"/>
  <c r="AJ92" i="27" s="1"/>
  <c r="AN92" i="27" s="1"/>
  <c r="O93" i="27"/>
  <c r="P79" i="30"/>
  <c r="Q79" i="30" s="1"/>
  <c r="S79" i="30" s="1"/>
  <c r="U79" i="30" s="1"/>
  <c r="AQ79" i="30" s="1"/>
  <c r="AU79" i="30" s="1"/>
  <c r="O80" i="30"/>
  <c r="Q136" i="29"/>
  <c r="S136" i="29" s="1"/>
  <c r="U136" i="29" s="1"/>
  <c r="AT136" i="29" s="1"/>
  <c r="AX136" i="29" s="1"/>
  <c r="O137" i="29"/>
  <c r="P76" i="11"/>
  <c r="Q76" i="11" s="1"/>
  <c r="S76" i="11" s="1"/>
  <c r="U76" i="11" s="1"/>
  <c r="AQ76" i="11" s="1"/>
  <c r="AU76" i="11" s="1"/>
  <c r="P123" i="31"/>
  <c r="Q123" i="31" s="1"/>
  <c r="S123" i="31" s="1"/>
  <c r="U123" i="31" s="1"/>
  <c r="AT123" i="31" s="1"/>
  <c r="O124" i="31"/>
  <c r="P76" i="10"/>
  <c r="Q76" i="10" s="1"/>
  <c r="S76" i="10" s="1"/>
  <c r="U76" i="10" s="1"/>
  <c r="AQ76" i="10" s="1"/>
  <c r="AU76" i="10" s="1"/>
  <c r="P107" i="12"/>
  <c r="Q107" i="12" s="1"/>
  <c r="S107" i="12" s="1"/>
  <c r="U107" i="12" s="1"/>
  <c r="AT107" i="12" s="1"/>
  <c r="AX107" i="12" s="1"/>
  <c r="P92" i="3"/>
  <c r="Q92" i="3" s="1"/>
  <c r="S92" i="3" s="1"/>
  <c r="U92" i="3" s="1"/>
  <c r="AJ92" i="3" s="1"/>
  <c r="AN92" i="3" s="1"/>
  <c r="P46" i="6"/>
  <c r="Q46" i="6" s="1"/>
  <c r="S46" i="6" s="1"/>
  <c r="U46" i="6" s="1"/>
  <c r="AQ46" i="6" s="1"/>
  <c r="AU46" i="6" s="1"/>
  <c r="O76" i="15"/>
  <c r="Q136" i="4"/>
  <c r="S136" i="4" s="1"/>
  <c r="U136" i="4" s="1"/>
  <c r="AT136" i="4" s="1"/>
  <c r="AX136" i="4" s="1"/>
  <c r="O137" i="4"/>
  <c r="O29" i="18"/>
  <c r="P91" i="5"/>
  <c r="Q91" i="5" s="1"/>
  <c r="S91" i="5" s="1"/>
  <c r="U91" i="5" s="1"/>
  <c r="AJ91" i="5" s="1"/>
  <c r="AN91" i="5" s="1"/>
  <c r="O92" i="5"/>
  <c r="P107" i="33"/>
  <c r="Q107" i="33" s="1"/>
  <c r="S107" i="33" s="1"/>
  <c r="U107" i="33" s="1"/>
  <c r="AT107" i="33" s="1"/>
  <c r="AX107" i="33" s="1"/>
  <c r="N77" i="1"/>
  <c r="P76" i="1"/>
  <c r="Q76" i="1" s="1"/>
  <c r="S76" i="1" s="1"/>
  <c r="U76" i="1" s="1"/>
  <c r="AQ76" i="1" s="1"/>
  <c r="AU76" i="1" s="1"/>
  <c r="O77" i="1"/>
  <c r="P107" i="9"/>
  <c r="Q107" i="9" s="1"/>
  <c r="S107" i="9" s="1"/>
  <c r="U107" i="9" s="1"/>
  <c r="AT107" i="9" s="1"/>
  <c r="AX107" i="9" s="1"/>
  <c r="AX121" i="20"/>
  <c r="BA121" i="20"/>
  <c r="BA121" i="14"/>
  <c r="AX121" i="14"/>
  <c r="Q122" i="7"/>
  <c r="S122" i="7" s="1"/>
  <c r="U122" i="7" s="1"/>
  <c r="AT122" i="7" s="1"/>
  <c r="O123" i="7"/>
  <c r="N109" i="6"/>
  <c r="O109" i="6" s="1"/>
  <c r="O92" i="31"/>
  <c r="P137" i="28"/>
  <c r="Q137" i="28" s="1"/>
  <c r="S137" i="28" s="1"/>
  <c r="U137" i="28" s="1"/>
  <c r="AT137" i="28" s="1"/>
  <c r="AX137" i="28" s="1"/>
  <c r="O138" i="28"/>
  <c r="O91" i="11"/>
  <c r="O30" i="25"/>
  <c r="P122" i="27"/>
  <c r="Q122" i="27" s="1"/>
  <c r="S122" i="27" s="1"/>
  <c r="U122" i="27" s="1"/>
  <c r="AT122" i="27" s="1"/>
  <c r="O123" i="27"/>
  <c r="BA122" i="31"/>
  <c r="AX122" i="31"/>
  <c r="P137" i="17"/>
  <c r="Q137" i="17" s="1"/>
  <c r="S137" i="17" s="1"/>
  <c r="U137" i="17" s="1"/>
  <c r="AT137" i="17" s="1"/>
  <c r="AX137" i="17" s="1"/>
  <c r="O107" i="28"/>
  <c r="O61" i="5"/>
  <c r="P122" i="15"/>
  <c r="Q122" i="15" s="1"/>
  <c r="S122" i="15" s="1"/>
  <c r="U122" i="15" s="1"/>
  <c r="AT122" i="15" s="1"/>
  <c r="P31" i="29"/>
  <c r="Q31" i="29" s="1"/>
  <c r="S31" i="29" s="1"/>
  <c r="U31" i="29" s="1"/>
  <c r="AQ31" i="29" s="1"/>
  <c r="AU31" i="29" s="1"/>
  <c r="O32" i="29"/>
  <c r="Q121" i="29"/>
  <c r="S121" i="29" s="1"/>
  <c r="U121" i="29" s="1"/>
  <c r="AT121" i="29" s="1"/>
  <c r="O122" i="29"/>
  <c r="P64" i="27"/>
  <c r="Q64" i="27" s="1"/>
  <c r="S64" i="27" s="1"/>
  <c r="U64" i="27" s="1"/>
  <c r="AQ64" i="27" s="1"/>
  <c r="AU64" i="27" s="1"/>
  <c r="P79" i="31"/>
  <c r="Q79" i="31" s="1"/>
  <c r="S79" i="31" s="1"/>
  <c r="U79" i="31" s="1"/>
  <c r="AQ79" i="31" s="1"/>
  <c r="AU79" i="31" s="1"/>
  <c r="Q121" i="4"/>
  <c r="S121" i="4" s="1"/>
  <c r="U121" i="4" s="1"/>
  <c r="AT121" i="4" s="1"/>
  <c r="O122" i="4"/>
  <c r="P107" i="8"/>
  <c r="Q107" i="8" s="1"/>
  <c r="S107" i="8" s="1"/>
  <c r="U107" i="8" s="1"/>
  <c r="AT107" i="8" s="1"/>
  <c r="AX107" i="8" s="1"/>
  <c r="O108" i="8"/>
  <c r="P91" i="2"/>
  <c r="Q91" i="2" s="1"/>
  <c r="S91" i="2" s="1"/>
  <c r="U91" i="2" s="1"/>
  <c r="AJ91" i="2" s="1"/>
  <c r="AN91" i="2" s="1"/>
  <c r="O92" i="2"/>
  <c r="P137" i="14"/>
  <c r="Q137" i="14" s="1"/>
  <c r="S137" i="14" s="1"/>
  <c r="U137" i="14" s="1"/>
  <c r="AT137" i="14" s="1"/>
  <c r="AX137" i="14" s="1"/>
  <c r="P45" i="1"/>
  <c r="Q45" i="1" s="1"/>
  <c r="S45" i="1" s="1"/>
  <c r="U45" i="1" s="1"/>
  <c r="AQ45" i="1" s="1"/>
  <c r="AU45" i="1" s="1"/>
  <c r="Q137" i="7"/>
  <c r="S137" i="7" s="1"/>
  <c r="U137" i="7" s="1"/>
  <c r="AT137" i="7" s="1"/>
  <c r="AX137" i="7" s="1"/>
  <c r="O138" i="7"/>
  <c r="P123" i="10"/>
  <c r="Q123" i="10" s="1"/>
  <c r="S123" i="10" s="1"/>
  <c r="U123" i="10" s="1"/>
  <c r="AT123" i="10" s="1"/>
  <c r="P76" i="22"/>
  <c r="Q76" i="22" s="1"/>
  <c r="S76" i="22" s="1"/>
  <c r="U76" i="22" s="1"/>
  <c r="AQ76" i="22" s="1"/>
  <c r="AU76" i="22" s="1"/>
  <c r="N77" i="22"/>
  <c r="O77" i="22" s="1"/>
  <c r="P107" i="14"/>
  <c r="Q107" i="14" s="1"/>
  <c r="S107" i="14" s="1"/>
  <c r="U107" i="14" s="1"/>
  <c r="AT107" i="14" s="1"/>
  <c r="AX107" i="14" s="1"/>
  <c r="Q136" i="5"/>
  <c r="S136" i="5" s="1"/>
  <c r="U136" i="5" s="1"/>
  <c r="AT136" i="5" s="1"/>
  <c r="AX136" i="5" s="1"/>
  <c r="O137" i="5"/>
  <c r="P29" i="21"/>
  <c r="Q29" i="21" s="1"/>
  <c r="S29" i="21" s="1"/>
  <c r="U29" i="21" s="1"/>
  <c r="AQ29" i="21" s="1"/>
  <c r="AU29" i="21" s="1"/>
  <c r="AX121" i="27"/>
  <c r="BA121" i="27"/>
  <c r="P45" i="27"/>
  <c r="Q45" i="27" s="1"/>
  <c r="S45" i="27" s="1"/>
  <c r="U45" i="27" s="1"/>
  <c r="AQ45" i="27" s="1"/>
  <c r="AU45" i="27" s="1"/>
  <c r="P92" i="8"/>
  <c r="Q92" i="8" s="1"/>
  <c r="S92" i="8" s="1"/>
  <c r="U92" i="8" s="1"/>
  <c r="AJ92" i="8" s="1"/>
  <c r="AN92" i="8" s="1"/>
  <c r="P138" i="12"/>
  <c r="Q138" i="12" s="1"/>
  <c r="S138" i="12" s="1"/>
  <c r="U138" i="12" s="1"/>
  <c r="AT138" i="12" s="1"/>
  <c r="AX138" i="12" s="1"/>
  <c r="O139" i="12"/>
  <c r="AX121" i="15"/>
  <c r="BA121" i="15"/>
  <c r="AX121" i="22"/>
  <c r="BA121" i="22"/>
  <c r="AX121" i="17"/>
  <c r="BA121" i="17"/>
  <c r="O107" i="30"/>
  <c r="P107" i="2"/>
  <c r="Q107" i="2" s="1"/>
  <c r="S107" i="2" s="1"/>
  <c r="U107" i="2" s="1"/>
  <c r="AT107" i="2" s="1"/>
  <c r="AX107" i="2" s="1"/>
  <c r="O108" i="2"/>
  <c r="N93" i="16"/>
  <c r="P92" i="16"/>
  <c r="Q92" i="16" s="1"/>
  <c r="S92" i="16" s="1"/>
  <c r="U92" i="16" s="1"/>
  <c r="AJ92" i="16" s="1"/>
  <c r="AN92" i="16" s="1"/>
  <c r="O93" i="16"/>
  <c r="P122" i="24"/>
  <c r="Q122" i="24" s="1"/>
  <c r="S122" i="24" s="1"/>
  <c r="U122" i="24" s="1"/>
  <c r="AT122" i="24" s="1"/>
  <c r="O123" i="24"/>
  <c r="P91" i="22"/>
  <c r="Q91" i="22" s="1"/>
  <c r="S91" i="22" s="1"/>
  <c r="U91" i="22" s="1"/>
  <c r="AJ91" i="22" s="1"/>
  <c r="AN91" i="22" s="1"/>
  <c r="BA122" i="10"/>
  <c r="AX122" i="10"/>
  <c r="Q121" i="5"/>
  <c r="S121" i="5" s="1"/>
  <c r="U121" i="5" s="1"/>
  <c r="AT121" i="5" s="1"/>
  <c r="O122" i="5"/>
  <c r="P61" i="13"/>
  <c r="Q61" i="13" s="1"/>
  <c r="S61" i="13" s="1"/>
  <c r="U61" i="13" s="1"/>
  <c r="AQ61" i="13" s="1"/>
  <c r="AU61" i="13" s="1"/>
  <c r="O138" i="9"/>
  <c r="Q136" i="21"/>
  <c r="S136" i="21" s="1"/>
  <c r="U136" i="21" s="1"/>
  <c r="AT136" i="21" s="1"/>
  <c r="AX136" i="21" s="1"/>
  <c r="O137" i="21"/>
  <c r="O77" i="6"/>
  <c r="N30" i="25"/>
  <c r="O92" i="15"/>
  <c r="P123" i="6"/>
  <c r="Q123" i="6" s="1"/>
  <c r="S123" i="6" s="1"/>
  <c r="U123" i="6" s="1"/>
  <c r="AT123" i="6" s="1"/>
  <c r="O140" i="25"/>
  <c r="P106" i="26"/>
  <c r="Q106" i="26" s="1"/>
  <c r="S106" i="26" s="1"/>
  <c r="U106" i="26" s="1"/>
  <c r="AT106" i="26" s="1"/>
  <c r="AX106" i="26" s="1"/>
  <c r="O61" i="21"/>
  <c r="AX121" i="24"/>
  <c r="BA121" i="24"/>
  <c r="N46" i="15"/>
  <c r="O46" i="15" s="1"/>
  <c r="O138" i="31"/>
  <c r="O76" i="4"/>
  <c r="P106" i="11"/>
  <c r="Q106" i="11" s="1"/>
  <c r="S106" i="11" s="1"/>
  <c r="U106" i="11" s="1"/>
  <c r="AT106" i="11" s="1"/>
  <c r="AX106" i="11" s="1"/>
  <c r="O123" i="9"/>
  <c r="Q137" i="23"/>
  <c r="S137" i="23" s="1"/>
  <c r="U137" i="23" s="1"/>
  <c r="AT137" i="23" s="1"/>
  <c r="AX137" i="23" s="1"/>
  <c r="O138" i="23"/>
  <c r="P122" i="8"/>
  <c r="Q122" i="8" s="1"/>
  <c r="S122" i="8" s="1"/>
  <c r="U122" i="8" s="1"/>
  <c r="AT122" i="8" s="1"/>
  <c r="P137" i="3"/>
  <c r="Q137" i="3" s="1"/>
  <c r="S137" i="3" s="1"/>
  <c r="U137" i="3" s="1"/>
  <c r="AT137" i="3" s="1"/>
  <c r="AX137" i="3" s="1"/>
  <c r="P122" i="3"/>
  <c r="Q122" i="3" s="1"/>
  <c r="S122" i="3" s="1"/>
  <c r="U122" i="3" s="1"/>
  <c r="AT122" i="3" s="1"/>
  <c r="O123" i="3"/>
  <c r="P123" i="19"/>
  <c r="Q123" i="19" s="1"/>
  <c r="S123" i="19" s="1"/>
  <c r="U123" i="19" s="1"/>
  <c r="AT123" i="19" s="1"/>
  <c r="O124" i="19"/>
  <c r="P122" i="30"/>
  <c r="Q122" i="30" s="1"/>
  <c r="S122" i="30" s="1"/>
  <c r="U122" i="30" s="1"/>
  <c r="AT122" i="30" s="1"/>
  <c r="O123" i="30"/>
  <c r="Q121" i="21"/>
  <c r="S121" i="21" s="1"/>
  <c r="U121" i="21" s="1"/>
  <c r="AT121" i="21" s="1"/>
  <c r="O122" i="21"/>
  <c r="N62" i="33"/>
  <c r="P61" i="33"/>
  <c r="Q61" i="33" s="1"/>
  <c r="S61" i="33" s="1"/>
  <c r="U61" i="33" s="1"/>
  <c r="AQ61" i="33" s="1"/>
  <c r="AU61" i="33" s="1"/>
  <c r="O62" i="33"/>
  <c r="P45" i="22"/>
  <c r="Q45" i="22" s="1"/>
  <c r="S45" i="22" s="1"/>
  <c r="U45" i="22" s="1"/>
  <c r="AQ45" i="22" s="1"/>
  <c r="AU45" i="22" s="1"/>
  <c r="P94" i="1"/>
  <c r="Q94" i="1" s="1"/>
  <c r="S94" i="1" s="1"/>
  <c r="U94" i="1" s="1"/>
  <c r="AJ94" i="1" s="1"/>
  <c r="AN94" i="1" s="1"/>
  <c r="P61" i="8"/>
  <c r="Q61" i="8" s="1"/>
  <c r="S61" i="8" s="1"/>
  <c r="U61" i="8" s="1"/>
  <c r="AQ61" i="8" s="1"/>
  <c r="AU61" i="8" s="1"/>
  <c r="N62" i="8"/>
  <c r="P76" i="16"/>
  <c r="Q76" i="16" s="1"/>
  <c r="S76" i="16" s="1"/>
  <c r="U76" i="16" s="1"/>
  <c r="AQ76" i="16" s="1"/>
  <c r="AU76" i="16" s="1"/>
  <c r="N93" i="19"/>
  <c r="P92" i="19"/>
  <c r="Q92" i="19" s="1"/>
  <c r="S92" i="19" s="1"/>
  <c r="U92" i="19" s="1"/>
  <c r="AJ92" i="19" s="1"/>
  <c r="AN92" i="19" s="1"/>
  <c r="N77" i="7"/>
  <c r="AX122" i="18"/>
  <c r="BA122" i="18"/>
  <c r="P29" i="30"/>
  <c r="Q29" i="30" s="1"/>
  <c r="S29" i="30" s="1"/>
  <c r="U29" i="30" s="1"/>
  <c r="AQ29" i="30" s="1"/>
  <c r="AU29" i="30" s="1"/>
  <c r="P109" i="25"/>
  <c r="Q109" i="25" s="1"/>
  <c r="S109" i="25" s="1"/>
  <c r="U109" i="25" s="1"/>
  <c r="AT109" i="25" s="1"/>
  <c r="AX109" i="25" s="1"/>
  <c r="O110" i="25"/>
  <c r="P75" i="29"/>
  <c r="Q75" i="29" s="1"/>
  <c r="S75" i="29" s="1"/>
  <c r="U75" i="29" s="1"/>
  <c r="AQ75" i="29" s="1"/>
  <c r="AU75" i="29" s="1"/>
  <c r="O76" i="29"/>
  <c r="P108" i="19"/>
  <c r="Q108" i="19" s="1"/>
  <c r="S108" i="19" s="1"/>
  <c r="U108" i="19" s="1"/>
  <c r="AT108" i="19" s="1"/>
  <c r="AX108" i="19" s="1"/>
  <c r="N109" i="19"/>
  <c r="BA122" i="9"/>
  <c r="AX122" i="9"/>
  <c r="Q122" i="23"/>
  <c r="S122" i="23" s="1"/>
  <c r="U122" i="23" s="1"/>
  <c r="AT122" i="23" s="1"/>
  <c r="O123" i="23"/>
  <c r="AX121" i="8"/>
  <c r="BA121" i="8"/>
  <c r="P76" i="26"/>
  <c r="Q76" i="26" s="1"/>
  <c r="S76" i="26" s="1"/>
  <c r="U76" i="26" s="1"/>
  <c r="AQ76" i="26" s="1"/>
  <c r="AU76" i="26" s="1"/>
  <c r="N77" i="26"/>
  <c r="BA121" i="3"/>
  <c r="AX121" i="3"/>
  <c r="BA122" i="19"/>
  <c r="AX122" i="19"/>
  <c r="AX121" i="30"/>
  <c r="BA121" i="30"/>
  <c r="P106" i="21"/>
  <c r="Q106" i="21" s="1"/>
  <c r="S106" i="21" s="1"/>
  <c r="U106" i="21" s="1"/>
  <c r="AT106" i="21" s="1"/>
  <c r="AX106" i="21" s="1"/>
  <c r="O107" i="21"/>
  <c r="P63" i="29"/>
  <c r="Q63" i="29" s="1"/>
  <c r="S63" i="29" s="1"/>
  <c r="U63" i="29" s="1"/>
  <c r="AQ63" i="29" s="1"/>
  <c r="AU63" i="29" s="1"/>
  <c r="O64" i="29"/>
  <c r="N77" i="6"/>
  <c r="P78" i="12"/>
  <c r="Q78" i="12" s="1"/>
  <c r="S78" i="12" s="1"/>
  <c r="U78" i="12" s="1"/>
  <c r="AQ78" i="12" s="1"/>
  <c r="AU78" i="12" s="1"/>
  <c r="P30" i="3"/>
  <c r="Q30" i="3" s="1"/>
  <c r="S30" i="3" s="1"/>
  <c r="U30" i="3" s="1"/>
  <c r="AQ30" i="3" s="1"/>
  <c r="AU30" i="3" s="1"/>
  <c r="P91" i="24"/>
  <c r="Q91" i="24" s="1"/>
  <c r="S91" i="24" s="1"/>
  <c r="U91" i="24" s="1"/>
  <c r="AJ91" i="24" s="1"/>
  <c r="AN91" i="24" s="1"/>
  <c r="O92" i="24"/>
  <c r="P123" i="18"/>
  <c r="Q123" i="18" s="1"/>
  <c r="S123" i="18" s="1"/>
  <c r="U123" i="18" s="1"/>
  <c r="AT123" i="18" s="1"/>
  <c r="O124" i="18"/>
  <c r="P45" i="33"/>
  <c r="Q45" i="33" s="1"/>
  <c r="S45" i="33" s="1"/>
  <c r="U45" i="33" s="1"/>
  <c r="AQ45" i="33" s="1"/>
  <c r="AU45" i="33" s="1"/>
  <c r="P46" i="16"/>
  <c r="Q46" i="16" s="1"/>
  <c r="S46" i="16" s="1"/>
  <c r="U46" i="16" s="1"/>
  <c r="AQ46" i="16" s="1"/>
  <c r="AU46" i="16" s="1"/>
  <c r="P107" i="31"/>
  <c r="Q107" i="31" s="1"/>
  <c r="S107" i="31" s="1"/>
  <c r="U107" i="31" s="1"/>
  <c r="AT107" i="31" s="1"/>
  <c r="AX107" i="31" s="1"/>
  <c r="O108" i="31"/>
  <c r="O61" i="19"/>
  <c r="N62" i="11"/>
  <c r="O62" i="11" s="1"/>
  <c r="O92" i="9"/>
  <c r="N62" i="3"/>
  <c r="O62" i="3" s="1"/>
  <c r="P61" i="3"/>
  <c r="Q61" i="3" s="1"/>
  <c r="S61" i="3" s="1"/>
  <c r="U61" i="3" s="1"/>
  <c r="AQ61" i="3" s="1"/>
  <c r="AU61" i="3" s="1"/>
  <c r="P63" i="22"/>
  <c r="Q63" i="22" s="1"/>
  <c r="S63" i="22" s="1"/>
  <c r="U63" i="22" s="1"/>
  <c r="AQ63" i="22" s="1"/>
  <c r="AU63" i="22" s="1"/>
  <c r="O64" i="22"/>
  <c r="O91" i="21"/>
  <c r="N62" i="30"/>
  <c r="O62" i="30" s="1"/>
  <c r="O47" i="13"/>
  <c r="O45" i="12"/>
  <c r="O46" i="28"/>
  <c r="P44" i="8"/>
  <c r="Q44" i="8" s="1"/>
  <c r="S44" i="8" s="1"/>
  <c r="U44" i="8" s="1"/>
  <c r="AQ44" i="8" s="1"/>
  <c r="AU44" i="8" s="1"/>
  <c r="O45" i="26"/>
  <c r="P47" i="19"/>
  <c r="Q47" i="19" s="1"/>
  <c r="S47" i="19" s="1"/>
  <c r="U47" i="19" s="1"/>
  <c r="AQ47" i="19" s="1"/>
  <c r="AU47" i="19" s="1"/>
  <c r="O48" i="19"/>
  <c r="P107" i="16"/>
  <c r="Q107" i="16" s="1"/>
  <c r="S107" i="16" s="1"/>
  <c r="U107" i="16" s="1"/>
  <c r="AT107" i="16" s="1"/>
  <c r="AX107" i="16" s="1"/>
  <c r="O108" i="16"/>
  <c r="P61" i="12"/>
  <c r="Q61" i="12" s="1"/>
  <c r="S61" i="12" s="1"/>
  <c r="U61" i="12" s="1"/>
  <c r="AQ61" i="12" s="1"/>
  <c r="AU61" i="12" s="1"/>
  <c r="P92" i="13"/>
  <c r="Q92" i="13" s="1"/>
  <c r="S92" i="13" s="1"/>
  <c r="U92" i="13" s="1"/>
  <c r="AJ92" i="13" s="1"/>
  <c r="AN92" i="13" s="1"/>
  <c r="N93" i="18"/>
  <c r="O93" i="18" s="1"/>
  <c r="P92" i="18"/>
  <c r="Q92" i="18" s="1"/>
  <c r="S92" i="18" s="1"/>
  <c r="U92" i="18" s="1"/>
  <c r="AJ92" i="18" s="1"/>
  <c r="AN92" i="18" s="1"/>
  <c r="P30" i="8"/>
  <c r="Q30" i="8" s="1"/>
  <c r="S30" i="8" s="1"/>
  <c r="U30" i="8" s="1"/>
  <c r="AQ30" i="8" s="1"/>
  <c r="AU30" i="8" s="1"/>
  <c r="O31" i="8"/>
  <c r="N46" i="7"/>
  <c r="P45" i="7"/>
  <c r="Q45" i="7" s="1"/>
  <c r="S45" i="7" s="1"/>
  <c r="U45" i="7" s="1"/>
  <c r="AQ45" i="7" s="1"/>
  <c r="AU45" i="7" s="1"/>
  <c r="O46" i="7"/>
  <c r="P107" i="15"/>
  <c r="Q107" i="15" s="1"/>
  <c r="S107" i="15" s="1"/>
  <c r="U107" i="15" s="1"/>
  <c r="AT107" i="15" s="1"/>
  <c r="AX107" i="15" s="1"/>
  <c r="O108" i="15"/>
  <c r="P137" i="15"/>
  <c r="Q137" i="15" s="1"/>
  <c r="S137" i="15" s="1"/>
  <c r="U137" i="15" s="1"/>
  <c r="AT137" i="15" s="1"/>
  <c r="AX137" i="15" s="1"/>
  <c r="O138" i="15"/>
  <c r="P122" i="33"/>
  <c r="Q122" i="33" s="1"/>
  <c r="S122" i="33" s="1"/>
  <c r="U122" i="33" s="1"/>
  <c r="AT122" i="33" s="1"/>
  <c r="O123" i="33"/>
  <c r="P138" i="19"/>
  <c r="Q138" i="19" s="1"/>
  <c r="S138" i="19" s="1"/>
  <c r="U138" i="19" s="1"/>
  <c r="AT138" i="19" s="1"/>
  <c r="AX138" i="19" s="1"/>
  <c r="O139" i="19"/>
  <c r="P137" i="16"/>
  <c r="Q137" i="16" s="1"/>
  <c r="S137" i="16" s="1"/>
  <c r="U137" i="16" s="1"/>
  <c r="AT137" i="16" s="1"/>
  <c r="AX137" i="16" s="1"/>
  <c r="P91" i="29"/>
  <c r="Q91" i="29" s="1"/>
  <c r="S91" i="29" s="1"/>
  <c r="U91" i="29" s="1"/>
  <c r="AJ91" i="29" s="1"/>
  <c r="AN91" i="29" s="1"/>
  <c r="P46" i="17"/>
  <c r="Q46" i="17" s="1"/>
  <c r="S46" i="17" s="1"/>
  <c r="U46" i="17" s="1"/>
  <c r="AQ46" i="17" s="1"/>
  <c r="AU46" i="17" s="1"/>
  <c r="P107" i="3"/>
  <c r="Q107" i="3" s="1"/>
  <c r="S107" i="3" s="1"/>
  <c r="U107" i="3" s="1"/>
  <c r="AT107" i="3" s="1"/>
  <c r="AX107" i="3" s="1"/>
  <c r="O108" i="3"/>
  <c r="N62" i="10"/>
  <c r="N46" i="14"/>
  <c r="N77" i="25"/>
  <c r="O77" i="25" s="1"/>
  <c r="P45" i="2"/>
  <c r="Q45" i="2" s="1"/>
  <c r="S45" i="2" s="1"/>
  <c r="U45" i="2" s="1"/>
  <c r="AQ45" i="2" s="1"/>
  <c r="AU45" i="2" s="1"/>
  <c r="P30" i="9"/>
  <c r="Q30" i="9" s="1"/>
  <c r="S30" i="9" s="1"/>
  <c r="U30" i="9" s="1"/>
  <c r="AQ30" i="9" s="1"/>
  <c r="AU30" i="9" s="1"/>
  <c r="O31" i="9"/>
  <c r="P30" i="15"/>
  <c r="Q30" i="15" s="1"/>
  <c r="S30" i="15" s="1"/>
  <c r="U30" i="15" s="1"/>
  <c r="AQ30" i="15" s="1"/>
  <c r="AU30" i="15" s="1"/>
  <c r="O31" i="15"/>
  <c r="N77" i="18"/>
  <c r="O77" i="18" s="1"/>
  <c r="O47" i="21"/>
  <c r="P30" i="27"/>
  <c r="Q30" i="27" s="1"/>
  <c r="S30" i="27" s="1"/>
  <c r="U30" i="27" s="1"/>
  <c r="AQ30" i="27" s="1"/>
  <c r="AU30" i="27" s="1"/>
  <c r="P75" i="5"/>
  <c r="Q75" i="5" s="1"/>
  <c r="S75" i="5" s="1"/>
  <c r="U75" i="5" s="1"/>
  <c r="AQ75" i="5" s="1"/>
  <c r="AU75" i="5" s="1"/>
  <c r="O107" i="17"/>
  <c r="N77" i="27"/>
  <c r="O77" i="27" s="1"/>
  <c r="O107" i="27"/>
  <c r="N93" i="30"/>
  <c r="P92" i="30"/>
  <c r="Q92" i="30" s="1"/>
  <c r="S92" i="30" s="1"/>
  <c r="U92" i="30" s="1"/>
  <c r="AJ92" i="30" s="1"/>
  <c r="AN92" i="30" s="1"/>
  <c r="O93" i="30"/>
  <c r="P106" i="5"/>
  <c r="Q106" i="5" s="1"/>
  <c r="S106" i="5" s="1"/>
  <c r="U106" i="5" s="1"/>
  <c r="AT106" i="5" s="1"/>
  <c r="AX106" i="5" s="1"/>
  <c r="N62" i="4"/>
  <c r="O62" i="4" s="1"/>
  <c r="P61" i="26"/>
  <c r="Q61" i="26" s="1"/>
  <c r="S61" i="26" s="1"/>
  <c r="U61" i="26" s="1"/>
  <c r="AQ61" i="26" s="1"/>
  <c r="AU61" i="26" s="1"/>
  <c r="P44" i="31"/>
  <c r="Q44" i="31" s="1"/>
  <c r="S44" i="31" s="1"/>
  <c r="U44" i="31" s="1"/>
  <c r="AQ44" i="31" s="1"/>
  <c r="AU44" i="31" s="1"/>
  <c r="O45" i="31"/>
  <c r="P31" i="2"/>
  <c r="Q31" i="2" s="1"/>
  <c r="S31" i="2" s="1"/>
  <c r="U31" i="2" s="1"/>
  <c r="AQ31" i="2" s="1"/>
  <c r="AU31" i="2" s="1"/>
  <c r="O32" i="2"/>
  <c r="AX121" i="33"/>
  <c r="BA121" i="33"/>
  <c r="N46" i="28"/>
  <c r="N62" i="31"/>
  <c r="O62" i="31" s="1"/>
  <c r="P137" i="2"/>
  <c r="Q137" i="2" s="1"/>
  <c r="S137" i="2" s="1"/>
  <c r="U137" i="2" s="1"/>
  <c r="AT137" i="2" s="1"/>
  <c r="AX137" i="2" s="1"/>
  <c r="P92" i="10"/>
  <c r="Q92" i="10" s="1"/>
  <c r="S92" i="10" s="1"/>
  <c r="U92" i="10" s="1"/>
  <c r="AJ92" i="10" s="1"/>
  <c r="AN92" i="10" s="1"/>
  <c r="N93" i="10"/>
  <c r="O93" i="10" s="1"/>
  <c r="O123" i="12"/>
  <c r="O62" i="17"/>
  <c r="P75" i="21"/>
  <c r="Q75" i="21" s="1"/>
  <c r="S75" i="21" s="1"/>
  <c r="U75" i="21" s="1"/>
  <c r="AQ75" i="21" s="1"/>
  <c r="AU75" i="21" s="1"/>
  <c r="O76" i="21"/>
  <c r="P75" i="17"/>
  <c r="Q75" i="17" s="1"/>
  <c r="S75" i="17" s="1"/>
  <c r="U75" i="17" s="1"/>
  <c r="AQ75" i="17" s="1"/>
  <c r="AU75" i="17" s="1"/>
  <c r="Q136" i="11"/>
  <c r="S136" i="11" s="1"/>
  <c r="U136" i="11" s="1"/>
  <c r="AT136" i="11" s="1"/>
  <c r="AX136" i="11" s="1"/>
  <c r="O137" i="11"/>
  <c r="O92" i="33"/>
  <c r="P137" i="22"/>
  <c r="Q137" i="22" s="1"/>
  <c r="S137" i="22" s="1"/>
  <c r="U137" i="22" s="1"/>
  <c r="AT137" i="22" s="1"/>
  <c r="AX137" i="22" s="1"/>
  <c r="O138" i="22"/>
  <c r="O61" i="18"/>
  <c r="O91" i="26"/>
  <c r="O109" i="1"/>
  <c r="O46" i="18"/>
  <c r="O31" i="19"/>
  <c r="P107" i="10"/>
  <c r="Q107" i="10" s="1"/>
  <c r="S107" i="10" s="1"/>
  <c r="U107" i="10" s="1"/>
  <c r="AT107" i="10" s="1"/>
  <c r="AX107" i="10" s="1"/>
  <c r="Q121" i="26"/>
  <c r="S121" i="26" s="1"/>
  <c r="U121" i="26" s="1"/>
  <c r="AT121" i="26" s="1"/>
  <c r="O122" i="26"/>
  <c r="O107" i="22"/>
  <c r="BA122" i="12"/>
  <c r="AX122" i="12"/>
  <c r="O79" i="14"/>
  <c r="P122" i="2"/>
  <c r="Q122" i="2" s="1"/>
  <c r="S122" i="2" s="1"/>
  <c r="U122" i="2" s="1"/>
  <c r="AT122" i="2" s="1"/>
  <c r="O107" i="24"/>
  <c r="AX124" i="1"/>
  <c r="BA124" i="1"/>
  <c r="P137" i="13"/>
  <c r="Q137" i="13" s="1"/>
  <c r="S137" i="13" s="1"/>
  <c r="U137" i="13" s="1"/>
  <c r="AT137" i="13" s="1"/>
  <c r="AX137" i="13" s="1"/>
  <c r="P92" i="7"/>
  <c r="Q92" i="7" s="1"/>
  <c r="S92" i="7" s="1"/>
  <c r="U92" i="7" s="1"/>
  <c r="AJ92" i="7" s="1"/>
  <c r="AN92" i="7" s="1"/>
  <c r="N93" i="7"/>
  <c r="N62" i="15"/>
  <c r="P61" i="15"/>
  <c r="Q61" i="15" s="1"/>
  <c r="S61" i="15" s="1"/>
  <c r="U61" i="15" s="1"/>
  <c r="AQ61" i="15" s="1"/>
  <c r="AU61" i="15" s="1"/>
  <c r="O62" i="15"/>
  <c r="P75" i="8"/>
  <c r="Q75" i="8" s="1"/>
  <c r="S75" i="8" s="1"/>
  <c r="U75" i="8" s="1"/>
  <c r="AQ75" i="8" s="1"/>
  <c r="AU75" i="8" s="1"/>
  <c r="Q121" i="11"/>
  <c r="S121" i="11" s="1"/>
  <c r="U121" i="11" s="1"/>
  <c r="AT121" i="11" s="1"/>
  <c r="O122" i="11"/>
  <c r="P92" i="23"/>
  <c r="Q92" i="23" s="1"/>
  <c r="S92" i="23" s="1"/>
  <c r="U92" i="23" s="1"/>
  <c r="AJ92" i="23" s="1"/>
  <c r="AN92" i="23" s="1"/>
  <c r="N93" i="23"/>
  <c r="N77" i="24"/>
  <c r="P76" i="24"/>
  <c r="Q76" i="24" s="1"/>
  <c r="S76" i="24" s="1"/>
  <c r="U76" i="24" s="1"/>
  <c r="AQ76" i="24" s="1"/>
  <c r="AU76" i="24" s="1"/>
  <c r="O77" i="24"/>
  <c r="P29" i="6"/>
  <c r="Q29" i="6" s="1"/>
  <c r="S29" i="6" s="1"/>
  <c r="U29" i="6" s="1"/>
  <c r="AQ29" i="6" s="1"/>
  <c r="AU29" i="6" s="1"/>
  <c r="N46" i="5"/>
  <c r="P137" i="27"/>
  <c r="Q137" i="27" s="1"/>
  <c r="S137" i="27" s="1"/>
  <c r="U137" i="27" s="1"/>
  <c r="AT137" i="27" s="1"/>
  <c r="AX137" i="27" s="1"/>
  <c r="O138" i="27"/>
  <c r="N30" i="14"/>
  <c r="P29" i="14"/>
  <c r="Q29" i="14" s="1"/>
  <c r="S29" i="14" s="1"/>
  <c r="U29" i="14" s="1"/>
  <c r="AQ29" i="14" s="1"/>
  <c r="AU29" i="14" s="1"/>
  <c r="O30" i="14"/>
  <c r="P63" i="9"/>
  <c r="Q63" i="9" s="1"/>
  <c r="S63" i="9" s="1"/>
  <c r="U63" i="9" s="1"/>
  <c r="AQ63" i="9" s="1"/>
  <c r="AU63" i="9" s="1"/>
  <c r="O64" i="9"/>
  <c r="P29" i="13"/>
  <c r="Q29" i="13" s="1"/>
  <c r="S29" i="13" s="1"/>
  <c r="U29" i="13" s="1"/>
  <c r="AQ29" i="13" s="1"/>
  <c r="AU29" i="13" s="1"/>
  <c r="P91" i="4"/>
  <c r="Q91" i="4" s="1"/>
  <c r="S91" i="4" s="1"/>
  <c r="U91" i="4" s="1"/>
  <c r="AJ91" i="4" s="1"/>
  <c r="AN91" i="4" s="1"/>
  <c r="O92" i="4"/>
  <c r="N30" i="16"/>
  <c r="P106" i="4"/>
  <c r="Q106" i="4" s="1"/>
  <c r="S106" i="4" s="1"/>
  <c r="U106" i="4" s="1"/>
  <c r="AT106" i="4" s="1"/>
  <c r="AX106" i="4" s="1"/>
  <c r="BA121" i="2"/>
  <c r="AX121" i="2"/>
  <c r="P122" i="13"/>
  <c r="Q122" i="13" s="1"/>
  <c r="S122" i="13" s="1"/>
  <c r="U122" i="13" s="1"/>
  <c r="AT122" i="13" s="1"/>
  <c r="O123" i="13"/>
  <c r="N30" i="24"/>
  <c r="P29" i="24"/>
  <c r="Q29" i="24" s="1"/>
  <c r="S29" i="24" s="1"/>
  <c r="U29" i="24" s="1"/>
  <c r="AQ29" i="24" s="1"/>
  <c r="AU29" i="24" s="1"/>
  <c r="N77" i="33"/>
  <c r="O77" i="33" s="1"/>
  <c r="P76" i="33"/>
  <c r="Q76" i="33" s="1"/>
  <c r="S76" i="33" s="1"/>
  <c r="U76" i="33" s="1"/>
  <c r="AQ76" i="33" s="1"/>
  <c r="AU76" i="33" s="1"/>
  <c r="O61" i="23"/>
  <c r="O45" i="30"/>
  <c r="O46" i="5"/>
  <c r="O76" i="2"/>
  <c r="O76" i="13"/>
  <c r="O31" i="22"/>
  <c r="N77" i="28"/>
  <c r="P76" i="28"/>
  <c r="Q76" i="28" s="1"/>
  <c r="S76" i="28" s="1"/>
  <c r="U76" i="28" s="1"/>
  <c r="AQ76" i="28" s="1"/>
  <c r="AU76" i="28" s="1"/>
  <c r="O77" i="28"/>
  <c r="O47" i="11"/>
  <c r="N62" i="14"/>
  <c r="O62" i="14" s="1"/>
  <c r="P61" i="14"/>
  <c r="Q61" i="14" s="1"/>
  <c r="S61" i="14" s="1"/>
  <c r="U61" i="14" s="1"/>
  <c r="AQ61" i="14" s="1"/>
  <c r="AU61" i="14" s="1"/>
  <c r="P122" i="16"/>
  <c r="Q122" i="16" s="1"/>
  <c r="S122" i="16" s="1"/>
  <c r="U122" i="16" s="1"/>
  <c r="AT122" i="16" s="1"/>
  <c r="O123" i="16"/>
  <c r="P61" i="20"/>
  <c r="Q61" i="20" s="1"/>
  <c r="S61" i="20" s="1"/>
  <c r="U61" i="20" s="1"/>
  <c r="AQ61" i="20" s="1"/>
  <c r="AU61" i="20" s="1"/>
  <c r="N109" i="18"/>
  <c r="P108" i="18"/>
  <c r="Q108" i="18" s="1"/>
  <c r="S108" i="18" s="1"/>
  <c r="U108" i="18" s="1"/>
  <c r="AT108" i="18" s="1"/>
  <c r="AX108" i="18" s="1"/>
  <c r="O109" i="18"/>
  <c r="P63" i="6"/>
  <c r="Q63" i="6" s="1"/>
  <c r="S63" i="6" s="1"/>
  <c r="U63" i="6" s="1"/>
  <c r="AQ63" i="6" s="1"/>
  <c r="AU63" i="6" s="1"/>
  <c r="P107" i="20"/>
  <c r="Q107" i="20" s="1"/>
  <c r="S107" i="20" s="1"/>
  <c r="U107" i="20" s="1"/>
  <c r="AT107" i="20" s="1"/>
  <c r="AX107" i="20" s="1"/>
  <c r="O108" i="20"/>
  <c r="P32" i="33"/>
  <c r="Q32" i="33" s="1"/>
  <c r="S32" i="33" s="1"/>
  <c r="U32" i="33" s="1"/>
  <c r="AQ32" i="33" s="1"/>
  <c r="AU32" i="33" s="1"/>
  <c r="O33" i="33"/>
  <c r="P76" i="3"/>
  <c r="Q76" i="3" s="1"/>
  <c r="S76" i="3" s="1"/>
  <c r="U76" i="3" s="1"/>
  <c r="AQ76" i="3" s="1"/>
  <c r="AU76" i="3" s="1"/>
  <c r="P122" i="17"/>
  <c r="Q122" i="17" s="1"/>
  <c r="S122" i="17" s="1"/>
  <c r="U122" i="17" s="1"/>
  <c r="AT122" i="17" s="1"/>
  <c r="P137" i="24"/>
  <c r="Q137" i="24" s="1"/>
  <c r="S137" i="24" s="1"/>
  <c r="U137" i="24" s="1"/>
  <c r="AT137" i="24" s="1"/>
  <c r="AX137" i="24" s="1"/>
  <c r="P61" i="7"/>
  <c r="Q61" i="7" s="1"/>
  <c r="S61" i="7" s="1"/>
  <c r="U61" i="7" s="1"/>
  <c r="AQ61" i="7" s="1"/>
  <c r="AU61" i="7" s="1"/>
  <c r="P60" i="1"/>
  <c r="Q60" i="1" s="1"/>
  <c r="S60" i="1" s="1"/>
  <c r="U60" i="1" s="1"/>
  <c r="AQ60" i="1" s="1"/>
  <c r="AU60" i="1" s="1"/>
  <c r="N77" i="23"/>
  <c r="O77" i="23" s="1"/>
  <c r="P137" i="20"/>
  <c r="Q137" i="20" s="1"/>
  <c r="S137" i="20" s="1"/>
  <c r="U137" i="20" s="1"/>
  <c r="AT137" i="20" s="1"/>
  <c r="AX137" i="20" s="1"/>
  <c r="AX121" i="13"/>
  <c r="BA121" i="13"/>
  <c r="O29" i="7"/>
  <c r="P29" i="5"/>
  <c r="Q29" i="5" s="1"/>
  <c r="S29" i="5" s="1"/>
  <c r="U29" i="5" s="1"/>
  <c r="AQ29" i="5" s="1"/>
  <c r="AU29" i="5" s="1"/>
  <c r="P29" i="20"/>
  <c r="Q29" i="20" s="1"/>
  <c r="S29" i="20" s="1"/>
  <c r="U29" i="20" s="1"/>
  <c r="AQ29" i="20" s="1"/>
  <c r="AU29" i="20" s="1"/>
  <c r="P48" i="24"/>
  <c r="Q48" i="24" s="1"/>
  <c r="S48" i="24" s="1"/>
  <c r="U48" i="24" s="1"/>
  <c r="AQ48" i="24" s="1"/>
  <c r="AU48" i="24" s="1"/>
  <c r="O49" i="24"/>
  <c r="N30" i="4"/>
  <c r="P29" i="4"/>
  <c r="Q29" i="4" s="1"/>
  <c r="S29" i="4" s="1"/>
  <c r="U29" i="4" s="1"/>
  <c r="AQ29" i="4" s="1"/>
  <c r="AU29" i="4" s="1"/>
  <c r="P106" i="29"/>
  <c r="Q106" i="29" s="1"/>
  <c r="S106" i="29" s="1"/>
  <c r="U106" i="29" s="1"/>
  <c r="AT106" i="29" s="1"/>
  <c r="AX106" i="29" s="1"/>
  <c r="O107" i="29"/>
  <c r="P122" i="28"/>
  <c r="Q122" i="28" s="1"/>
  <c r="S122" i="28" s="1"/>
  <c r="U122" i="28" s="1"/>
  <c r="AT122" i="28" s="1"/>
  <c r="O123" i="28"/>
  <c r="P91" i="17"/>
  <c r="Q91" i="17" s="1"/>
  <c r="S91" i="17" s="1"/>
  <c r="U91" i="17" s="1"/>
  <c r="AJ91" i="17" s="1"/>
  <c r="AN91" i="17" s="1"/>
  <c r="O92" i="17"/>
  <c r="BA121" i="16"/>
  <c r="AX121" i="16"/>
  <c r="P76" i="20"/>
  <c r="Q76" i="20" s="1"/>
  <c r="S76" i="20" s="1"/>
  <c r="U76" i="20" s="1"/>
  <c r="AQ76" i="20" s="1"/>
  <c r="AU76" i="20" s="1"/>
  <c r="P92" i="25"/>
  <c r="Q92" i="25" s="1"/>
  <c r="S92" i="25" s="1"/>
  <c r="U92" i="25" s="1"/>
  <c r="AJ92" i="25" s="1"/>
  <c r="AN92" i="25" s="1"/>
  <c r="N109" i="7"/>
  <c r="P108" i="7"/>
  <c r="Q108" i="7" s="1"/>
  <c r="S108" i="7" s="1"/>
  <c r="U108" i="7" s="1"/>
  <c r="AT108" i="7" s="1"/>
  <c r="AX108" i="7" s="1"/>
  <c r="O109" i="7"/>
  <c r="O92" i="14"/>
  <c r="O62" i="10"/>
  <c r="O29" i="17"/>
  <c r="O29" i="10"/>
  <c r="P64" i="24"/>
  <c r="Q64" i="24" s="1"/>
  <c r="S64" i="24" s="1"/>
  <c r="U64" i="24" s="1"/>
  <c r="AQ64" i="24" s="1"/>
  <c r="AU64" i="24" s="1"/>
  <c r="O46" i="14"/>
  <c r="O31" i="11"/>
  <c r="P122" i="22"/>
  <c r="Q122" i="22" s="1"/>
  <c r="S122" i="22" s="1"/>
  <c r="U122" i="22" s="1"/>
  <c r="AT122" i="22" s="1"/>
  <c r="O30" i="16"/>
  <c r="P137" i="33"/>
  <c r="Q137" i="33" s="1"/>
  <c r="S137" i="33" s="1"/>
  <c r="U137" i="33" s="1"/>
  <c r="AT137" i="33" s="1"/>
  <c r="AX137" i="33" s="1"/>
  <c r="AX121" i="28"/>
  <c r="BA121" i="28"/>
  <c r="O46" i="4"/>
  <c r="O77" i="7"/>
  <c r="P28" i="28"/>
  <c r="Q28" i="28" s="1"/>
  <c r="S28" i="28" s="1"/>
  <c r="U28" i="28" s="1"/>
  <c r="AQ28" i="28" s="1"/>
  <c r="AU28" i="28" s="1"/>
  <c r="O29" i="28"/>
  <c r="O138" i="18"/>
  <c r="P138" i="6"/>
  <c r="Q138" i="6" s="1"/>
  <c r="S138" i="6" s="1"/>
  <c r="U138" i="6" s="1"/>
  <c r="AT138" i="6" s="1"/>
  <c r="AX138" i="6" s="1"/>
  <c r="O139" i="6"/>
  <c r="O123" i="34" l="1"/>
  <c r="P138" i="34"/>
  <c r="Q138" i="34" s="1"/>
  <c r="S138" i="34" s="1"/>
  <c r="U138" i="34" s="1"/>
  <c r="AT138" i="34" s="1"/>
  <c r="AX138" i="34" s="1"/>
  <c r="O139" i="34"/>
  <c r="BA122" i="34"/>
  <c r="AX122" i="34"/>
  <c r="N46" i="34"/>
  <c r="P45" i="34"/>
  <c r="Q45" i="34" s="1"/>
  <c r="S45" i="34" s="1"/>
  <c r="U45" i="34" s="1"/>
  <c r="AQ45" i="34" s="1"/>
  <c r="AU45" i="34" s="1"/>
  <c r="O46" i="34"/>
  <c r="P30" i="34"/>
  <c r="Q30" i="34" s="1"/>
  <c r="S30" i="34" s="1"/>
  <c r="U30" i="34" s="1"/>
  <c r="AQ30" i="34" s="1"/>
  <c r="AU30" i="34" s="1"/>
  <c r="P77" i="34"/>
  <c r="Q77" i="34" s="1"/>
  <c r="S77" i="34" s="1"/>
  <c r="U77" i="34" s="1"/>
  <c r="AQ77" i="34" s="1"/>
  <c r="AU77" i="34" s="1"/>
  <c r="P107" i="34"/>
  <c r="Q107" i="34" s="1"/>
  <c r="S107" i="34" s="1"/>
  <c r="U107" i="34" s="1"/>
  <c r="AT107" i="34" s="1"/>
  <c r="AX107" i="34" s="1"/>
  <c r="O108" i="34"/>
  <c r="P92" i="34"/>
  <c r="Q92" i="34" s="1"/>
  <c r="S92" i="34" s="1"/>
  <c r="U92" i="34" s="1"/>
  <c r="AJ92" i="34" s="1"/>
  <c r="AN92" i="34" s="1"/>
  <c r="P61" i="34"/>
  <c r="Q61" i="34" s="1"/>
  <c r="S61" i="34" s="1"/>
  <c r="U61" i="34" s="1"/>
  <c r="AQ61" i="34" s="1"/>
  <c r="AU61" i="34" s="1"/>
  <c r="P62" i="11"/>
  <c r="Q62" i="11" s="1"/>
  <c r="S62" i="11" s="1"/>
  <c r="U62" i="11" s="1"/>
  <c r="AQ62" i="11" s="1"/>
  <c r="AU62" i="11" s="1"/>
  <c r="O63" i="11"/>
  <c r="P62" i="14"/>
  <c r="Q62" i="14" s="1"/>
  <c r="S62" i="14" s="1"/>
  <c r="U62" i="14" s="1"/>
  <c r="AQ62" i="14" s="1"/>
  <c r="AU62" i="14" s="1"/>
  <c r="O63" i="14"/>
  <c r="P77" i="18"/>
  <c r="Q77" i="18" s="1"/>
  <c r="S77" i="18" s="1"/>
  <c r="U77" i="18" s="1"/>
  <c r="AQ77" i="18" s="1"/>
  <c r="AU77" i="18" s="1"/>
  <c r="O78" i="18"/>
  <c r="P62" i="4"/>
  <c r="Q62" i="4" s="1"/>
  <c r="S62" i="4" s="1"/>
  <c r="U62" i="4" s="1"/>
  <c r="AQ62" i="4" s="1"/>
  <c r="AU62" i="4" s="1"/>
  <c r="O63" i="4"/>
  <c r="P77" i="25"/>
  <c r="Q77" i="25" s="1"/>
  <c r="S77" i="25" s="1"/>
  <c r="U77" i="25" s="1"/>
  <c r="AQ77" i="25" s="1"/>
  <c r="AU77" i="25" s="1"/>
  <c r="O78" i="25"/>
  <c r="P93" i="10"/>
  <c r="Q93" i="10" s="1"/>
  <c r="S93" i="10" s="1"/>
  <c r="U93" i="10" s="1"/>
  <c r="AJ93" i="10" s="1"/>
  <c r="AN93" i="10" s="1"/>
  <c r="O94" i="10"/>
  <c r="P77" i="27"/>
  <c r="Q77" i="27" s="1"/>
  <c r="S77" i="27" s="1"/>
  <c r="U77" i="27" s="1"/>
  <c r="AQ77" i="27" s="1"/>
  <c r="AU77" i="27" s="1"/>
  <c r="P77" i="33"/>
  <c r="Q77" i="33" s="1"/>
  <c r="S77" i="33" s="1"/>
  <c r="U77" i="33" s="1"/>
  <c r="AQ77" i="33" s="1"/>
  <c r="AU77" i="33" s="1"/>
  <c r="O78" i="33"/>
  <c r="P62" i="31"/>
  <c r="Q62" i="31" s="1"/>
  <c r="S62" i="31" s="1"/>
  <c r="U62" i="31" s="1"/>
  <c r="AQ62" i="31" s="1"/>
  <c r="AU62" i="31" s="1"/>
  <c r="P93" i="18"/>
  <c r="Q93" i="18" s="1"/>
  <c r="S93" i="18" s="1"/>
  <c r="U93" i="18" s="1"/>
  <c r="AJ93" i="18" s="1"/>
  <c r="AN93" i="18" s="1"/>
  <c r="O94" i="18"/>
  <c r="P62" i="3"/>
  <c r="Q62" i="3" s="1"/>
  <c r="S62" i="3" s="1"/>
  <c r="U62" i="3" s="1"/>
  <c r="AQ62" i="3" s="1"/>
  <c r="AU62" i="3" s="1"/>
  <c r="P77" i="22"/>
  <c r="Q77" i="22" s="1"/>
  <c r="S77" i="22" s="1"/>
  <c r="U77" i="22" s="1"/>
  <c r="AQ77" i="22" s="1"/>
  <c r="AU77" i="22" s="1"/>
  <c r="O78" i="22"/>
  <c r="P77" i="23"/>
  <c r="Q77" i="23" s="1"/>
  <c r="S77" i="23" s="1"/>
  <c r="U77" i="23" s="1"/>
  <c r="AQ77" i="23" s="1"/>
  <c r="AU77" i="23" s="1"/>
  <c r="P107" i="29"/>
  <c r="Q107" i="29" s="1"/>
  <c r="S107" i="29" s="1"/>
  <c r="U107" i="29" s="1"/>
  <c r="AT107" i="29" s="1"/>
  <c r="AX107" i="29" s="1"/>
  <c r="P123" i="33"/>
  <c r="Q123" i="33" s="1"/>
  <c r="S123" i="33" s="1"/>
  <c r="U123" i="33" s="1"/>
  <c r="AT123" i="33" s="1"/>
  <c r="O124" i="33"/>
  <c r="N77" i="3"/>
  <c r="AX122" i="16"/>
  <c r="BA122" i="16"/>
  <c r="P61" i="23"/>
  <c r="Q61" i="23" s="1"/>
  <c r="S61" i="23" s="1"/>
  <c r="U61" i="23" s="1"/>
  <c r="AQ61" i="23" s="1"/>
  <c r="AU61" i="23" s="1"/>
  <c r="P79" i="14"/>
  <c r="Q79" i="14" s="1"/>
  <c r="S79" i="14" s="1"/>
  <c r="U79" i="14" s="1"/>
  <c r="AQ79" i="14" s="1"/>
  <c r="AU79" i="14" s="1"/>
  <c r="O76" i="5"/>
  <c r="BA122" i="33"/>
  <c r="AX122" i="33"/>
  <c r="P45" i="12"/>
  <c r="Q45" i="12" s="1"/>
  <c r="S45" i="12" s="1"/>
  <c r="U45" i="12" s="1"/>
  <c r="AQ45" i="12" s="1"/>
  <c r="AU45" i="12" s="1"/>
  <c r="N77" i="16"/>
  <c r="BA121" i="21"/>
  <c r="AX121" i="21"/>
  <c r="P76" i="4"/>
  <c r="Q76" i="4" s="1"/>
  <c r="S76" i="4" s="1"/>
  <c r="U76" i="4" s="1"/>
  <c r="AQ76" i="4" s="1"/>
  <c r="AU76" i="4" s="1"/>
  <c r="N77" i="4"/>
  <c r="O65" i="27"/>
  <c r="P76" i="15"/>
  <c r="Q76" i="15" s="1"/>
  <c r="S76" i="15" s="1"/>
  <c r="U76" i="15" s="1"/>
  <c r="AQ76" i="15" s="1"/>
  <c r="AU76" i="15" s="1"/>
  <c r="N77" i="11"/>
  <c r="O77" i="11" s="1"/>
  <c r="O108" i="23"/>
  <c r="O94" i="12"/>
  <c r="P92" i="4"/>
  <c r="Q92" i="4" s="1"/>
  <c r="S92" i="4" s="1"/>
  <c r="U92" i="4" s="1"/>
  <c r="AJ92" i="4" s="1"/>
  <c r="AN92" i="4" s="1"/>
  <c r="P46" i="14"/>
  <c r="Q46" i="14" s="1"/>
  <c r="S46" i="14" s="1"/>
  <c r="U46" i="14" s="1"/>
  <c r="AQ46" i="14" s="1"/>
  <c r="AU46" i="14" s="1"/>
  <c r="P138" i="18"/>
  <c r="Q138" i="18" s="1"/>
  <c r="S138" i="18" s="1"/>
  <c r="U138" i="18" s="1"/>
  <c r="AT138" i="18" s="1"/>
  <c r="AX138" i="18" s="1"/>
  <c r="N93" i="25"/>
  <c r="O93" i="25" s="1"/>
  <c r="O30" i="4"/>
  <c r="O138" i="20"/>
  <c r="P33" i="33"/>
  <c r="Q33" i="33" s="1"/>
  <c r="S33" i="33" s="1"/>
  <c r="U33" i="33" s="1"/>
  <c r="AQ33" i="33" s="1"/>
  <c r="AU33" i="33" s="1"/>
  <c r="P62" i="15"/>
  <c r="Q62" i="15" s="1"/>
  <c r="S62" i="15" s="1"/>
  <c r="U62" i="15" s="1"/>
  <c r="AQ62" i="15" s="1"/>
  <c r="AU62" i="15" s="1"/>
  <c r="O63" i="15"/>
  <c r="P138" i="22"/>
  <c r="Q138" i="22" s="1"/>
  <c r="S138" i="22" s="1"/>
  <c r="U138" i="22" s="1"/>
  <c r="AT138" i="22" s="1"/>
  <c r="AX138" i="22" s="1"/>
  <c r="P138" i="15"/>
  <c r="Q138" i="15" s="1"/>
  <c r="S138" i="15" s="1"/>
  <c r="U138" i="15" s="1"/>
  <c r="AT138" i="15" s="1"/>
  <c r="AX138" i="15" s="1"/>
  <c r="O139" i="15"/>
  <c r="P61" i="19"/>
  <c r="Q61" i="19" s="1"/>
  <c r="S61" i="19" s="1"/>
  <c r="U61" i="19" s="1"/>
  <c r="AQ61" i="19" s="1"/>
  <c r="AU61" i="19" s="1"/>
  <c r="P76" i="29"/>
  <c r="Q76" i="29" s="1"/>
  <c r="S76" i="29" s="1"/>
  <c r="U76" i="29" s="1"/>
  <c r="AQ76" i="29" s="1"/>
  <c r="AU76" i="29" s="1"/>
  <c r="N77" i="29"/>
  <c r="O77" i="29" s="1"/>
  <c r="P123" i="30"/>
  <c r="Q123" i="30" s="1"/>
  <c r="S123" i="30" s="1"/>
  <c r="U123" i="30" s="1"/>
  <c r="AT123" i="30" s="1"/>
  <c r="P138" i="31"/>
  <c r="Q138" i="31" s="1"/>
  <c r="S138" i="31" s="1"/>
  <c r="U138" i="31" s="1"/>
  <c r="AT138" i="31" s="1"/>
  <c r="AX138" i="31" s="1"/>
  <c r="P123" i="27"/>
  <c r="Q123" i="27" s="1"/>
  <c r="S123" i="27" s="1"/>
  <c r="U123" i="27" s="1"/>
  <c r="AT123" i="27" s="1"/>
  <c r="O124" i="27"/>
  <c r="P126" i="1"/>
  <c r="Q126" i="1" s="1"/>
  <c r="S126" i="1" s="1"/>
  <c r="U126" i="1" s="1"/>
  <c r="AT126" i="1" s="1"/>
  <c r="O127" i="1"/>
  <c r="P29" i="28"/>
  <c r="Q29" i="28" s="1"/>
  <c r="S29" i="28" s="1"/>
  <c r="U29" i="28" s="1"/>
  <c r="AQ29" i="28" s="1"/>
  <c r="AU29" i="28" s="1"/>
  <c r="N30" i="28"/>
  <c r="O31" i="27"/>
  <c r="N93" i="13"/>
  <c r="O93" i="13" s="1"/>
  <c r="O31" i="3"/>
  <c r="O77" i="26"/>
  <c r="O62" i="8"/>
  <c r="AX122" i="30"/>
  <c r="BA122" i="30"/>
  <c r="N93" i="15"/>
  <c r="P92" i="15"/>
  <c r="Q92" i="15" s="1"/>
  <c r="S92" i="15" s="1"/>
  <c r="U92" i="15" s="1"/>
  <c r="AJ92" i="15" s="1"/>
  <c r="AN92" i="15" s="1"/>
  <c r="N46" i="1"/>
  <c r="O46" i="1" s="1"/>
  <c r="P122" i="29"/>
  <c r="Q122" i="29" s="1"/>
  <c r="S122" i="29" s="1"/>
  <c r="U122" i="29" s="1"/>
  <c r="AT122" i="29" s="1"/>
  <c r="BA122" i="27"/>
  <c r="AX122" i="27"/>
  <c r="O47" i="6"/>
  <c r="O63" i="25"/>
  <c r="P137" i="26"/>
  <c r="Q137" i="26" s="1"/>
  <c r="S137" i="26" s="1"/>
  <c r="U137" i="26" s="1"/>
  <c r="AT137" i="26" s="1"/>
  <c r="AX137" i="26" s="1"/>
  <c r="O138" i="26"/>
  <c r="O47" i="3"/>
  <c r="AX125" i="1"/>
  <c r="BA125" i="1"/>
  <c r="P123" i="16"/>
  <c r="Q123" i="16" s="1"/>
  <c r="S123" i="16" s="1"/>
  <c r="U123" i="16" s="1"/>
  <c r="AT123" i="16" s="1"/>
  <c r="O124" i="16"/>
  <c r="AX123" i="6"/>
  <c r="BA123" i="6"/>
  <c r="N109" i="20"/>
  <c r="O109" i="20" s="1"/>
  <c r="P108" i="20"/>
  <c r="Q108" i="20" s="1"/>
  <c r="S108" i="20" s="1"/>
  <c r="U108" i="20" s="1"/>
  <c r="AT108" i="20" s="1"/>
  <c r="AX108" i="20" s="1"/>
  <c r="P107" i="22"/>
  <c r="Q107" i="22" s="1"/>
  <c r="S107" i="22" s="1"/>
  <c r="U107" i="22" s="1"/>
  <c r="AT107" i="22" s="1"/>
  <c r="AX107" i="22" s="1"/>
  <c r="P92" i="33"/>
  <c r="Q92" i="33" s="1"/>
  <c r="S92" i="33" s="1"/>
  <c r="U92" i="33" s="1"/>
  <c r="AJ92" i="33" s="1"/>
  <c r="AN92" i="33" s="1"/>
  <c r="N93" i="33"/>
  <c r="O93" i="33"/>
  <c r="N109" i="3"/>
  <c r="O109" i="3" s="1"/>
  <c r="P108" i="3"/>
  <c r="Q108" i="3" s="1"/>
  <c r="S108" i="3" s="1"/>
  <c r="U108" i="3" s="1"/>
  <c r="AT108" i="3" s="1"/>
  <c r="AX108" i="3" s="1"/>
  <c r="P108" i="15"/>
  <c r="Q108" i="15" s="1"/>
  <c r="S108" i="15" s="1"/>
  <c r="U108" i="15" s="1"/>
  <c r="AT108" i="15" s="1"/>
  <c r="AX108" i="15" s="1"/>
  <c r="P47" i="13"/>
  <c r="Q47" i="13" s="1"/>
  <c r="S47" i="13" s="1"/>
  <c r="U47" i="13" s="1"/>
  <c r="AQ47" i="13" s="1"/>
  <c r="AU47" i="13" s="1"/>
  <c r="O48" i="13"/>
  <c r="P108" i="31"/>
  <c r="Q108" i="31" s="1"/>
  <c r="S108" i="31" s="1"/>
  <c r="U108" i="31" s="1"/>
  <c r="AT108" i="31" s="1"/>
  <c r="AX108" i="31" s="1"/>
  <c r="N109" i="31"/>
  <c r="O109" i="31" s="1"/>
  <c r="P110" i="25"/>
  <c r="Q110" i="25" s="1"/>
  <c r="S110" i="25" s="1"/>
  <c r="U110" i="25" s="1"/>
  <c r="AT110" i="25" s="1"/>
  <c r="AX110" i="25" s="1"/>
  <c r="P124" i="19"/>
  <c r="Q124" i="19" s="1"/>
  <c r="S124" i="19" s="1"/>
  <c r="U124" i="19" s="1"/>
  <c r="AT124" i="19" s="1"/>
  <c r="AX121" i="29"/>
  <c r="BA121" i="29"/>
  <c r="P30" i="25"/>
  <c r="Q30" i="25" s="1"/>
  <c r="S30" i="25" s="1"/>
  <c r="U30" i="25" s="1"/>
  <c r="AQ30" i="25" s="1"/>
  <c r="AU30" i="25" s="1"/>
  <c r="P138" i="10"/>
  <c r="Q138" i="10" s="1"/>
  <c r="S138" i="10" s="1"/>
  <c r="U138" i="10" s="1"/>
  <c r="AT138" i="10" s="1"/>
  <c r="AX138" i="10" s="1"/>
  <c r="O139" i="10"/>
  <c r="P31" i="11"/>
  <c r="Q31" i="11" s="1"/>
  <c r="S31" i="11" s="1"/>
  <c r="U31" i="11" s="1"/>
  <c r="AQ31" i="11" s="1"/>
  <c r="AU31" i="11" s="1"/>
  <c r="O32" i="11"/>
  <c r="P77" i="7"/>
  <c r="Q77" i="7" s="1"/>
  <c r="S77" i="7" s="1"/>
  <c r="U77" i="7" s="1"/>
  <c r="AQ77" i="7" s="1"/>
  <c r="AU77" i="7" s="1"/>
  <c r="O78" i="7"/>
  <c r="O65" i="24"/>
  <c r="N77" i="20"/>
  <c r="O77" i="20" s="1"/>
  <c r="O61" i="1"/>
  <c r="P47" i="11"/>
  <c r="Q47" i="11" s="1"/>
  <c r="S47" i="11" s="1"/>
  <c r="U47" i="11" s="1"/>
  <c r="AQ47" i="11" s="1"/>
  <c r="AU47" i="11" s="1"/>
  <c r="O48" i="11"/>
  <c r="O30" i="24"/>
  <c r="N30" i="13"/>
  <c r="O30" i="13" s="1"/>
  <c r="N30" i="6"/>
  <c r="O30" i="6" s="1"/>
  <c r="O93" i="7"/>
  <c r="P122" i="26"/>
  <c r="Q122" i="26" s="1"/>
  <c r="S122" i="26" s="1"/>
  <c r="U122" i="26" s="1"/>
  <c r="AT122" i="26" s="1"/>
  <c r="O138" i="2"/>
  <c r="N62" i="26"/>
  <c r="O62" i="26" s="1"/>
  <c r="N62" i="12"/>
  <c r="O62" i="12" s="1"/>
  <c r="O79" i="12"/>
  <c r="AX123" i="19"/>
  <c r="BA123" i="19"/>
  <c r="P46" i="15"/>
  <c r="Q46" i="15" s="1"/>
  <c r="S46" i="15" s="1"/>
  <c r="U46" i="15" s="1"/>
  <c r="AQ46" i="15" s="1"/>
  <c r="AU46" i="15" s="1"/>
  <c r="O47" i="15"/>
  <c r="O92" i="22"/>
  <c r="N30" i="21"/>
  <c r="O30" i="21" s="1"/>
  <c r="O138" i="14"/>
  <c r="P91" i="11"/>
  <c r="Q91" i="11" s="1"/>
  <c r="S91" i="11" s="1"/>
  <c r="U91" i="11" s="1"/>
  <c r="AJ91" i="11" s="1"/>
  <c r="AN91" i="11" s="1"/>
  <c r="O108" i="9"/>
  <c r="O93" i="3"/>
  <c r="P137" i="29"/>
  <c r="Q137" i="29" s="1"/>
  <c r="S137" i="29" s="1"/>
  <c r="U137" i="29" s="1"/>
  <c r="AT137" i="29" s="1"/>
  <c r="AX137" i="29" s="1"/>
  <c r="P31" i="1"/>
  <c r="Q31" i="1" s="1"/>
  <c r="S31" i="1" s="1"/>
  <c r="U31" i="1" s="1"/>
  <c r="AQ31" i="1" s="1"/>
  <c r="AU31" i="1" s="1"/>
  <c r="O32" i="1"/>
  <c r="P47" i="23"/>
  <c r="Q47" i="23" s="1"/>
  <c r="S47" i="23" s="1"/>
  <c r="U47" i="23" s="1"/>
  <c r="AQ47" i="23" s="1"/>
  <c r="AU47" i="23" s="1"/>
  <c r="O48" i="23"/>
  <c r="P49" i="24"/>
  <c r="Q49" i="24" s="1"/>
  <c r="S49" i="24" s="1"/>
  <c r="U49" i="24" s="1"/>
  <c r="AQ49" i="24" s="1"/>
  <c r="AU49" i="24" s="1"/>
  <c r="O50" i="24"/>
  <c r="O64" i="6"/>
  <c r="BA121" i="26"/>
  <c r="AX121" i="26"/>
  <c r="P47" i="21"/>
  <c r="Q47" i="21" s="1"/>
  <c r="S47" i="21" s="1"/>
  <c r="U47" i="21" s="1"/>
  <c r="AQ47" i="21" s="1"/>
  <c r="AU47" i="21" s="1"/>
  <c r="O47" i="17"/>
  <c r="P62" i="30"/>
  <c r="Q62" i="30" s="1"/>
  <c r="S62" i="30" s="1"/>
  <c r="U62" i="30" s="1"/>
  <c r="AQ62" i="30" s="1"/>
  <c r="AU62" i="30" s="1"/>
  <c r="O95" i="1"/>
  <c r="P123" i="3"/>
  <c r="Q123" i="3" s="1"/>
  <c r="S123" i="3" s="1"/>
  <c r="U123" i="3" s="1"/>
  <c r="AT123" i="3" s="1"/>
  <c r="O124" i="3"/>
  <c r="P77" i="6"/>
  <c r="Q77" i="6" s="1"/>
  <c r="S77" i="6" s="1"/>
  <c r="U77" i="6" s="1"/>
  <c r="AQ77" i="6" s="1"/>
  <c r="AU77" i="6" s="1"/>
  <c r="P137" i="5"/>
  <c r="Q137" i="5" s="1"/>
  <c r="S137" i="5" s="1"/>
  <c r="U137" i="5" s="1"/>
  <c r="AT137" i="5" s="1"/>
  <c r="AX137" i="5" s="1"/>
  <c r="O138" i="5"/>
  <c r="P32" i="29"/>
  <c r="Q32" i="29" s="1"/>
  <c r="S32" i="29" s="1"/>
  <c r="U32" i="29" s="1"/>
  <c r="AQ32" i="29" s="1"/>
  <c r="AU32" i="29" s="1"/>
  <c r="O33" i="29"/>
  <c r="P138" i="28"/>
  <c r="Q138" i="28" s="1"/>
  <c r="S138" i="28" s="1"/>
  <c r="U138" i="28" s="1"/>
  <c r="AT138" i="28" s="1"/>
  <c r="AX138" i="28" s="1"/>
  <c r="P108" i="13"/>
  <c r="Q108" i="13" s="1"/>
  <c r="S108" i="13" s="1"/>
  <c r="U108" i="13" s="1"/>
  <c r="AT108" i="13" s="1"/>
  <c r="AX108" i="13" s="1"/>
  <c r="P62" i="2"/>
  <c r="Q62" i="2" s="1"/>
  <c r="S62" i="2" s="1"/>
  <c r="U62" i="2" s="1"/>
  <c r="AQ62" i="2" s="1"/>
  <c r="AU62" i="2" s="1"/>
  <c r="P47" i="10"/>
  <c r="Q47" i="10" s="1"/>
  <c r="S47" i="10" s="1"/>
  <c r="U47" i="10" s="1"/>
  <c r="AQ47" i="10" s="1"/>
  <c r="AU47" i="10" s="1"/>
  <c r="P94" i="28"/>
  <c r="Q94" i="28" s="1"/>
  <c r="S94" i="28" s="1"/>
  <c r="U94" i="28" s="1"/>
  <c r="AJ94" i="28" s="1"/>
  <c r="AN94" i="28" s="1"/>
  <c r="P107" i="17"/>
  <c r="Q107" i="17" s="1"/>
  <c r="S107" i="17" s="1"/>
  <c r="U107" i="17" s="1"/>
  <c r="AT107" i="17" s="1"/>
  <c r="AX107" i="17" s="1"/>
  <c r="O108" i="17"/>
  <c r="N93" i="24"/>
  <c r="P92" i="24"/>
  <c r="Q92" i="24" s="1"/>
  <c r="S92" i="24" s="1"/>
  <c r="U92" i="24" s="1"/>
  <c r="AJ92" i="24" s="1"/>
  <c r="AN92" i="24" s="1"/>
  <c r="P122" i="21"/>
  <c r="Q122" i="21" s="1"/>
  <c r="S122" i="21" s="1"/>
  <c r="U122" i="21" s="1"/>
  <c r="AT122" i="21" s="1"/>
  <c r="P77" i="28"/>
  <c r="Q77" i="28" s="1"/>
  <c r="S77" i="28" s="1"/>
  <c r="U77" i="28" s="1"/>
  <c r="AQ77" i="28" s="1"/>
  <c r="AU77" i="28" s="1"/>
  <c r="P64" i="9"/>
  <c r="Q64" i="9" s="1"/>
  <c r="S64" i="9" s="1"/>
  <c r="U64" i="9" s="1"/>
  <c r="AQ64" i="9" s="1"/>
  <c r="AU64" i="9" s="1"/>
  <c r="P77" i="24"/>
  <c r="Q77" i="24" s="1"/>
  <c r="S77" i="24" s="1"/>
  <c r="U77" i="24" s="1"/>
  <c r="AQ77" i="24" s="1"/>
  <c r="AU77" i="24" s="1"/>
  <c r="P137" i="11"/>
  <c r="Q137" i="11" s="1"/>
  <c r="S137" i="11" s="1"/>
  <c r="U137" i="11" s="1"/>
  <c r="AT137" i="11" s="1"/>
  <c r="AX137" i="11" s="1"/>
  <c r="P46" i="7"/>
  <c r="Q46" i="7" s="1"/>
  <c r="S46" i="7" s="1"/>
  <c r="U46" i="7" s="1"/>
  <c r="AQ46" i="7" s="1"/>
  <c r="AU46" i="7" s="1"/>
  <c r="O47" i="7"/>
  <c r="N109" i="16"/>
  <c r="P108" i="16"/>
  <c r="Q108" i="16" s="1"/>
  <c r="S108" i="16" s="1"/>
  <c r="U108" i="16" s="1"/>
  <c r="AT108" i="16" s="1"/>
  <c r="AX108" i="16" s="1"/>
  <c r="BA122" i="3"/>
  <c r="AX122" i="3"/>
  <c r="P137" i="21"/>
  <c r="Q137" i="21" s="1"/>
  <c r="S137" i="21" s="1"/>
  <c r="U137" i="21" s="1"/>
  <c r="AT137" i="21" s="1"/>
  <c r="AX137" i="21" s="1"/>
  <c r="O138" i="21"/>
  <c r="P123" i="24"/>
  <c r="Q123" i="24" s="1"/>
  <c r="S123" i="24" s="1"/>
  <c r="U123" i="24" s="1"/>
  <c r="AT123" i="24" s="1"/>
  <c r="O124" i="24"/>
  <c r="P139" i="12"/>
  <c r="Q139" i="12" s="1"/>
  <c r="S139" i="12" s="1"/>
  <c r="U139" i="12" s="1"/>
  <c r="AT139" i="12" s="1"/>
  <c r="AX139" i="12" s="1"/>
  <c r="P92" i="2"/>
  <c r="Q92" i="2" s="1"/>
  <c r="S92" i="2" s="1"/>
  <c r="U92" i="2" s="1"/>
  <c r="AJ92" i="2" s="1"/>
  <c r="AN92" i="2" s="1"/>
  <c r="P77" i="1"/>
  <c r="Q77" i="1" s="1"/>
  <c r="S77" i="1" s="1"/>
  <c r="U77" i="1" s="1"/>
  <c r="AQ77" i="1" s="1"/>
  <c r="AU77" i="1" s="1"/>
  <c r="O78" i="1"/>
  <c r="N93" i="3"/>
  <c r="P80" i="30"/>
  <c r="Q80" i="30" s="1"/>
  <c r="S80" i="30" s="1"/>
  <c r="U80" i="30" s="1"/>
  <c r="AQ80" i="30" s="1"/>
  <c r="AU80" i="30" s="1"/>
  <c r="O81" i="30"/>
  <c r="P29" i="10"/>
  <c r="Q29" i="10" s="1"/>
  <c r="S29" i="10" s="1"/>
  <c r="U29" i="10" s="1"/>
  <c r="AQ29" i="10" s="1"/>
  <c r="AU29" i="10" s="1"/>
  <c r="O138" i="13"/>
  <c r="O108" i="10"/>
  <c r="O92" i="29"/>
  <c r="P91" i="21"/>
  <c r="Q91" i="21" s="1"/>
  <c r="S91" i="21" s="1"/>
  <c r="U91" i="21" s="1"/>
  <c r="AJ91" i="21" s="1"/>
  <c r="AN91" i="21" s="1"/>
  <c r="O47" i="16"/>
  <c r="N30" i="30"/>
  <c r="O30" i="30" s="1"/>
  <c r="O46" i="22"/>
  <c r="O138" i="3"/>
  <c r="N62" i="21"/>
  <c r="P61" i="21"/>
  <c r="Q61" i="21" s="1"/>
  <c r="S61" i="21" s="1"/>
  <c r="U61" i="21" s="1"/>
  <c r="AQ61" i="21" s="1"/>
  <c r="AU61" i="21" s="1"/>
  <c r="O62" i="21"/>
  <c r="BA122" i="24"/>
  <c r="AX122" i="24"/>
  <c r="O108" i="14"/>
  <c r="O123" i="15"/>
  <c r="P92" i="31"/>
  <c r="Q92" i="31" s="1"/>
  <c r="S92" i="31" s="1"/>
  <c r="U92" i="31" s="1"/>
  <c r="AJ92" i="31" s="1"/>
  <c r="AN92" i="31" s="1"/>
  <c r="O108" i="12"/>
  <c r="O123" i="14"/>
  <c r="O31" i="12"/>
  <c r="O63" i="28"/>
  <c r="O94" i="6"/>
  <c r="P123" i="12"/>
  <c r="Q123" i="12" s="1"/>
  <c r="S123" i="12" s="1"/>
  <c r="U123" i="12" s="1"/>
  <c r="AT123" i="12" s="1"/>
  <c r="P29" i="17"/>
  <c r="Q29" i="17" s="1"/>
  <c r="S29" i="17" s="1"/>
  <c r="U29" i="17" s="1"/>
  <c r="AQ29" i="17" s="1"/>
  <c r="AU29" i="17" s="1"/>
  <c r="N30" i="17"/>
  <c r="P109" i="18"/>
  <c r="Q109" i="18" s="1"/>
  <c r="S109" i="18" s="1"/>
  <c r="U109" i="18" s="1"/>
  <c r="AT109" i="18" s="1"/>
  <c r="AX109" i="18" s="1"/>
  <c r="O110" i="18"/>
  <c r="P123" i="13"/>
  <c r="Q123" i="13" s="1"/>
  <c r="S123" i="13" s="1"/>
  <c r="U123" i="13" s="1"/>
  <c r="AT123" i="13" s="1"/>
  <c r="O124" i="13"/>
  <c r="P30" i="14"/>
  <c r="Q30" i="14" s="1"/>
  <c r="S30" i="14" s="1"/>
  <c r="U30" i="14" s="1"/>
  <c r="AQ30" i="14" s="1"/>
  <c r="AU30" i="14" s="1"/>
  <c r="O31" i="14"/>
  <c r="P31" i="15"/>
  <c r="Q31" i="15" s="1"/>
  <c r="S31" i="15" s="1"/>
  <c r="U31" i="15" s="1"/>
  <c r="AQ31" i="15" s="1"/>
  <c r="AU31" i="15" s="1"/>
  <c r="P48" i="19"/>
  <c r="Q48" i="19" s="1"/>
  <c r="S48" i="19" s="1"/>
  <c r="U48" i="19" s="1"/>
  <c r="AQ48" i="19" s="1"/>
  <c r="AU48" i="19" s="1"/>
  <c r="P64" i="22"/>
  <c r="Q64" i="22" s="1"/>
  <c r="S64" i="22" s="1"/>
  <c r="U64" i="22" s="1"/>
  <c r="AQ64" i="22" s="1"/>
  <c r="AU64" i="22" s="1"/>
  <c r="P64" i="29"/>
  <c r="Q64" i="29" s="1"/>
  <c r="S64" i="29" s="1"/>
  <c r="U64" i="29" s="1"/>
  <c r="AQ64" i="29" s="1"/>
  <c r="AU64" i="29" s="1"/>
  <c r="O65" i="29"/>
  <c r="P123" i="23"/>
  <c r="Q123" i="23" s="1"/>
  <c r="S123" i="23" s="1"/>
  <c r="U123" i="23" s="1"/>
  <c r="AT123" i="23" s="1"/>
  <c r="P138" i="9"/>
  <c r="Q138" i="9" s="1"/>
  <c r="S138" i="9" s="1"/>
  <c r="U138" i="9" s="1"/>
  <c r="AT138" i="9" s="1"/>
  <c r="AX138" i="9" s="1"/>
  <c r="O139" i="9"/>
  <c r="P93" i="16"/>
  <c r="Q93" i="16" s="1"/>
  <c r="S93" i="16" s="1"/>
  <c r="U93" i="16" s="1"/>
  <c r="AJ93" i="16" s="1"/>
  <c r="AN93" i="16" s="1"/>
  <c r="O94" i="16"/>
  <c r="BA122" i="15"/>
  <c r="AX122" i="15"/>
  <c r="P93" i="27"/>
  <c r="Q93" i="27" s="1"/>
  <c r="S93" i="27" s="1"/>
  <c r="U93" i="27" s="1"/>
  <c r="AJ93" i="27" s="1"/>
  <c r="AN93" i="27" s="1"/>
  <c r="AX122" i="14"/>
  <c r="BA122" i="14"/>
  <c r="P47" i="20"/>
  <c r="Q47" i="20" s="1"/>
  <c r="S47" i="20" s="1"/>
  <c r="U47" i="20" s="1"/>
  <c r="AQ47" i="20" s="1"/>
  <c r="AU47" i="20" s="1"/>
  <c r="O48" i="20"/>
  <c r="P61" i="18"/>
  <c r="Q61" i="18" s="1"/>
  <c r="S61" i="18" s="1"/>
  <c r="U61" i="18" s="1"/>
  <c r="AQ61" i="18" s="1"/>
  <c r="AU61" i="18" s="1"/>
  <c r="P46" i="4"/>
  <c r="Q46" i="4" s="1"/>
  <c r="S46" i="4" s="1"/>
  <c r="U46" i="4" s="1"/>
  <c r="AQ46" i="4" s="1"/>
  <c r="AU46" i="4" s="1"/>
  <c r="O47" i="4"/>
  <c r="O138" i="33"/>
  <c r="P62" i="10"/>
  <c r="Q62" i="10" s="1"/>
  <c r="S62" i="10" s="1"/>
  <c r="U62" i="10" s="1"/>
  <c r="AQ62" i="10" s="1"/>
  <c r="AU62" i="10" s="1"/>
  <c r="N93" i="17"/>
  <c r="P92" i="17"/>
  <c r="Q92" i="17" s="1"/>
  <c r="S92" i="17" s="1"/>
  <c r="U92" i="17" s="1"/>
  <c r="AJ92" i="17" s="1"/>
  <c r="AN92" i="17" s="1"/>
  <c r="O93" i="17"/>
  <c r="N30" i="20"/>
  <c r="O30" i="20" s="1"/>
  <c r="N62" i="7"/>
  <c r="O62" i="7" s="1"/>
  <c r="P31" i="22"/>
  <c r="Q31" i="22" s="1"/>
  <c r="S31" i="22" s="1"/>
  <c r="U31" i="22" s="1"/>
  <c r="AQ31" i="22" s="1"/>
  <c r="AU31" i="22" s="1"/>
  <c r="O32" i="22"/>
  <c r="BA122" i="13"/>
  <c r="AX122" i="13"/>
  <c r="O93" i="23"/>
  <c r="O76" i="17"/>
  <c r="O107" i="5"/>
  <c r="O138" i="16"/>
  <c r="P31" i="8"/>
  <c r="Q31" i="8" s="1"/>
  <c r="S31" i="8" s="1"/>
  <c r="U31" i="8" s="1"/>
  <c r="AQ31" i="8" s="1"/>
  <c r="AU31" i="8" s="1"/>
  <c r="AX122" i="23"/>
  <c r="BA122" i="23"/>
  <c r="N46" i="22"/>
  <c r="O123" i="8"/>
  <c r="O107" i="26"/>
  <c r="O62" i="13"/>
  <c r="N93" i="8"/>
  <c r="O93" i="8" s="1"/>
  <c r="N62" i="5"/>
  <c r="P61" i="5"/>
  <c r="Q61" i="5" s="1"/>
  <c r="S61" i="5" s="1"/>
  <c r="U61" i="5" s="1"/>
  <c r="AQ61" i="5" s="1"/>
  <c r="AU61" i="5" s="1"/>
  <c r="P109" i="6"/>
  <c r="Q109" i="6" s="1"/>
  <c r="S109" i="6" s="1"/>
  <c r="U109" i="6" s="1"/>
  <c r="AT109" i="6" s="1"/>
  <c r="AX109" i="6" s="1"/>
  <c r="O110" i="6"/>
  <c r="O108" i="33"/>
  <c r="P77" i="9"/>
  <c r="Q77" i="9" s="1"/>
  <c r="S77" i="9" s="1"/>
  <c r="U77" i="9" s="1"/>
  <c r="AQ77" i="9" s="1"/>
  <c r="AU77" i="9" s="1"/>
  <c r="O47" i="25"/>
  <c r="O47" i="9"/>
  <c r="P78" i="19"/>
  <c r="Q78" i="19" s="1"/>
  <c r="S78" i="19" s="1"/>
  <c r="U78" i="19" s="1"/>
  <c r="AQ78" i="19" s="1"/>
  <c r="AU78" i="19" s="1"/>
  <c r="P92" i="14"/>
  <c r="Q92" i="14" s="1"/>
  <c r="S92" i="14" s="1"/>
  <c r="U92" i="14" s="1"/>
  <c r="AJ92" i="14" s="1"/>
  <c r="AN92" i="14" s="1"/>
  <c r="O138" i="24"/>
  <c r="P76" i="13"/>
  <c r="Q76" i="13" s="1"/>
  <c r="S76" i="13" s="1"/>
  <c r="U76" i="13" s="1"/>
  <c r="AQ76" i="13" s="1"/>
  <c r="AU76" i="13" s="1"/>
  <c r="P31" i="19"/>
  <c r="Q31" i="19" s="1"/>
  <c r="S31" i="19" s="1"/>
  <c r="U31" i="19" s="1"/>
  <c r="AQ31" i="19" s="1"/>
  <c r="AU31" i="19" s="1"/>
  <c r="O32" i="19"/>
  <c r="P93" i="30"/>
  <c r="Q93" i="30" s="1"/>
  <c r="S93" i="30" s="1"/>
  <c r="U93" i="30" s="1"/>
  <c r="AJ93" i="30" s="1"/>
  <c r="AN93" i="30" s="1"/>
  <c r="P31" i="9"/>
  <c r="Q31" i="9" s="1"/>
  <c r="S31" i="9" s="1"/>
  <c r="U31" i="9" s="1"/>
  <c r="AQ31" i="9" s="1"/>
  <c r="AU31" i="9" s="1"/>
  <c r="O32" i="9"/>
  <c r="N46" i="26"/>
  <c r="O46" i="26" s="1"/>
  <c r="P45" i="26"/>
  <c r="Q45" i="26" s="1"/>
  <c r="S45" i="26" s="1"/>
  <c r="U45" i="26" s="1"/>
  <c r="AQ45" i="26" s="1"/>
  <c r="AU45" i="26" s="1"/>
  <c r="P107" i="21"/>
  <c r="Q107" i="21" s="1"/>
  <c r="S107" i="21" s="1"/>
  <c r="U107" i="21" s="1"/>
  <c r="AT107" i="21" s="1"/>
  <c r="AX107" i="21" s="1"/>
  <c r="O108" i="21"/>
  <c r="P62" i="33"/>
  <c r="Q62" i="33" s="1"/>
  <c r="S62" i="33" s="1"/>
  <c r="U62" i="33" s="1"/>
  <c r="AQ62" i="33" s="1"/>
  <c r="AU62" i="33" s="1"/>
  <c r="BA122" i="8"/>
  <c r="AX122" i="8"/>
  <c r="P108" i="8"/>
  <c r="Q108" i="8" s="1"/>
  <c r="S108" i="8" s="1"/>
  <c r="U108" i="8" s="1"/>
  <c r="AT108" i="8" s="1"/>
  <c r="AX108" i="8" s="1"/>
  <c r="P92" i="20"/>
  <c r="Q92" i="20" s="1"/>
  <c r="S92" i="20" s="1"/>
  <c r="U92" i="20" s="1"/>
  <c r="AJ92" i="20" s="1"/>
  <c r="AN92" i="20" s="1"/>
  <c r="P63" i="16"/>
  <c r="Q63" i="16" s="1"/>
  <c r="S63" i="16" s="1"/>
  <c r="U63" i="16" s="1"/>
  <c r="AQ63" i="16" s="1"/>
  <c r="AU63" i="16" s="1"/>
  <c r="BA122" i="2"/>
  <c r="AX122" i="2"/>
  <c r="P30" i="16"/>
  <c r="Q30" i="16" s="1"/>
  <c r="S30" i="16" s="1"/>
  <c r="U30" i="16" s="1"/>
  <c r="AQ30" i="16" s="1"/>
  <c r="AU30" i="16" s="1"/>
  <c r="O31" i="16"/>
  <c r="P109" i="7"/>
  <c r="Q109" i="7" s="1"/>
  <c r="S109" i="7" s="1"/>
  <c r="U109" i="7" s="1"/>
  <c r="AT109" i="7" s="1"/>
  <c r="AX109" i="7" s="1"/>
  <c r="P123" i="28"/>
  <c r="Q123" i="28" s="1"/>
  <c r="S123" i="28" s="1"/>
  <c r="U123" i="28" s="1"/>
  <c r="AT123" i="28" s="1"/>
  <c r="P76" i="2"/>
  <c r="Q76" i="2" s="1"/>
  <c r="S76" i="2" s="1"/>
  <c r="U76" i="2" s="1"/>
  <c r="AQ76" i="2" s="1"/>
  <c r="AU76" i="2" s="1"/>
  <c r="N77" i="2"/>
  <c r="P138" i="27"/>
  <c r="Q138" i="27" s="1"/>
  <c r="S138" i="27" s="1"/>
  <c r="U138" i="27" s="1"/>
  <c r="AT138" i="27" s="1"/>
  <c r="AX138" i="27" s="1"/>
  <c r="O139" i="27"/>
  <c r="P107" i="24"/>
  <c r="Q107" i="24" s="1"/>
  <c r="S107" i="24" s="1"/>
  <c r="U107" i="24" s="1"/>
  <c r="AT107" i="24" s="1"/>
  <c r="AX107" i="24" s="1"/>
  <c r="O108" i="24"/>
  <c r="N77" i="21"/>
  <c r="P76" i="21"/>
  <c r="Q76" i="21" s="1"/>
  <c r="S76" i="21" s="1"/>
  <c r="U76" i="21" s="1"/>
  <c r="AQ76" i="21" s="1"/>
  <c r="AU76" i="21" s="1"/>
  <c r="O77" i="21"/>
  <c r="O45" i="8"/>
  <c r="N46" i="33"/>
  <c r="O46" i="33" s="1"/>
  <c r="O93" i="19"/>
  <c r="P138" i="23"/>
  <c r="Q138" i="23" s="1"/>
  <c r="S138" i="23" s="1"/>
  <c r="U138" i="23" s="1"/>
  <c r="AT138" i="23" s="1"/>
  <c r="AX138" i="23" s="1"/>
  <c r="N62" i="13"/>
  <c r="P108" i="2"/>
  <c r="Q108" i="2" s="1"/>
  <c r="S108" i="2" s="1"/>
  <c r="U108" i="2" s="1"/>
  <c r="AT108" i="2" s="1"/>
  <c r="AX108" i="2" s="1"/>
  <c r="N109" i="2"/>
  <c r="P107" i="28"/>
  <c r="Q107" i="28" s="1"/>
  <c r="S107" i="28" s="1"/>
  <c r="U107" i="28" s="1"/>
  <c r="AT107" i="28" s="1"/>
  <c r="AX107" i="28" s="1"/>
  <c r="P92" i="5"/>
  <c r="Q92" i="5" s="1"/>
  <c r="S92" i="5" s="1"/>
  <c r="U92" i="5" s="1"/>
  <c r="AJ92" i="5" s="1"/>
  <c r="AN92" i="5" s="1"/>
  <c r="N93" i="5"/>
  <c r="N77" i="10"/>
  <c r="O77" i="10" s="1"/>
  <c r="P123" i="20"/>
  <c r="Q123" i="20" s="1"/>
  <c r="S123" i="20" s="1"/>
  <c r="U123" i="20" s="1"/>
  <c r="AT123" i="20" s="1"/>
  <c r="O124" i="20"/>
  <c r="P31" i="23"/>
  <c r="Q31" i="23" s="1"/>
  <c r="S31" i="23" s="1"/>
  <c r="U31" i="23" s="1"/>
  <c r="AQ31" i="23" s="1"/>
  <c r="AU31" i="23" s="1"/>
  <c r="O32" i="23"/>
  <c r="P46" i="28"/>
  <c r="Q46" i="28" s="1"/>
  <c r="S46" i="28" s="1"/>
  <c r="U46" i="28" s="1"/>
  <c r="AQ46" i="28" s="1"/>
  <c r="AU46" i="28" s="1"/>
  <c r="O47" i="28"/>
  <c r="O123" i="22"/>
  <c r="AX122" i="28"/>
  <c r="BA122" i="28"/>
  <c r="N30" i="5"/>
  <c r="O30" i="5" s="1"/>
  <c r="O123" i="17"/>
  <c r="P46" i="5"/>
  <c r="Q46" i="5" s="1"/>
  <c r="S46" i="5" s="1"/>
  <c r="U46" i="5" s="1"/>
  <c r="AQ46" i="5" s="1"/>
  <c r="AU46" i="5" s="1"/>
  <c r="O107" i="4"/>
  <c r="P122" i="11"/>
  <c r="Q122" i="11" s="1"/>
  <c r="S122" i="11" s="1"/>
  <c r="U122" i="11" s="1"/>
  <c r="AT122" i="11" s="1"/>
  <c r="O123" i="11"/>
  <c r="P46" i="18"/>
  <c r="Q46" i="18" s="1"/>
  <c r="S46" i="18" s="1"/>
  <c r="U46" i="18" s="1"/>
  <c r="AQ46" i="18" s="1"/>
  <c r="AU46" i="18" s="1"/>
  <c r="O47" i="18"/>
  <c r="P139" i="19"/>
  <c r="Q139" i="19" s="1"/>
  <c r="S139" i="19" s="1"/>
  <c r="U139" i="19" s="1"/>
  <c r="AT139" i="19" s="1"/>
  <c r="AX139" i="19" s="1"/>
  <c r="P122" i="5"/>
  <c r="Q122" i="5" s="1"/>
  <c r="S122" i="5" s="1"/>
  <c r="U122" i="5" s="1"/>
  <c r="AT122" i="5" s="1"/>
  <c r="O123" i="5"/>
  <c r="N46" i="27"/>
  <c r="O46" i="27" s="1"/>
  <c r="O124" i="10"/>
  <c r="P122" i="4"/>
  <c r="Q122" i="4" s="1"/>
  <c r="S122" i="4" s="1"/>
  <c r="U122" i="4" s="1"/>
  <c r="AT122" i="4" s="1"/>
  <c r="O123" i="4"/>
  <c r="O138" i="17"/>
  <c r="O138" i="30"/>
  <c r="AX122" i="20"/>
  <c r="BA122" i="20"/>
  <c r="O31" i="31"/>
  <c r="N140" i="6"/>
  <c r="P139" i="6"/>
  <c r="Q139" i="6" s="1"/>
  <c r="S139" i="6" s="1"/>
  <c r="U139" i="6" s="1"/>
  <c r="AT139" i="6" s="1"/>
  <c r="AX139" i="6" s="1"/>
  <c r="O140" i="6"/>
  <c r="N46" i="31"/>
  <c r="P45" i="31"/>
  <c r="Q45" i="31" s="1"/>
  <c r="S45" i="31" s="1"/>
  <c r="U45" i="31" s="1"/>
  <c r="AQ45" i="31" s="1"/>
  <c r="AU45" i="31" s="1"/>
  <c r="O46" i="31"/>
  <c r="AX122" i="17"/>
  <c r="BA122" i="17"/>
  <c r="P45" i="30"/>
  <c r="Q45" i="30" s="1"/>
  <c r="S45" i="30" s="1"/>
  <c r="U45" i="30" s="1"/>
  <c r="AQ45" i="30" s="1"/>
  <c r="AU45" i="30" s="1"/>
  <c r="BA121" i="11"/>
  <c r="AX121" i="11"/>
  <c r="P109" i="1"/>
  <c r="Q109" i="1" s="1"/>
  <c r="S109" i="1" s="1"/>
  <c r="U109" i="1" s="1"/>
  <c r="AT109" i="1" s="1"/>
  <c r="AX109" i="1" s="1"/>
  <c r="O110" i="1"/>
  <c r="P62" i="17"/>
  <c r="Q62" i="17" s="1"/>
  <c r="S62" i="17" s="1"/>
  <c r="U62" i="17" s="1"/>
  <c r="AQ62" i="17" s="1"/>
  <c r="AU62" i="17" s="1"/>
  <c r="O63" i="17"/>
  <c r="P32" i="2"/>
  <c r="Q32" i="2" s="1"/>
  <c r="S32" i="2" s="1"/>
  <c r="U32" i="2" s="1"/>
  <c r="AQ32" i="2" s="1"/>
  <c r="AU32" i="2" s="1"/>
  <c r="P107" i="27"/>
  <c r="Q107" i="27" s="1"/>
  <c r="S107" i="27" s="1"/>
  <c r="U107" i="27" s="1"/>
  <c r="AT107" i="27" s="1"/>
  <c r="AX107" i="27" s="1"/>
  <c r="P124" i="18"/>
  <c r="Q124" i="18" s="1"/>
  <c r="S124" i="18" s="1"/>
  <c r="U124" i="18" s="1"/>
  <c r="AT124" i="18" s="1"/>
  <c r="N125" i="18"/>
  <c r="P123" i="9"/>
  <c r="Q123" i="9" s="1"/>
  <c r="S123" i="9" s="1"/>
  <c r="U123" i="9" s="1"/>
  <c r="AT123" i="9" s="1"/>
  <c r="O124" i="9"/>
  <c r="P140" i="25"/>
  <c r="Q140" i="25" s="1"/>
  <c r="S140" i="25" s="1"/>
  <c r="U140" i="25" s="1"/>
  <c r="AT140" i="25" s="1"/>
  <c r="AX140" i="25" s="1"/>
  <c r="BA121" i="5"/>
  <c r="AX121" i="5"/>
  <c r="P107" i="30"/>
  <c r="Q107" i="30" s="1"/>
  <c r="S107" i="30" s="1"/>
  <c r="U107" i="30" s="1"/>
  <c r="AT107" i="30" s="1"/>
  <c r="AX107" i="30" s="1"/>
  <c r="O108" i="30"/>
  <c r="BA123" i="10"/>
  <c r="AX123" i="10"/>
  <c r="AX121" i="4"/>
  <c r="BA121" i="4"/>
  <c r="P123" i="7"/>
  <c r="Q123" i="7" s="1"/>
  <c r="S123" i="7" s="1"/>
  <c r="U123" i="7" s="1"/>
  <c r="AT123" i="7" s="1"/>
  <c r="O124" i="7"/>
  <c r="P29" i="18"/>
  <c r="Q29" i="18" s="1"/>
  <c r="S29" i="18" s="1"/>
  <c r="U29" i="18" s="1"/>
  <c r="AQ29" i="18" s="1"/>
  <c r="AU29" i="18" s="1"/>
  <c r="N125" i="31"/>
  <c r="P124" i="31"/>
  <c r="Q124" i="31" s="1"/>
  <c r="S124" i="31" s="1"/>
  <c r="U124" i="31" s="1"/>
  <c r="AT124" i="31" s="1"/>
  <c r="N140" i="1"/>
  <c r="P139" i="1"/>
  <c r="Q139" i="1" s="1"/>
  <c r="S139" i="1" s="1"/>
  <c r="U139" i="1" s="1"/>
  <c r="AT139" i="1" s="1"/>
  <c r="AX139" i="1" s="1"/>
  <c r="O140" i="1"/>
  <c r="P126" i="25"/>
  <c r="Q126" i="25" s="1"/>
  <c r="S126" i="25" s="1"/>
  <c r="U126" i="25" s="1"/>
  <c r="AT126" i="25" s="1"/>
  <c r="BA122" i="22"/>
  <c r="AX122" i="22"/>
  <c r="N30" i="7"/>
  <c r="P29" i="7"/>
  <c r="Q29" i="7" s="1"/>
  <c r="S29" i="7" s="1"/>
  <c r="U29" i="7" s="1"/>
  <c r="AQ29" i="7" s="1"/>
  <c r="AU29" i="7" s="1"/>
  <c r="O30" i="7"/>
  <c r="O77" i="3"/>
  <c r="N62" i="20"/>
  <c r="O62" i="20" s="1"/>
  <c r="O76" i="8"/>
  <c r="O123" i="2"/>
  <c r="P91" i="26"/>
  <c r="Q91" i="26" s="1"/>
  <c r="S91" i="26" s="1"/>
  <c r="U91" i="26" s="1"/>
  <c r="AJ91" i="26" s="1"/>
  <c r="AN91" i="26" s="1"/>
  <c r="N46" i="2"/>
  <c r="O46" i="2" s="1"/>
  <c r="N93" i="9"/>
  <c r="P92" i="9"/>
  <c r="Q92" i="9" s="1"/>
  <c r="S92" i="9" s="1"/>
  <c r="U92" i="9" s="1"/>
  <c r="AJ92" i="9" s="1"/>
  <c r="AN92" i="9" s="1"/>
  <c r="BA123" i="18"/>
  <c r="AX123" i="18"/>
  <c r="O109" i="19"/>
  <c r="O77" i="16"/>
  <c r="O107" i="11"/>
  <c r="O124" i="6"/>
  <c r="P138" i="7"/>
  <c r="Q138" i="7" s="1"/>
  <c r="S138" i="7" s="1"/>
  <c r="U138" i="7" s="1"/>
  <c r="AT138" i="7" s="1"/>
  <c r="AX138" i="7" s="1"/>
  <c r="O80" i="31"/>
  <c r="AX122" i="7"/>
  <c r="BA122" i="7"/>
  <c r="P137" i="4"/>
  <c r="Q137" i="4" s="1"/>
  <c r="S137" i="4" s="1"/>
  <c r="U137" i="4" s="1"/>
  <c r="AT137" i="4" s="1"/>
  <c r="AX137" i="4" s="1"/>
  <c r="O138" i="4"/>
  <c r="AX123" i="31"/>
  <c r="BA123" i="31"/>
  <c r="O138" i="8"/>
  <c r="O47" i="29"/>
  <c r="O31" i="26"/>
  <c r="BA125" i="25"/>
  <c r="AX125" i="25"/>
  <c r="O78" i="34" l="1"/>
  <c r="P123" i="34"/>
  <c r="Q123" i="34" s="1"/>
  <c r="S123" i="34" s="1"/>
  <c r="U123" i="34" s="1"/>
  <c r="AT123" i="34" s="1"/>
  <c r="N93" i="34"/>
  <c r="O93" i="34" s="1"/>
  <c r="P108" i="34"/>
  <c r="Q108" i="34" s="1"/>
  <c r="S108" i="34" s="1"/>
  <c r="U108" i="34" s="1"/>
  <c r="AT108" i="34" s="1"/>
  <c r="AX108" i="34" s="1"/>
  <c r="O31" i="34"/>
  <c r="P46" i="34"/>
  <c r="Q46" i="34" s="1"/>
  <c r="S46" i="34" s="1"/>
  <c r="U46" i="34" s="1"/>
  <c r="AQ46" i="34" s="1"/>
  <c r="AU46" i="34" s="1"/>
  <c r="O47" i="34"/>
  <c r="O62" i="34"/>
  <c r="P139" i="34"/>
  <c r="Q139" i="34" s="1"/>
  <c r="S139" i="34" s="1"/>
  <c r="U139" i="34" s="1"/>
  <c r="AT139" i="34" s="1"/>
  <c r="AX139" i="34" s="1"/>
  <c r="N140" i="34"/>
  <c r="O140" i="34"/>
  <c r="N62" i="34"/>
  <c r="P46" i="1"/>
  <c r="Q46" i="1" s="1"/>
  <c r="S46" i="1" s="1"/>
  <c r="U46" i="1" s="1"/>
  <c r="AQ46" i="1" s="1"/>
  <c r="AU46" i="1" s="1"/>
  <c r="P109" i="20"/>
  <c r="Q109" i="20" s="1"/>
  <c r="S109" i="20" s="1"/>
  <c r="U109" i="20" s="1"/>
  <c r="AT109" i="20" s="1"/>
  <c r="AX109" i="20" s="1"/>
  <c r="P46" i="26"/>
  <c r="Q46" i="26" s="1"/>
  <c r="S46" i="26" s="1"/>
  <c r="U46" i="26" s="1"/>
  <c r="AQ46" i="26" s="1"/>
  <c r="AU46" i="26" s="1"/>
  <c r="P30" i="6"/>
  <c r="Q30" i="6" s="1"/>
  <c r="S30" i="6" s="1"/>
  <c r="U30" i="6" s="1"/>
  <c r="AQ30" i="6" s="1"/>
  <c r="AU30" i="6" s="1"/>
  <c r="O31" i="6"/>
  <c r="P77" i="29"/>
  <c r="Q77" i="29" s="1"/>
  <c r="S77" i="29" s="1"/>
  <c r="U77" i="29" s="1"/>
  <c r="AQ77" i="29" s="1"/>
  <c r="AU77" i="29" s="1"/>
  <c r="P30" i="13"/>
  <c r="Q30" i="13" s="1"/>
  <c r="S30" i="13" s="1"/>
  <c r="U30" i="13" s="1"/>
  <c r="AQ30" i="13" s="1"/>
  <c r="AU30" i="13" s="1"/>
  <c r="O31" i="13"/>
  <c r="P62" i="20"/>
  <c r="Q62" i="20" s="1"/>
  <c r="S62" i="20" s="1"/>
  <c r="U62" i="20" s="1"/>
  <c r="AQ62" i="20" s="1"/>
  <c r="AU62" i="20" s="1"/>
  <c r="O63" i="20"/>
  <c r="P62" i="7"/>
  <c r="Q62" i="7" s="1"/>
  <c r="S62" i="7" s="1"/>
  <c r="U62" i="7" s="1"/>
  <c r="AQ62" i="7" s="1"/>
  <c r="AU62" i="7" s="1"/>
  <c r="P30" i="5"/>
  <c r="Q30" i="5" s="1"/>
  <c r="S30" i="5" s="1"/>
  <c r="U30" i="5" s="1"/>
  <c r="AQ30" i="5" s="1"/>
  <c r="AU30" i="5" s="1"/>
  <c r="O31" i="5"/>
  <c r="P30" i="20"/>
  <c r="Q30" i="20" s="1"/>
  <c r="S30" i="20" s="1"/>
  <c r="U30" i="20" s="1"/>
  <c r="AQ30" i="20" s="1"/>
  <c r="AU30" i="20" s="1"/>
  <c r="O31" i="20"/>
  <c r="P109" i="31"/>
  <c r="Q109" i="31" s="1"/>
  <c r="S109" i="31" s="1"/>
  <c r="U109" i="31" s="1"/>
  <c r="AT109" i="31" s="1"/>
  <c r="AX109" i="31" s="1"/>
  <c r="O110" i="31"/>
  <c r="P30" i="21"/>
  <c r="Q30" i="21" s="1"/>
  <c r="S30" i="21" s="1"/>
  <c r="U30" i="21" s="1"/>
  <c r="AQ30" i="21" s="1"/>
  <c r="AU30" i="21" s="1"/>
  <c r="O31" i="21"/>
  <c r="P30" i="30"/>
  <c r="Q30" i="30" s="1"/>
  <c r="S30" i="30" s="1"/>
  <c r="U30" i="30" s="1"/>
  <c r="AQ30" i="30" s="1"/>
  <c r="AU30" i="30" s="1"/>
  <c r="P46" i="33"/>
  <c r="Q46" i="33" s="1"/>
  <c r="S46" i="33" s="1"/>
  <c r="U46" i="33" s="1"/>
  <c r="AQ46" i="33" s="1"/>
  <c r="AU46" i="33" s="1"/>
  <c r="P93" i="13"/>
  <c r="Q93" i="13" s="1"/>
  <c r="S93" i="13" s="1"/>
  <c r="U93" i="13" s="1"/>
  <c r="AJ93" i="13" s="1"/>
  <c r="AN93" i="13" s="1"/>
  <c r="O94" i="13"/>
  <c r="P46" i="27"/>
  <c r="Q46" i="27" s="1"/>
  <c r="S46" i="27" s="1"/>
  <c r="U46" i="27" s="1"/>
  <c r="AQ46" i="27" s="1"/>
  <c r="AU46" i="27" s="1"/>
  <c r="O47" i="27"/>
  <c r="P109" i="3"/>
  <c r="Q109" i="3" s="1"/>
  <c r="S109" i="3" s="1"/>
  <c r="U109" i="3" s="1"/>
  <c r="AT109" i="3" s="1"/>
  <c r="AX109" i="3" s="1"/>
  <c r="O110" i="3"/>
  <c r="P93" i="33"/>
  <c r="Q93" i="33" s="1"/>
  <c r="S93" i="33" s="1"/>
  <c r="U93" i="33" s="1"/>
  <c r="AJ93" i="33" s="1"/>
  <c r="AN93" i="33" s="1"/>
  <c r="O94" i="33"/>
  <c r="P76" i="8"/>
  <c r="Q76" i="8" s="1"/>
  <c r="S76" i="8" s="1"/>
  <c r="U76" i="8" s="1"/>
  <c r="AQ76" i="8" s="1"/>
  <c r="AU76" i="8" s="1"/>
  <c r="N77" i="8"/>
  <c r="O77" i="8" s="1"/>
  <c r="P63" i="4"/>
  <c r="Q63" i="4" s="1"/>
  <c r="S63" i="4" s="1"/>
  <c r="U63" i="4" s="1"/>
  <c r="AQ63" i="4" s="1"/>
  <c r="AU63" i="4" s="1"/>
  <c r="O64" i="4"/>
  <c r="P47" i="18"/>
  <c r="Q47" i="18" s="1"/>
  <c r="S47" i="18" s="1"/>
  <c r="U47" i="18" s="1"/>
  <c r="AQ47" i="18" s="1"/>
  <c r="AU47" i="18" s="1"/>
  <c r="O48" i="18"/>
  <c r="N93" i="14"/>
  <c r="O93" i="14" s="1"/>
  <c r="P123" i="8"/>
  <c r="Q123" i="8" s="1"/>
  <c r="S123" i="8" s="1"/>
  <c r="U123" i="8" s="1"/>
  <c r="AT123" i="8" s="1"/>
  <c r="P138" i="5"/>
  <c r="Q138" i="5" s="1"/>
  <c r="S138" i="5" s="1"/>
  <c r="U138" i="5" s="1"/>
  <c r="AT138" i="5" s="1"/>
  <c r="AX138" i="5" s="1"/>
  <c r="N109" i="9"/>
  <c r="P108" i="9"/>
  <c r="Q108" i="9" s="1"/>
  <c r="S108" i="9" s="1"/>
  <c r="U108" i="9" s="1"/>
  <c r="AT108" i="9" s="1"/>
  <c r="AX108" i="9" s="1"/>
  <c r="P138" i="2"/>
  <c r="Q138" i="2" s="1"/>
  <c r="S138" i="2" s="1"/>
  <c r="U138" i="2" s="1"/>
  <c r="AT138" i="2" s="1"/>
  <c r="AX138" i="2" s="1"/>
  <c r="O139" i="2"/>
  <c r="P32" i="11"/>
  <c r="Q32" i="11" s="1"/>
  <c r="S32" i="11" s="1"/>
  <c r="U32" i="11" s="1"/>
  <c r="AQ32" i="11" s="1"/>
  <c r="AU32" i="11" s="1"/>
  <c r="O33" i="11"/>
  <c r="N125" i="19"/>
  <c r="O125" i="19" s="1"/>
  <c r="P63" i="25"/>
  <c r="Q63" i="25" s="1"/>
  <c r="S63" i="25" s="1"/>
  <c r="U63" i="25" s="1"/>
  <c r="AQ63" i="25" s="1"/>
  <c r="AU63" i="25" s="1"/>
  <c r="N125" i="27"/>
  <c r="P124" i="27"/>
  <c r="Q124" i="27" s="1"/>
  <c r="S124" i="27" s="1"/>
  <c r="U124" i="27" s="1"/>
  <c r="AT124" i="27" s="1"/>
  <c r="O125" i="27"/>
  <c r="N93" i="4"/>
  <c r="O93" i="4" s="1"/>
  <c r="P47" i="7"/>
  <c r="Q47" i="7" s="1"/>
  <c r="S47" i="7" s="1"/>
  <c r="U47" i="7" s="1"/>
  <c r="AQ47" i="7" s="1"/>
  <c r="AU47" i="7" s="1"/>
  <c r="O48" i="7"/>
  <c r="P124" i="6"/>
  <c r="Q124" i="6" s="1"/>
  <c r="S124" i="6" s="1"/>
  <c r="U124" i="6" s="1"/>
  <c r="AT124" i="6" s="1"/>
  <c r="N125" i="6"/>
  <c r="O125" i="6"/>
  <c r="P77" i="3"/>
  <c r="Q77" i="3" s="1"/>
  <c r="S77" i="3" s="1"/>
  <c r="U77" i="3" s="1"/>
  <c r="AQ77" i="3" s="1"/>
  <c r="AU77" i="3" s="1"/>
  <c r="O78" i="3"/>
  <c r="N30" i="18"/>
  <c r="O30" i="18" s="1"/>
  <c r="O125" i="18"/>
  <c r="N46" i="30"/>
  <c r="O46" i="30" s="1"/>
  <c r="P138" i="17"/>
  <c r="Q138" i="17" s="1"/>
  <c r="S138" i="17" s="1"/>
  <c r="U138" i="17" s="1"/>
  <c r="AT138" i="17" s="1"/>
  <c r="AX138" i="17" s="1"/>
  <c r="O139" i="17"/>
  <c r="O139" i="23"/>
  <c r="O77" i="2"/>
  <c r="N93" i="20"/>
  <c r="O93" i="20" s="1"/>
  <c r="O94" i="30"/>
  <c r="O79" i="19"/>
  <c r="O65" i="22"/>
  <c r="O124" i="12"/>
  <c r="O138" i="11"/>
  <c r="O95" i="28"/>
  <c r="O92" i="11"/>
  <c r="O123" i="26"/>
  <c r="O111" i="25"/>
  <c r="O108" i="22"/>
  <c r="P47" i="6"/>
  <c r="Q47" i="6" s="1"/>
  <c r="S47" i="6" s="1"/>
  <c r="U47" i="6" s="1"/>
  <c r="AQ47" i="6" s="1"/>
  <c r="AU47" i="6" s="1"/>
  <c r="P77" i="26"/>
  <c r="Q77" i="26" s="1"/>
  <c r="S77" i="26" s="1"/>
  <c r="U77" i="26" s="1"/>
  <c r="AQ77" i="26" s="1"/>
  <c r="AU77" i="26" s="1"/>
  <c r="AX123" i="27"/>
  <c r="BA123" i="27"/>
  <c r="O139" i="22"/>
  <c r="P94" i="12"/>
  <c r="Q94" i="12" s="1"/>
  <c r="S94" i="12" s="1"/>
  <c r="U94" i="12" s="1"/>
  <c r="AJ94" i="12" s="1"/>
  <c r="AN94" i="12" s="1"/>
  <c r="O95" i="12"/>
  <c r="O63" i="3"/>
  <c r="O78" i="27"/>
  <c r="P123" i="2"/>
  <c r="Q123" i="2" s="1"/>
  <c r="S123" i="2" s="1"/>
  <c r="U123" i="2" s="1"/>
  <c r="AT123" i="2" s="1"/>
  <c r="O124" i="2"/>
  <c r="P65" i="29"/>
  <c r="Q65" i="29" s="1"/>
  <c r="S65" i="29" s="1"/>
  <c r="U65" i="29" s="1"/>
  <c r="AQ65" i="29" s="1"/>
  <c r="AU65" i="29" s="1"/>
  <c r="O66" i="29"/>
  <c r="N93" i="2"/>
  <c r="P62" i="26"/>
  <c r="Q62" i="26" s="1"/>
  <c r="S62" i="26" s="1"/>
  <c r="U62" i="26" s="1"/>
  <c r="AQ62" i="26" s="1"/>
  <c r="AU62" i="26" s="1"/>
  <c r="P30" i="7"/>
  <c r="Q30" i="7" s="1"/>
  <c r="S30" i="7" s="1"/>
  <c r="U30" i="7" s="1"/>
  <c r="AQ30" i="7" s="1"/>
  <c r="AU30" i="7" s="1"/>
  <c r="P93" i="17"/>
  <c r="Q93" i="17" s="1"/>
  <c r="S93" i="17" s="1"/>
  <c r="U93" i="17" s="1"/>
  <c r="AJ93" i="17" s="1"/>
  <c r="AN93" i="17" s="1"/>
  <c r="O94" i="17"/>
  <c r="BA123" i="12"/>
  <c r="AX123" i="12"/>
  <c r="P62" i="21"/>
  <c r="Q62" i="21" s="1"/>
  <c r="S62" i="21" s="1"/>
  <c r="U62" i="21" s="1"/>
  <c r="AQ62" i="21" s="1"/>
  <c r="AU62" i="21" s="1"/>
  <c r="O63" i="21"/>
  <c r="P64" i="6"/>
  <c r="Q64" i="6" s="1"/>
  <c r="S64" i="6" s="1"/>
  <c r="U64" i="6" s="1"/>
  <c r="AQ64" i="6" s="1"/>
  <c r="AU64" i="6" s="1"/>
  <c r="BA122" i="26"/>
  <c r="AX122" i="26"/>
  <c r="P139" i="10"/>
  <c r="Q139" i="10" s="1"/>
  <c r="S139" i="10" s="1"/>
  <c r="U139" i="10" s="1"/>
  <c r="AT139" i="10" s="1"/>
  <c r="AX139" i="10" s="1"/>
  <c r="P31" i="3"/>
  <c r="Q31" i="3" s="1"/>
  <c r="S31" i="3" s="1"/>
  <c r="U31" i="3" s="1"/>
  <c r="AQ31" i="3" s="1"/>
  <c r="AU31" i="3" s="1"/>
  <c r="O32" i="3"/>
  <c r="P108" i="23"/>
  <c r="Q108" i="23" s="1"/>
  <c r="S108" i="23" s="1"/>
  <c r="U108" i="23" s="1"/>
  <c r="AT108" i="23" s="1"/>
  <c r="AX108" i="23" s="1"/>
  <c r="N109" i="23"/>
  <c r="O109" i="23"/>
  <c r="P107" i="26"/>
  <c r="Q107" i="26" s="1"/>
  <c r="S107" i="26" s="1"/>
  <c r="U107" i="26" s="1"/>
  <c r="AT107" i="26" s="1"/>
  <c r="AX107" i="26" s="1"/>
  <c r="O108" i="26"/>
  <c r="N62" i="23"/>
  <c r="O62" i="23" s="1"/>
  <c r="P124" i="7"/>
  <c r="Q124" i="7" s="1"/>
  <c r="S124" i="7" s="1"/>
  <c r="U124" i="7" s="1"/>
  <c r="AT124" i="7" s="1"/>
  <c r="P47" i="29"/>
  <c r="Q47" i="29" s="1"/>
  <c r="S47" i="29" s="1"/>
  <c r="U47" i="29" s="1"/>
  <c r="AQ47" i="29" s="1"/>
  <c r="AU47" i="29" s="1"/>
  <c r="P77" i="16"/>
  <c r="Q77" i="16" s="1"/>
  <c r="S77" i="16" s="1"/>
  <c r="U77" i="16" s="1"/>
  <c r="AQ77" i="16" s="1"/>
  <c r="AU77" i="16" s="1"/>
  <c r="O78" i="16"/>
  <c r="BA123" i="7"/>
  <c r="AX123" i="7"/>
  <c r="BA124" i="18"/>
  <c r="AX124" i="18"/>
  <c r="BA122" i="4"/>
  <c r="AX122" i="4"/>
  <c r="AX122" i="11"/>
  <c r="BA122" i="11"/>
  <c r="O94" i="19"/>
  <c r="P93" i="19"/>
  <c r="Q93" i="19" s="1"/>
  <c r="S93" i="19" s="1"/>
  <c r="U93" i="19" s="1"/>
  <c r="AJ93" i="19" s="1"/>
  <c r="AN93" i="19" s="1"/>
  <c r="N109" i="8"/>
  <c r="O109" i="8" s="1"/>
  <c r="P47" i="9"/>
  <c r="Q47" i="9" s="1"/>
  <c r="S47" i="9" s="1"/>
  <c r="U47" i="9" s="1"/>
  <c r="AQ47" i="9" s="1"/>
  <c r="AU47" i="9" s="1"/>
  <c r="O48" i="9"/>
  <c r="O94" i="27"/>
  <c r="O49" i="19"/>
  <c r="P94" i="6"/>
  <c r="Q94" i="6" s="1"/>
  <c r="S94" i="6" s="1"/>
  <c r="U94" i="6" s="1"/>
  <c r="AJ94" i="6" s="1"/>
  <c r="AN94" i="6" s="1"/>
  <c r="N30" i="10"/>
  <c r="O30" i="10" s="1"/>
  <c r="N140" i="12"/>
  <c r="O140" i="12" s="1"/>
  <c r="O78" i="24"/>
  <c r="O48" i="10"/>
  <c r="O78" i="6"/>
  <c r="P138" i="14"/>
  <c r="Q138" i="14" s="1"/>
  <c r="S138" i="14" s="1"/>
  <c r="U138" i="14" s="1"/>
  <c r="AT138" i="14" s="1"/>
  <c r="AX138" i="14" s="1"/>
  <c r="O139" i="14"/>
  <c r="P93" i="7"/>
  <c r="Q93" i="7" s="1"/>
  <c r="S93" i="7" s="1"/>
  <c r="U93" i="7" s="1"/>
  <c r="AJ93" i="7" s="1"/>
  <c r="AN93" i="7" s="1"/>
  <c r="O94" i="7"/>
  <c r="O139" i="31"/>
  <c r="P63" i="15"/>
  <c r="Q63" i="15" s="1"/>
  <c r="S63" i="15" s="1"/>
  <c r="U63" i="15" s="1"/>
  <c r="AQ63" i="15" s="1"/>
  <c r="AU63" i="15" s="1"/>
  <c r="P77" i="11"/>
  <c r="Q77" i="11" s="1"/>
  <c r="S77" i="11" s="1"/>
  <c r="U77" i="11" s="1"/>
  <c r="AQ77" i="11" s="1"/>
  <c r="AU77" i="11" s="1"/>
  <c r="O78" i="11"/>
  <c r="P62" i="13"/>
  <c r="Q62" i="13" s="1"/>
  <c r="S62" i="13" s="1"/>
  <c r="U62" i="13" s="1"/>
  <c r="AQ62" i="13" s="1"/>
  <c r="AU62" i="13" s="1"/>
  <c r="O63" i="13"/>
  <c r="P31" i="26"/>
  <c r="Q31" i="26" s="1"/>
  <c r="S31" i="26" s="1"/>
  <c r="U31" i="26" s="1"/>
  <c r="AQ31" i="26" s="1"/>
  <c r="AU31" i="26" s="1"/>
  <c r="O32" i="26"/>
  <c r="P109" i="19"/>
  <c r="Q109" i="19" s="1"/>
  <c r="S109" i="19" s="1"/>
  <c r="U109" i="19" s="1"/>
  <c r="AT109" i="19" s="1"/>
  <c r="AX109" i="19" s="1"/>
  <c r="P124" i="10"/>
  <c r="Q124" i="10" s="1"/>
  <c r="S124" i="10" s="1"/>
  <c r="U124" i="10" s="1"/>
  <c r="AT124" i="10" s="1"/>
  <c r="P107" i="4"/>
  <c r="Q107" i="4" s="1"/>
  <c r="S107" i="4" s="1"/>
  <c r="U107" i="4" s="1"/>
  <c r="AT107" i="4" s="1"/>
  <c r="AX107" i="4" s="1"/>
  <c r="P124" i="20"/>
  <c r="Q124" i="20" s="1"/>
  <c r="S124" i="20" s="1"/>
  <c r="U124" i="20" s="1"/>
  <c r="AT124" i="20" s="1"/>
  <c r="P32" i="19"/>
  <c r="Q32" i="19" s="1"/>
  <c r="S32" i="19" s="1"/>
  <c r="U32" i="19" s="1"/>
  <c r="AQ32" i="19" s="1"/>
  <c r="AU32" i="19" s="1"/>
  <c r="O33" i="19"/>
  <c r="P47" i="25"/>
  <c r="Q47" i="25" s="1"/>
  <c r="S47" i="25" s="1"/>
  <c r="U47" i="25" s="1"/>
  <c r="AQ47" i="25" s="1"/>
  <c r="AU47" i="25" s="1"/>
  <c r="O48" i="25"/>
  <c r="P63" i="28"/>
  <c r="Q63" i="28" s="1"/>
  <c r="S63" i="28" s="1"/>
  <c r="U63" i="28" s="1"/>
  <c r="AQ63" i="28" s="1"/>
  <c r="AU63" i="28" s="1"/>
  <c r="N125" i="24"/>
  <c r="O125" i="24" s="1"/>
  <c r="P124" i="24"/>
  <c r="Q124" i="24" s="1"/>
  <c r="S124" i="24" s="1"/>
  <c r="U124" i="24" s="1"/>
  <c r="AT124" i="24" s="1"/>
  <c r="P50" i="24"/>
  <c r="Q50" i="24" s="1"/>
  <c r="S50" i="24" s="1"/>
  <c r="U50" i="24" s="1"/>
  <c r="AQ50" i="24" s="1"/>
  <c r="AU50" i="24" s="1"/>
  <c r="O51" i="24"/>
  <c r="P31" i="27"/>
  <c r="Q31" i="27" s="1"/>
  <c r="S31" i="27" s="1"/>
  <c r="U31" i="27" s="1"/>
  <c r="AQ31" i="27" s="1"/>
  <c r="AU31" i="27" s="1"/>
  <c r="O32" i="27"/>
  <c r="P32" i="22"/>
  <c r="Q32" i="22" s="1"/>
  <c r="S32" i="22" s="1"/>
  <c r="U32" i="22" s="1"/>
  <c r="AQ32" i="22" s="1"/>
  <c r="AU32" i="22" s="1"/>
  <c r="O33" i="22"/>
  <c r="P127" i="1"/>
  <c r="Q127" i="1" s="1"/>
  <c r="S127" i="1" s="1"/>
  <c r="U127" i="1" s="1"/>
  <c r="AT127" i="1" s="1"/>
  <c r="O128" i="1"/>
  <c r="P138" i="30"/>
  <c r="Q138" i="30" s="1"/>
  <c r="S138" i="30" s="1"/>
  <c r="U138" i="30" s="1"/>
  <c r="AT138" i="30" s="1"/>
  <c r="AX138" i="30" s="1"/>
  <c r="O139" i="30"/>
  <c r="BA124" i="19"/>
  <c r="AX124" i="19"/>
  <c r="P138" i="8"/>
  <c r="Q138" i="8" s="1"/>
  <c r="S138" i="8" s="1"/>
  <c r="U138" i="8" s="1"/>
  <c r="AT138" i="8" s="1"/>
  <c r="AX138" i="8" s="1"/>
  <c r="O139" i="8"/>
  <c r="O108" i="27"/>
  <c r="O47" i="5"/>
  <c r="BA123" i="20"/>
  <c r="AX123" i="20"/>
  <c r="O124" i="28"/>
  <c r="O78" i="9"/>
  <c r="O32" i="8"/>
  <c r="O63" i="10"/>
  <c r="O32" i="15"/>
  <c r="P31" i="12"/>
  <c r="Q31" i="12" s="1"/>
  <c r="S31" i="12" s="1"/>
  <c r="U31" i="12" s="1"/>
  <c r="AQ31" i="12" s="1"/>
  <c r="AU31" i="12" s="1"/>
  <c r="P138" i="3"/>
  <c r="Q138" i="3" s="1"/>
  <c r="S138" i="3" s="1"/>
  <c r="U138" i="3" s="1"/>
  <c r="AT138" i="3" s="1"/>
  <c r="AX138" i="3" s="1"/>
  <c r="AX123" i="24"/>
  <c r="BA123" i="24"/>
  <c r="O65" i="9"/>
  <c r="O63" i="2"/>
  <c r="P92" i="22"/>
  <c r="Q92" i="22" s="1"/>
  <c r="S92" i="22" s="1"/>
  <c r="U92" i="22" s="1"/>
  <c r="AJ92" i="22" s="1"/>
  <c r="AN92" i="22" s="1"/>
  <c r="O123" i="29"/>
  <c r="O124" i="30"/>
  <c r="O34" i="33"/>
  <c r="N77" i="15"/>
  <c r="O77" i="15" s="1"/>
  <c r="N46" i="12"/>
  <c r="O46" i="12" s="1"/>
  <c r="P124" i="33"/>
  <c r="Q124" i="33" s="1"/>
  <c r="S124" i="33" s="1"/>
  <c r="U124" i="33" s="1"/>
  <c r="AT124" i="33" s="1"/>
  <c r="P94" i="10"/>
  <c r="Q94" i="10" s="1"/>
  <c r="S94" i="10" s="1"/>
  <c r="U94" i="10" s="1"/>
  <c r="AJ94" i="10" s="1"/>
  <c r="AN94" i="10" s="1"/>
  <c r="P46" i="31"/>
  <c r="Q46" i="31" s="1"/>
  <c r="S46" i="31" s="1"/>
  <c r="U46" i="31" s="1"/>
  <c r="AQ46" i="31" s="1"/>
  <c r="AU46" i="31" s="1"/>
  <c r="P77" i="10"/>
  <c r="Q77" i="10" s="1"/>
  <c r="S77" i="10" s="1"/>
  <c r="U77" i="10" s="1"/>
  <c r="AQ77" i="10" s="1"/>
  <c r="AU77" i="10" s="1"/>
  <c r="O78" i="10"/>
  <c r="N46" i="8"/>
  <c r="O46" i="8" s="1"/>
  <c r="P45" i="8"/>
  <c r="Q45" i="8" s="1"/>
  <c r="S45" i="8" s="1"/>
  <c r="U45" i="8" s="1"/>
  <c r="AQ45" i="8" s="1"/>
  <c r="AU45" i="8" s="1"/>
  <c r="AX123" i="28"/>
  <c r="BA123" i="28"/>
  <c r="P123" i="14"/>
  <c r="Q123" i="14" s="1"/>
  <c r="S123" i="14" s="1"/>
  <c r="U123" i="14" s="1"/>
  <c r="AT123" i="14" s="1"/>
  <c r="O124" i="14"/>
  <c r="P46" i="22"/>
  <c r="Q46" i="22" s="1"/>
  <c r="S46" i="22" s="1"/>
  <c r="U46" i="22" s="1"/>
  <c r="AQ46" i="22" s="1"/>
  <c r="AU46" i="22" s="1"/>
  <c r="O47" i="22"/>
  <c r="P138" i="21"/>
  <c r="Q138" i="21" s="1"/>
  <c r="S138" i="21" s="1"/>
  <c r="U138" i="21" s="1"/>
  <c r="AT138" i="21" s="1"/>
  <c r="AX138" i="21" s="1"/>
  <c r="P124" i="3"/>
  <c r="Q124" i="3" s="1"/>
  <c r="S124" i="3" s="1"/>
  <c r="U124" i="3" s="1"/>
  <c r="AT124" i="3" s="1"/>
  <c r="N125" i="3"/>
  <c r="P47" i="15"/>
  <c r="Q47" i="15" s="1"/>
  <c r="S47" i="15" s="1"/>
  <c r="U47" i="15" s="1"/>
  <c r="AQ47" i="15" s="1"/>
  <c r="AU47" i="15" s="1"/>
  <c r="O48" i="15"/>
  <c r="P30" i="24"/>
  <c r="Q30" i="24" s="1"/>
  <c r="S30" i="24" s="1"/>
  <c r="U30" i="24" s="1"/>
  <c r="AQ30" i="24" s="1"/>
  <c r="AU30" i="24" s="1"/>
  <c r="O31" i="24"/>
  <c r="P48" i="13"/>
  <c r="Q48" i="13" s="1"/>
  <c r="S48" i="13" s="1"/>
  <c r="U48" i="13" s="1"/>
  <c r="AQ48" i="13" s="1"/>
  <c r="AU48" i="13" s="1"/>
  <c r="O49" i="13"/>
  <c r="BA122" i="29"/>
  <c r="AX122" i="29"/>
  <c r="AX123" i="30"/>
  <c r="BA123" i="30"/>
  <c r="AX123" i="33"/>
  <c r="BA123" i="33"/>
  <c r="P124" i="9"/>
  <c r="Q124" i="9" s="1"/>
  <c r="S124" i="9" s="1"/>
  <c r="U124" i="9" s="1"/>
  <c r="AT124" i="9" s="1"/>
  <c r="P33" i="29"/>
  <c r="Q33" i="29" s="1"/>
  <c r="S33" i="29" s="1"/>
  <c r="U33" i="29" s="1"/>
  <c r="AQ33" i="29" s="1"/>
  <c r="AU33" i="29" s="1"/>
  <c r="O34" i="29"/>
  <c r="P138" i="26"/>
  <c r="Q138" i="26" s="1"/>
  <c r="S138" i="26" s="1"/>
  <c r="U138" i="26" s="1"/>
  <c r="AT138" i="26" s="1"/>
  <c r="AX138" i="26" s="1"/>
  <c r="O139" i="26"/>
  <c r="P123" i="5"/>
  <c r="Q123" i="5" s="1"/>
  <c r="S123" i="5" s="1"/>
  <c r="U123" i="5" s="1"/>
  <c r="AT123" i="5" s="1"/>
  <c r="O124" i="5"/>
  <c r="O93" i="9"/>
  <c r="O127" i="25"/>
  <c r="O33" i="2"/>
  <c r="BA122" i="5"/>
  <c r="AX122" i="5"/>
  <c r="O93" i="5"/>
  <c r="O110" i="7"/>
  <c r="O63" i="33"/>
  <c r="P108" i="33"/>
  <c r="Q108" i="33" s="1"/>
  <c r="S108" i="33" s="1"/>
  <c r="U108" i="33" s="1"/>
  <c r="AT108" i="33" s="1"/>
  <c r="AX108" i="33" s="1"/>
  <c r="P138" i="16"/>
  <c r="Q138" i="16" s="1"/>
  <c r="S138" i="16" s="1"/>
  <c r="U138" i="16" s="1"/>
  <c r="AT138" i="16" s="1"/>
  <c r="AX138" i="16" s="1"/>
  <c r="O139" i="16"/>
  <c r="P138" i="33"/>
  <c r="Q138" i="33" s="1"/>
  <c r="S138" i="33" s="1"/>
  <c r="U138" i="33" s="1"/>
  <c r="AT138" i="33" s="1"/>
  <c r="AX138" i="33" s="1"/>
  <c r="O139" i="33"/>
  <c r="P31" i="14"/>
  <c r="Q31" i="14" s="1"/>
  <c r="S31" i="14" s="1"/>
  <c r="U31" i="14" s="1"/>
  <c r="AQ31" i="14" s="1"/>
  <c r="AU31" i="14" s="1"/>
  <c r="O32" i="14"/>
  <c r="P108" i="12"/>
  <c r="Q108" i="12" s="1"/>
  <c r="S108" i="12" s="1"/>
  <c r="U108" i="12" s="1"/>
  <c r="AT108" i="12" s="1"/>
  <c r="AX108" i="12" s="1"/>
  <c r="O78" i="28"/>
  <c r="BA123" i="3"/>
  <c r="AX123" i="3"/>
  <c r="P48" i="11"/>
  <c r="Q48" i="11" s="1"/>
  <c r="S48" i="11" s="1"/>
  <c r="U48" i="11" s="1"/>
  <c r="AQ48" i="11" s="1"/>
  <c r="AU48" i="11" s="1"/>
  <c r="O49" i="11"/>
  <c r="P138" i="20"/>
  <c r="Q138" i="20" s="1"/>
  <c r="S138" i="20" s="1"/>
  <c r="U138" i="20" s="1"/>
  <c r="AT138" i="20" s="1"/>
  <c r="AX138" i="20" s="1"/>
  <c r="O139" i="20"/>
  <c r="O108" i="29"/>
  <c r="P94" i="18"/>
  <c r="Q94" i="18" s="1"/>
  <c r="S94" i="18" s="1"/>
  <c r="U94" i="18" s="1"/>
  <c r="AJ94" i="18" s="1"/>
  <c r="AN94" i="18" s="1"/>
  <c r="O95" i="18"/>
  <c r="P48" i="20"/>
  <c r="Q48" i="20" s="1"/>
  <c r="S48" i="20" s="1"/>
  <c r="U48" i="20" s="1"/>
  <c r="AQ48" i="20" s="1"/>
  <c r="AU48" i="20" s="1"/>
  <c r="P107" i="11"/>
  <c r="Q107" i="11" s="1"/>
  <c r="S107" i="11" s="1"/>
  <c r="U107" i="11" s="1"/>
  <c r="AT107" i="11" s="1"/>
  <c r="AX107" i="11" s="1"/>
  <c r="P138" i="4"/>
  <c r="Q138" i="4" s="1"/>
  <c r="S138" i="4" s="1"/>
  <c r="U138" i="4" s="1"/>
  <c r="AT138" i="4" s="1"/>
  <c r="AX138" i="4" s="1"/>
  <c r="BA126" i="25"/>
  <c r="AX126" i="25"/>
  <c r="N109" i="30"/>
  <c r="O109" i="30" s="1"/>
  <c r="P108" i="30"/>
  <c r="Q108" i="30" s="1"/>
  <c r="S108" i="30" s="1"/>
  <c r="U108" i="30" s="1"/>
  <c r="AT108" i="30" s="1"/>
  <c r="AX108" i="30" s="1"/>
  <c r="P123" i="17"/>
  <c r="Q123" i="17" s="1"/>
  <c r="S123" i="17" s="1"/>
  <c r="U123" i="17" s="1"/>
  <c r="AT123" i="17" s="1"/>
  <c r="O124" i="17"/>
  <c r="O77" i="13"/>
  <c r="P110" i="6"/>
  <c r="Q110" i="6" s="1"/>
  <c r="S110" i="6" s="1"/>
  <c r="U110" i="6" s="1"/>
  <c r="AT110" i="6" s="1"/>
  <c r="AX110" i="6" s="1"/>
  <c r="P107" i="5"/>
  <c r="Q107" i="5" s="1"/>
  <c r="S107" i="5" s="1"/>
  <c r="U107" i="5" s="1"/>
  <c r="AT107" i="5" s="1"/>
  <c r="AX107" i="5" s="1"/>
  <c r="P81" i="30"/>
  <c r="Q81" i="30" s="1"/>
  <c r="S81" i="30" s="1"/>
  <c r="U81" i="30" s="1"/>
  <c r="AQ81" i="30" s="1"/>
  <c r="AU81" i="30" s="1"/>
  <c r="P95" i="1"/>
  <c r="Q95" i="1" s="1"/>
  <c r="S95" i="1" s="1"/>
  <c r="U95" i="1" s="1"/>
  <c r="AJ95" i="1" s="1"/>
  <c r="AN95" i="1" s="1"/>
  <c r="O31" i="25"/>
  <c r="P30" i="4"/>
  <c r="Q30" i="4" s="1"/>
  <c r="S30" i="4" s="1"/>
  <c r="U30" i="4" s="1"/>
  <c r="AQ30" i="4" s="1"/>
  <c r="AU30" i="4" s="1"/>
  <c r="O31" i="4"/>
  <c r="P65" i="27"/>
  <c r="Q65" i="27" s="1"/>
  <c r="S65" i="27" s="1"/>
  <c r="U65" i="27" s="1"/>
  <c r="AQ65" i="27" s="1"/>
  <c r="AU65" i="27" s="1"/>
  <c r="O66" i="27"/>
  <c r="P78" i="18"/>
  <c r="Q78" i="18" s="1"/>
  <c r="S78" i="18" s="1"/>
  <c r="U78" i="18" s="1"/>
  <c r="AQ78" i="18" s="1"/>
  <c r="AU78" i="18" s="1"/>
  <c r="O79" i="18"/>
  <c r="AX123" i="23"/>
  <c r="BA123" i="23"/>
  <c r="P62" i="8"/>
  <c r="Q62" i="8" s="1"/>
  <c r="S62" i="8" s="1"/>
  <c r="U62" i="8" s="1"/>
  <c r="AQ62" i="8" s="1"/>
  <c r="AU62" i="8" s="1"/>
  <c r="P123" i="11"/>
  <c r="Q123" i="11" s="1"/>
  <c r="S123" i="11" s="1"/>
  <c r="U123" i="11" s="1"/>
  <c r="AT123" i="11" s="1"/>
  <c r="P140" i="1"/>
  <c r="Q140" i="1" s="1"/>
  <c r="S140" i="1" s="1"/>
  <c r="U140" i="1" s="1"/>
  <c r="AT140" i="1" s="1"/>
  <c r="AX140" i="1" s="1"/>
  <c r="P63" i="17"/>
  <c r="Q63" i="17" s="1"/>
  <c r="S63" i="17" s="1"/>
  <c r="U63" i="17" s="1"/>
  <c r="AQ63" i="17" s="1"/>
  <c r="AU63" i="17" s="1"/>
  <c r="O64" i="17"/>
  <c r="P140" i="6"/>
  <c r="Q140" i="6" s="1"/>
  <c r="S140" i="6" s="1"/>
  <c r="U140" i="6" s="1"/>
  <c r="AT140" i="6" s="1"/>
  <c r="AX140" i="6" s="1"/>
  <c r="O141" i="6"/>
  <c r="P77" i="21"/>
  <c r="Q77" i="21" s="1"/>
  <c r="S77" i="21" s="1"/>
  <c r="U77" i="21" s="1"/>
  <c r="AQ77" i="21" s="1"/>
  <c r="AU77" i="21" s="1"/>
  <c r="O78" i="21"/>
  <c r="P31" i="16"/>
  <c r="Q31" i="16" s="1"/>
  <c r="S31" i="16" s="1"/>
  <c r="U31" i="16" s="1"/>
  <c r="AQ31" i="16" s="1"/>
  <c r="AU31" i="16" s="1"/>
  <c r="O32" i="16"/>
  <c r="P108" i="21"/>
  <c r="Q108" i="21" s="1"/>
  <c r="S108" i="21" s="1"/>
  <c r="U108" i="21" s="1"/>
  <c r="AT108" i="21" s="1"/>
  <c r="AX108" i="21" s="1"/>
  <c r="N77" i="17"/>
  <c r="O77" i="17" s="1"/>
  <c r="P76" i="17"/>
  <c r="Q76" i="17" s="1"/>
  <c r="S76" i="17" s="1"/>
  <c r="U76" i="17" s="1"/>
  <c r="AQ76" i="17" s="1"/>
  <c r="AU76" i="17" s="1"/>
  <c r="P47" i="4"/>
  <c r="Q47" i="4" s="1"/>
  <c r="S47" i="4" s="1"/>
  <c r="U47" i="4" s="1"/>
  <c r="AQ47" i="4" s="1"/>
  <c r="AU47" i="4" s="1"/>
  <c r="P94" i="16"/>
  <c r="Q94" i="16" s="1"/>
  <c r="S94" i="16" s="1"/>
  <c r="U94" i="16" s="1"/>
  <c r="AJ94" i="16" s="1"/>
  <c r="AN94" i="16" s="1"/>
  <c r="P124" i="13"/>
  <c r="Q124" i="13" s="1"/>
  <c r="S124" i="13" s="1"/>
  <c r="U124" i="13" s="1"/>
  <c r="AT124" i="13" s="1"/>
  <c r="P47" i="16"/>
  <c r="Q47" i="16" s="1"/>
  <c r="S47" i="16" s="1"/>
  <c r="U47" i="16" s="1"/>
  <c r="AQ47" i="16" s="1"/>
  <c r="AU47" i="16" s="1"/>
  <c r="N109" i="13"/>
  <c r="O109" i="13" s="1"/>
  <c r="P48" i="23"/>
  <c r="Q48" i="23" s="1"/>
  <c r="S48" i="23" s="1"/>
  <c r="U48" i="23" s="1"/>
  <c r="AQ48" i="23" s="1"/>
  <c r="AU48" i="23" s="1"/>
  <c r="P61" i="1"/>
  <c r="Q61" i="1" s="1"/>
  <c r="S61" i="1" s="1"/>
  <c r="U61" i="1" s="1"/>
  <c r="AQ61" i="1" s="1"/>
  <c r="AU61" i="1" s="1"/>
  <c r="P124" i="16"/>
  <c r="Q124" i="16" s="1"/>
  <c r="S124" i="16" s="1"/>
  <c r="U124" i="16" s="1"/>
  <c r="AT124" i="16" s="1"/>
  <c r="N125" i="16"/>
  <c r="O125" i="16" s="1"/>
  <c r="P93" i="25"/>
  <c r="Q93" i="25" s="1"/>
  <c r="S93" i="25" s="1"/>
  <c r="U93" i="25" s="1"/>
  <c r="AJ93" i="25" s="1"/>
  <c r="AN93" i="25" s="1"/>
  <c r="P76" i="5"/>
  <c r="Q76" i="5" s="1"/>
  <c r="S76" i="5" s="1"/>
  <c r="U76" i="5" s="1"/>
  <c r="AQ76" i="5" s="1"/>
  <c r="AU76" i="5" s="1"/>
  <c r="N77" i="5"/>
  <c r="O77" i="5"/>
  <c r="N140" i="27"/>
  <c r="P139" i="27"/>
  <c r="Q139" i="27" s="1"/>
  <c r="S139" i="27" s="1"/>
  <c r="U139" i="27" s="1"/>
  <c r="AT139" i="27" s="1"/>
  <c r="AX139" i="27" s="1"/>
  <c r="O140" i="27"/>
  <c r="BA123" i="9"/>
  <c r="AX123" i="9"/>
  <c r="P32" i="23"/>
  <c r="Q32" i="23" s="1"/>
  <c r="S32" i="23" s="1"/>
  <c r="U32" i="23" s="1"/>
  <c r="AQ32" i="23" s="1"/>
  <c r="AU32" i="23" s="1"/>
  <c r="O33" i="23"/>
  <c r="O108" i="28"/>
  <c r="N77" i="13"/>
  <c r="O62" i="5"/>
  <c r="AX123" i="13"/>
  <c r="BA123" i="13"/>
  <c r="N93" i="31"/>
  <c r="O93" i="31" s="1"/>
  <c r="O92" i="21"/>
  <c r="O123" i="21"/>
  <c r="O63" i="30"/>
  <c r="P77" i="20"/>
  <c r="Q77" i="20" s="1"/>
  <c r="S77" i="20" s="1"/>
  <c r="U77" i="20" s="1"/>
  <c r="AQ77" i="20" s="1"/>
  <c r="AU77" i="20" s="1"/>
  <c r="N109" i="15"/>
  <c r="O109" i="15" s="1"/>
  <c r="AX123" i="16"/>
  <c r="BA123" i="16"/>
  <c r="O93" i="15"/>
  <c r="O30" i="28"/>
  <c r="O139" i="18"/>
  <c r="O63" i="31"/>
  <c r="P63" i="14"/>
  <c r="Q63" i="14" s="1"/>
  <c r="S63" i="14" s="1"/>
  <c r="U63" i="14" s="1"/>
  <c r="AQ63" i="14" s="1"/>
  <c r="AU63" i="14" s="1"/>
  <c r="O64" i="14"/>
  <c r="N140" i="15"/>
  <c r="P139" i="15"/>
  <c r="Q139" i="15" s="1"/>
  <c r="S139" i="15" s="1"/>
  <c r="U139" i="15" s="1"/>
  <c r="AT139" i="15" s="1"/>
  <c r="AX139" i="15" s="1"/>
  <c r="O140" i="15"/>
  <c r="P138" i="13"/>
  <c r="Q138" i="13" s="1"/>
  <c r="S138" i="13" s="1"/>
  <c r="U138" i="13" s="1"/>
  <c r="AT138" i="13" s="1"/>
  <c r="AX138" i="13" s="1"/>
  <c r="P108" i="17"/>
  <c r="Q108" i="17" s="1"/>
  <c r="S108" i="17" s="1"/>
  <c r="U108" i="17" s="1"/>
  <c r="AT108" i="17" s="1"/>
  <c r="AX108" i="17" s="1"/>
  <c r="P93" i="3"/>
  <c r="Q93" i="3" s="1"/>
  <c r="S93" i="3" s="1"/>
  <c r="U93" i="3" s="1"/>
  <c r="AJ93" i="3" s="1"/>
  <c r="AN93" i="3" s="1"/>
  <c r="O94" i="3"/>
  <c r="P46" i="2"/>
  <c r="Q46" i="2" s="1"/>
  <c r="S46" i="2" s="1"/>
  <c r="U46" i="2" s="1"/>
  <c r="AQ46" i="2" s="1"/>
  <c r="AU46" i="2" s="1"/>
  <c r="O47" i="2"/>
  <c r="P110" i="1"/>
  <c r="Q110" i="1" s="1"/>
  <c r="S110" i="1" s="1"/>
  <c r="U110" i="1" s="1"/>
  <c r="AT110" i="1" s="1"/>
  <c r="AX110" i="1" s="1"/>
  <c r="O111" i="1"/>
  <c r="P138" i="24"/>
  <c r="Q138" i="24" s="1"/>
  <c r="S138" i="24" s="1"/>
  <c r="U138" i="24" s="1"/>
  <c r="AT138" i="24" s="1"/>
  <c r="AX138" i="24" s="1"/>
  <c r="P93" i="23"/>
  <c r="Q93" i="23" s="1"/>
  <c r="S93" i="23" s="1"/>
  <c r="U93" i="23" s="1"/>
  <c r="AJ93" i="23" s="1"/>
  <c r="AN93" i="23" s="1"/>
  <c r="O94" i="23"/>
  <c r="P139" i="9"/>
  <c r="Q139" i="9" s="1"/>
  <c r="S139" i="9" s="1"/>
  <c r="U139" i="9" s="1"/>
  <c r="AT139" i="9" s="1"/>
  <c r="AX139" i="9" s="1"/>
  <c r="N140" i="9"/>
  <c r="P110" i="18"/>
  <c r="Q110" i="18" s="1"/>
  <c r="S110" i="18" s="1"/>
  <c r="U110" i="18" s="1"/>
  <c r="AT110" i="18" s="1"/>
  <c r="AX110" i="18" s="1"/>
  <c r="P123" i="15"/>
  <c r="Q123" i="15" s="1"/>
  <c r="S123" i="15" s="1"/>
  <c r="U123" i="15" s="1"/>
  <c r="AT123" i="15" s="1"/>
  <c r="O124" i="15"/>
  <c r="P78" i="1"/>
  <c r="Q78" i="1" s="1"/>
  <c r="S78" i="1" s="1"/>
  <c r="U78" i="1" s="1"/>
  <c r="AQ78" i="1" s="1"/>
  <c r="AU78" i="1" s="1"/>
  <c r="BA122" i="21"/>
  <c r="AX122" i="21"/>
  <c r="P32" i="1"/>
  <c r="Q32" i="1" s="1"/>
  <c r="S32" i="1" s="1"/>
  <c r="U32" i="1" s="1"/>
  <c r="AQ32" i="1" s="1"/>
  <c r="AU32" i="1" s="1"/>
  <c r="P79" i="12"/>
  <c r="Q79" i="12" s="1"/>
  <c r="S79" i="12" s="1"/>
  <c r="U79" i="12" s="1"/>
  <c r="AQ79" i="12" s="1"/>
  <c r="AU79" i="12" s="1"/>
  <c r="P65" i="24"/>
  <c r="Q65" i="24" s="1"/>
  <c r="S65" i="24" s="1"/>
  <c r="U65" i="24" s="1"/>
  <c r="AQ65" i="24" s="1"/>
  <c r="AU65" i="24" s="1"/>
  <c r="O66" i="24"/>
  <c r="O77" i="4"/>
  <c r="O80" i="14"/>
  <c r="P78" i="25"/>
  <c r="Q78" i="25" s="1"/>
  <c r="S78" i="25" s="1"/>
  <c r="U78" i="25" s="1"/>
  <c r="AQ78" i="25" s="1"/>
  <c r="AU78" i="25" s="1"/>
  <c r="P32" i="9"/>
  <c r="Q32" i="9" s="1"/>
  <c r="S32" i="9" s="1"/>
  <c r="U32" i="9" s="1"/>
  <c r="AQ32" i="9" s="1"/>
  <c r="AU32" i="9" s="1"/>
  <c r="P80" i="31"/>
  <c r="Q80" i="31" s="1"/>
  <c r="S80" i="31" s="1"/>
  <c r="U80" i="31" s="1"/>
  <c r="AQ80" i="31" s="1"/>
  <c r="AU80" i="31" s="1"/>
  <c r="O92" i="26"/>
  <c r="O125" i="31"/>
  <c r="O141" i="25"/>
  <c r="P31" i="31"/>
  <c r="Q31" i="31" s="1"/>
  <c r="S31" i="31" s="1"/>
  <c r="U31" i="31" s="1"/>
  <c r="AQ31" i="31" s="1"/>
  <c r="AU31" i="31" s="1"/>
  <c r="O32" i="31"/>
  <c r="N140" i="19"/>
  <c r="O140" i="19" s="1"/>
  <c r="P123" i="22"/>
  <c r="Q123" i="22" s="1"/>
  <c r="S123" i="22" s="1"/>
  <c r="U123" i="22" s="1"/>
  <c r="AT123" i="22" s="1"/>
  <c r="O124" i="22"/>
  <c r="P108" i="24"/>
  <c r="Q108" i="24" s="1"/>
  <c r="S108" i="24" s="1"/>
  <c r="U108" i="24" s="1"/>
  <c r="AT108" i="24" s="1"/>
  <c r="AX108" i="24" s="1"/>
  <c r="P92" i="29"/>
  <c r="Q92" i="29" s="1"/>
  <c r="S92" i="29" s="1"/>
  <c r="U92" i="29" s="1"/>
  <c r="AJ92" i="29" s="1"/>
  <c r="AN92" i="29" s="1"/>
  <c r="N93" i="29"/>
  <c r="O109" i="16"/>
  <c r="O93" i="24"/>
  <c r="O139" i="28"/>
  <c r="P47" i="17"/>
  <c r="Q47" i="17" s="1"/>
  <c r="S47" i="17" s="1"/>
  <c r="U47" i="17" s="1"/>
  <c r="AQ47" i="17" s="1"/>
  <c r="AU47" i="17" s="1"/>
  <c r="P78" i="7"/>
  <c r="Q78" i="7" s="1"/>
  <c r="S78" i="7" s="1"/>
  <c r="U78" i="7" s="1"/>
  <c r="AQ78" i="7" s="1"/>
  <c r="AU78" i="7" s="1"/>
  <c r="O79" i="7"/>
  <c r="N62" i="19"/>
  <c r="O62" i="19" s="1"/>
  <c r="O47" i="14"/>
  <c r="O78" i="23"/>
  <c r="P78" i="33"/>
  <c r="Q78" i="33" s="1"/>
  <c r="S78" i="33" s="1"/>
  <c r="U78" i="33" s="1"/>
  <c r="AQ78" i="33" s="1"/>
  <c r="AU78" i="33" s="1"/>
  <c r="P63" i="11"/>
  <c r="Q63" i="11" s="1"/>
  <c r="S63" i="11" s="1"/>
  <c r="U63" i="11" s="1"/>
  <c r="AQ63" i="11" s="1"/>
  <c r="AU63" i="11" s="1"/>
  <c r="O64" i="11"/>
  <c r="P108" i="10"/>
  <c r="Q108" i="10" s="1"/>
  <c r="S108" i="10" s="1"/>
  <c r="U108" i="10" s="1"/>
  <c r="AT108" i="10" s="1"/>
  <c r="AX108" i="10" s="1"/>
  <c r="P78" i="22"/>
  <c r="Q78" i="22" s="1"/>
  <c r="S78" i="22" s="1"/>
  <c r="U78" i="22" s="1"/>
  <c r="AQ78" i="22" s="1"/>
  <c r="AU78" i="22" s="1"/>
  <c r="O79" i="22"/>
  <c r="P47" i="28"/>
  <c r="Q47" i="28" s="1"/>
  <c r="S47" i="28" s="1"/>
  <c r="U47" i="28" s="1"/>
  <c r="AQ47" i="28" s="1"/>
  <c r="AU47" i="28" s="1"/>
  <c r="O48" i="28"/>
  <c r="BA126" i="1"/>
  <c r="AX126" i="1"/>
  <c r="P123" i="4"/>
  <c r="Q123" i="4" s="1"/>
  <c r="S123" i="4" s="1"/>
  <c r="U123" i="4" s="1"/>
  <c r="AT123" i="4" s="1"/>
  <c r="O139" i="7"/>
  <c r="BA124" i="31"/>
  <c r="AX124" i="31"/>
  <c r="O109" i="2"/>
  <c r="O64" i="16"/>
  <c r="P93" i="8"/>
  <c r="Q93" i="8" s="1"/>
  <c r="S93" i="8" s="1"/>
  <c r="U93" i="8" s="1"/>
  <c r="AJ93" i="8" s="1"/>
  <c r="AN93" i="8" s="1"/>
  <c r="O94" i="8"/>
  <c r="N62" i="18"/>
  <c r="O62" i="18" s="1"/>
  <c r="O124" i="23"/>
  <c r="O30" i="17"/>
  <c r="P108" i="14"/>
  <c r="Q108" i="14" s="1"/>
  <c r="S108" i="14" s="1"/>
  <c r="U108" i="14" s="1"/>
  <c r="AT108" i="14" s="1"/>
  <c r="AX108" i="14" s="1"/>
  <c r="O93" i="2"/>
  <c r="O48" i="21"/>
  <c r="O138" i="29"/>
  <c r="P62" i="12"/>
  <c r="Q62" i="12" s="1"/>
  <c r="S62" i="12" s="1"/>
  <c r="U62" i="12" s="1"/>
  <c r="AQ62" i="12" s="1"/>
  <c r="AU62" i="12" s="1"/>
  <c r="O63" i="12"/>
  <c r="P47" i="3"/>
  <c r="Q47" i="3" s="1"/>
  <c r="S47" i="3" s="1"/>
  <c r="U47" i="3" s="1"/>
  <c r="AQ47" i="3" s="1"/>
  <c r="AU47" i="3" s="1"/>
  <c r="O48" i="3"/>
  <c r="P62" i="34" l="1"/>
  <c r="Q62" i="34" s="1"/>
  <c r="S62" i="34" s="1"/>
  <c r="U62" i="34" s="1"/>
  <c r="AQ62" i="34" s="1"/>
  <c r="AU62" i="34" s="1"/>
  <c r="O63" i="34"/>
  <c r="P47" i="34"/>
  <c r="Q47" i="34" s="1"/>
  <c r="S47" i="34" s="1"/>
  <c r="U47" i="34" s="1"/>
  <c r="AQ47" i="34" s="1"/>
  <c r="AU47" i="34" s="1"/>
  <c r="P31" i="34"/>
  <c r="Q31" i="34" s="1"/>
  <c r="S31" i="34" s="1"/>
  <c r="U31" i="34" s="1"/>
  <c r="AQ31" i="34" s="1"/>
  <c r="AU31" i="34" s="1"/>
  <c r="O32" i="34"/>
  <c r="N109" i="34"/>
  <c r="O109" i="34" s="1"/>
  <c r="P93" i="34"/>
  <c r="Q93" i="34" s="1"/>
  <c r="S93" i="34" s="1"/>
  <c r="U93" i="34" s="1"/>
  <c r="AJ93" i="34" s="1"/>
  <c r="AN93" i="34" s="1"/>
  <c r="O94" i="34"/>
  <c r="O124" i="34"/>
  <c r="BA123" i="34"/>
  <c r="AX123" i="34"/>
  <c r="P78" i="34"/>
  <c r="Q78" i="34" s="1"/>
  <c r="S78" i="34" s="1"/>
  <c r="U78" i="34" s="1"/>
  <c r="AQ78" i="34" s="1"/>
  <c r="AU78" i="34" s="1"/>
  <c r="O79" i="34"/>
  <c r="P140" i="34"/>
  <c r="Q140" i="34" s="1"/>
  <c r="S140" i="34" s="1"/>
  <c r="U140" i="34" s="1"/>
  <c r="AT140" i="34" s="1"/>
  <c r="AX140" i="34" s="1"/>
  <c r="O141" i="34"/>
  <c r="P46" i="12"/>
  <c r="Q46" i="12" s="1"/>
  <c r="S46" i="12" s="1"/>
  <c r="U46" i="12" s="1"/>
  <c r="AQ46" i="12" s="1"/>
  <c r="AU46" i="12" s="1"/>
  <c r="O47" i="12"/>
  <c r="P62" i="18"/>
  <c r="Q62" i="18" s="1"/>
  <c r="S62" i="18" s="1"/>
  <c r="U62" i="18" s="1"/>
  <c r="AQ62" i="18" s="1"/>
  <c r="AU62" i="18" s="1"/>
  <c r="O63" i="18"/>
  <c r="P77" i="8"/>
  <c r="Q77" i="8" s="1"/>
  <c r="S77" i="8" s="1"/>
  <c r="U77" i="8" s="1"/>
  <c r="AQ77" i="8" s="1"/>
  <c r="AU77" i="8" s="1"/>
  <c r="P140" i="19"/>
  <c r="Q140" i="19" s="1"/>
  <c r="S140" i="19" s="1"/>
  <c r="U140" i="19" s="1"/>
  <c r="AT140" i="19" s="1"/>
  <c r="AX140" i="19" s="1"/>
  <c r="P62" i="23"/>
  <c r="Q62" i="23" s="1"/>
  <c r="S62" i="23" s="1"/>
  <c r="U62" i="23" s="1"/>
  <c r="AQ62" i="23" s="1"/>
  <c r="AU62" i="23" s="1"/>
  <c r="O63" i="23"/>
  <c r="P125" i="24"/>
  <c r="Q125" i="24" s="1"/>
  <c r="S125" i="24" s="1"/>
  <c r="U125" i="24" s="1"/>
  <c r="AT125" i="24" s="1"/>
  <c r="P125" i="16"/>
  <c r="Q125" i="16" s="1"/>
  <c r="S125" i="16" s="1"/>
  <c r="U125" i="16" s="1"/>
  <c r="AT125" i="16" s="1"/>
  <c r="P46" i="8"/>
  <c r="Q46" i="8" s="1"/>
  <c r="S46" i="8" s="1"/>
  <c r="U46" i="8" s="1"/>
  <c r="AQ46" i="8" s="1"/>
  <c r="AU46" i="8" s="1"/>
  <c r="P109" i="30"/>
  <c r="Q109" i="30" s="1"/>
  <c r="S109" i="30" s="1"/>
  <c r="U109" i="30" s="1"/>
  <c r="AT109" i="30" s="1"/>
  <c r="AX109" i="30" s="1"/>
  <c r="P140" i="12"/>
  <c r="Q140" i="12" s="1"/>
  <c r="S140" i="12" s="1"/>
  <c r="U140" i="12" s="1"/>
  <c r="AT140" i="12" s="1"/>
  <c r="AX140" i="12" s="1"/>
  <c r="P62" i="19"/>
  <c r="Q62" i="19" s="1"/>
  <c r="S62" i="19" s="1"/>
  <c r="U62" i="19" s="1"/>
  <c r="AQ62" i="19" s="1"/>
  <c r="AU62" i="19" s="1"/>
  <c r="P77" i="17"/>
  <c r="Q77" i="17" s="1"/>
  <c r="S77" i="17" s="1"/>
  <c r="U77" i="17" s="1"/>
  <c r="AQ77" i="17" s="1"/>
  <c r="AU77" i="17" s="1"/>
  <c r="AX123" i="4"/>
  <c r="BA123" i="4"/>
  <c r="P77" i="5"/>
  <c r="Q77" i="5" s="1"/>
  <c r="S77" i="5" s="1"/>
  <c r="U77" i="5" s="1"/>
  <c r="AQ77" i="5" s="1"/>
  <c r="AU77" i="5" s="1"/>
  <c r="P33" i="23"/>
  <c r="Q33" i="23" s="1"/>
  <c r="S33" i="23" s="1"/>
  <c r="U33" i="23" s="1"/>
  <c r="AQ33" i="23" s="1"/>
  <c r="AU33" i="23" s="1"/>
  <c r="O34" i="23"/>
  <c r="P110" i="7"/>
  <c r="Q110" i="7" s="1"/>
  <c r="S110" i="7" s="1"/>
  <c r="U110" i="7" s="1"/>
  <c r="AT110" i="7" s="1"/>
  <c r="AX110" i="7" s="1"/>
  <c r="O111" i="7"/>
  <c r="P65" i="9"/>
  <c r="Q65" i="9" s="1"/>
  <c r="S65" i="9" s="1"/>
  <c r="U65" i="9" s="1"/>
  <c r="AQ65" i="9" s="1"/>
  <c r="AU65" i="9" s="1"/>
  <c r="O66" i="9"/>
  <c r="N52" i="24"/>
  <c r="O52" i="24" s="1"/>
  <c r="P51" i="24"/>
  <c r="Q51" i="24" s="1"/>
  <c r="S51" i="24" s="1"/>
  <c r="U51" i="24" s="1"/>
  <c r="AQ51" i="24" s="1"/>
  <c r="AU51" i="24" s="1"/>
  <c r="P48" i="9"/>
  <c r="Q48" i="9" s="1"/>
  <c r="S48" i="9" s="1"/>
  <c r="U48" i="9" s="1"/>
  <c r="AQ48" i="9" s="1"/>
  <c r="AU48" i="9" s="1"/>
  <c r="P139" i="23"/>
  <c r="Q139" i="23" s="1"/>
  <c r="S139" i="23" s="1"/>
  <c r="U139" i="23" s="1"/>
  <c r="AT139" i="23" s="1"/>
  <c r="AX139" i="23" s="1"/>
  <c r="P125" i="27"/>
  <c r="Q125" i="27" s="1"/>
  <c r="S125" i="27" s="1"/>
  <c r="U125" i="27" s="1"/>
  <c r="AT125" i="27" s="1"/>
  <c r="O126" i="27"/>
  <c r="P110" i="31"/>
  <c r="Q110" i="31" s="1"/>
  <c r="S110" i="31" s="1"/>
  <c r="U110" i="31" s="1"/>
  <c r="AT110" i="31" s="1"/>
  <c r="AX110" i="31" s="1"/>
  <c r="N140" i="7"/>
  <c r="P139" i="7"/>
  <c r="Q139" i="7" s="1"/>
  <c r="S139" i="7" s="1"/>
  <c r="U139" i="7" s="1"/>
  <c r="AT139" i="7" s="1"/>
  <c r="AX139" i="7" s="1"/>
  <c r="P140" i="27"/>
  <c r="Q140" i="27" s="1"/>
  <c r="S140" i="27" s="1"/>
  <c r="U140" i="27" s="1"/>
  <c r="AT140" i="27" s="1"/>
  <c r="AX140" i="27" s="1"/>
  <c r="O141" i="27"/>
  <c r="N125" i="14"/>
  <c r="O125" i="14" s="1"/>
  <c r="P124" i="14"/>
  <c r="Q124" i="14" s="1"/>
  <c r="S124" i="14" s="1"/>
  <c r="U124" i="14" s="1"/>
  <c r="AT124" i="14" s="1"/>
  <c r="P78" i="6"/>
  <c r="Q78" i="6" s="1"/>
  <c r="S78" i="6" s="1"/>
  <c r="U78" i="6" s="1"/>
  <c r="AQ78" i="6" s="1"/>
  <c r="AU78" i="6" s="1"/>
  <c r="AX123" i="14"/>
  <c r="BA123" i="14"/>
  <c r="P63" i="12"/>
  <c r="Q63" i="12" s="1"/>
  <c r="S63" i="12" s="1"/>
  <c r="U63" i="12" s="1"/>
  <c r="AQ63" i="12" s="1"/>
  <c r="AU63" i="12" s="1"/>
  <c r="O64" i="12"/>
  <c r="P94" i="23"/>
  <c r="Q94" i="23" s="1"/>
  <c r="S94" i="23" s="1"/>
  <c r="U94" i="23" s="1"/>
  <c r="AJ94" i="23" s="1"/>
  <c r="AN94" i="23" s="1"/>
  <c r="O95" i="23"/>
  <c r="O33" i="1"/>
  <c r="N109" i="17"/>
  <c r="O78" i="20"/>
  <c r="N62" i="1"/>
  <c r="O124" i="11"/>
  <c r="O82" i="30"/>
  <c r="P93" i="5"/>
  <c r="Q93" i="5" s="1"/>
  <c r="S93" i="5" s="1"/>
  <c r="U93" i="5" s="1"/>
  <c r="AJ93" i="5" s="1"/>
  <c r="AN93" i="5" s="1"/>
  <c r="O94" i="5"/>
  <c r="N125" i="9"/>
  <c r="O125" i="9" s="1"/>
  <c r="BA124" i="3"/>
  <c r="AX124" i="3"/>
  <c r="O125" i="10"/>
  <c r="P139" i="31"/>
  <c r="Q139" i="31" s="1"/>
  <c r="S139" i="31" s="1"/>
  <c r="U139" i="31" s="1"/>
  <c r="AT139" i="31" s="1"/>
  <c r="AX139" i="31" s="1"/>
  <c r="N140" i="10"/>
  <c r="O63" i="26"/>
  <c r="O48" i="6"/>
  <c r="BA124" i="27"/>
  <c r="AX124" i="27"/>
  <c r="P94" i="13"/>
  <c r="Q94" i="13" s="1"/>
  <c r="S94" i="13" s="1"/>
  <c r="U94" i="13" s="1"/>
  <c r="AJ94" i="13" s="1"/>
  <c r="AN94" i="13" s="1"/>
  <c r="O95" i="13"/>
  <c r="P31" i="6"/>
  <c r="Q31" i="6" s="1"/>
  <c r="S31" i="6" s="1"/>
  <c r="U31" i="6" s="1"/>
  <c r="AQ31" i="6" s="1"/>
  <c r="AU31" i="6" s="1"/>
  <c r="O32" i="6"/>
  <c r="P92" i="11"/>
  <c r="Q92" i="11" s="1"/>
  <c r="S92" i="11" s="1"/>
  <c r="U92" i="11" s="1"/>
  <c r="AJ92" i="11" s="1"/>
  <c r="AN92" i="11" s="1"/>
  <c r="P32" i="15"/>
  <c r="Q32" i="15" s="1"/>
  <c r="S32" i="15" s="1"/>
  <c r="U32" i="15" s="1"/>
  <c r="AQ32" i="15" s="1"/>
  <c r="AU32" i="15" s="1"/>
  <c r="P64" i="11"/>
  <c r="Q64" i="11" s="1"/>
  <c r="S64" i="11" s="1"/>
  <c r="U64" i="11" s="1"/>
  <c r="AQ64" i="11" s="1"/>
  <c r="AU64" i="11" s="1"/>
  <c r="P138" i="29"/>
  <c r="Q138" i="29" s="1"/>
  <c r="S138" i="29" s="1"/>
  <c r="U138" i="29" s="1"/>
  <c r="AT138" i="29" s="1"/>
  <c r="AX138" i="29" s="1"/>
  <c r="O139" i="29"/>
  <c r="O79" i="33"/>
  <c r="O33" i="9"/>
  <c r="O139" i="24"/>
  <c r="O139" i="13"/>
  <c r="O49" i="23"/>
  <c r="BA123" i="11"/>
  <c r="AX123" i="11"/>
  <c r="O108" i="11"/>
  <c r="P78" i="28"/>
  <c r="Q78" i="28" s="1"/>
  <c r="S78" i="28" s="1"/>
  <c r="U78" i="28" s="1"/>
  <c r="AQ78" i="28" s="1"/>
  <c r="AU78" i="28" s="1"/>
  <c r="BA124" i="9"/>
  <c r="AX124" i="9"/>
  <c r="O139" i="21"/>
  <c r="O95" i="10"/>
  <c r="N140" i="8"/>
  <c r="P139" i="8"/>
  <c r="Q139" i="8" s="1"/>
  <c r="S139" i="8" s="1"/>
  <c r="U139" i="8" s="1"/>
  <c r="AT139" i="8" s="1"/>
  <c r="AX139" i="8" s="1"/>
  <c r="BA124" i="10"/>
  <c r="AX124" i="10"/>
  <c r="P94" i="7"/>
  <c r="Q94" i="7" s="1"/>
  <c r="S94" i="7" s="1"/>
  <c r="U94" i="7" s="1"/>
  <c r="AJ94" i="7" s="1"/>
  <c r="AN94" i="7" s="1"/>
  <c r="O95" i="7"/>
  <c r="P109" i="8"/>
  <c r="Q109" i="8" s="1"/>
  <c r="S109" i="8" s="1"/>
  <c r="U109" i="8" s="1"/>
  <c r="AT109" i="8" s="1"/>
  <c r="AX109" i="8" s="1"/>
  <c r="AX124" i="7"/>
  <c r="BA124" i="7"/>
  <c r="P139" i="17"/>
  <c r="Q139" i="17" s="1"/>
  <c r="S139" i="17" s="1"/>
  <c r="U139" i="17" s="1"/>
  <c r="AT139" i="17" s="1"/>
  <c r="AX139" i="17" s="1"/>
  <c r="P110" i="3"/>
  <c r="Q110" i="3" s="1"/>
  <c r="S110" i="3" s="1"/>
  <c r="U110" i="3" s="1"/>
  <c r="AT110" i="3" s="1"/>
  <c r="AX110" i="3" s="1"/>
  <c r="O111" i="3"/>
  <c r="P31" i="20"/>
  <c r="Q31" i="20" s="1"/>
  <c r="S31" i="20" s="1"/>
  <c r="U31" i="20" s="1"/>
  <c r="AQ31" i="20" s="1"/>
  <c r="AU31" i="20" s="1"/>
  <c r="P48" i="21"/>
  <c r="Q48" i="21" s="1"/>
  <c r="S48" i="21" s="1"/>
  <c r="U48" i="21" s="1"/>
  <c r="AQ48" i="21" s="1"/>
  <c r="AU48" i="21" s="1"/>
  <c r="O49" i="21"/>
  <c r="P63" i="30"/>
  <c r="Q63" i="30" s="1"/>
  <c r="S63" i="30" s="1"/>
  <c r="U63" i="30" s="1"/>
  <c r="AQ63" i="30" s="1"/>
  <c r="AU63" i="30" s="1"/>
  <c r="O109" i="21"/>
  <c r="O63" i="8"/>
  <c r="O108" i="5"/>
  <c r="O139" i="3"/>
  <c r="AX124" i="24"/>
  <c r="BA124" i="24"/>
  <c r="N125" i="10"/>
  <c r="N125" i="7"/>
  <c r="O125" i="7" s="1"/>
  <c r="P108" i="22"/>
  <c r="Q108" i="22" s="1"/>
  <c r="S108" i="22" s="1"/>
  <c r="U108" i="22" s="1"/>
  <c r="AT108" i="22" s="1"/>
  <c r="AX108" i="22" s="1"/>
  <c r="O64" i="25"/>
  <c r="O124" i="8"/>
  <c r="O47" i="33"/>
  <c r="O47" i="26"/>
  <c r="P93" i="2"/>
  <c r="Q93" i="2" s="1"/>
  <c r="S93" i="2" s="1"/>
  <c r="U93" i="2" s="1"/>
  <c r="AJ93" i="2" s="1"/>
  <c r="AN93" i="2" s="1"/>
  <c r="P33" i="2"/>
  <c r="Q33" i="2" s="1"/>
  <c r="S33" i="2" s="1"/>
  <c r="U33" i="2" s="1"/>
  <c r="AQ33" i="2" s="1"/>
  <c r="AU33" i="2" s="1"/>
  <c r="O34" i="2"/>
  <c r="P47" i="22"/>
  <c r="Q47" i="22" s="1"/>
  <c r="S47" i="22" s="1"/>
  <c r="U47" i="22" s="1"/>
  <c r="AQ47" i="22" s="1"/>
  <c r="AU47" i="22" s="1"/>
  <c r="O48" i="22"/>
  <c r="N140" i="14"/>
  <c r="P139" i="14"/>
  <c r="Q139" i="14" s="1"/>
  <c r="S139" i="14" s="1"/>
  <c r="U139" i="14" s="1"/>
  <c r="AT139" i="14" s="1"/>
  <c r="AX139" i="14" s="1"/>
  <c r="O140" i="14"/>
  <c r="P94" i="19"/>
  <c r="Q94" i="19" s="1"/>
  <c r="S94" i="19" s="1"/>
  <c r="U94" i="19" s="1"/>
  <c r="AJ94" i="19" s="1"/>
  <c r="AN94" i="19" s="1"/>
  <c r="O95" i="19"/>
  <c r="P66" i="29"/>
  <c r="Q66" i="29" s="1"/>
  <c r="S66" i="29" s="1"/>
  <c r="U66" i="29" s="1"/>
  <c r="AQ66" i="29" s="1"/>
  <c r="AU66" i="29" s="1"/>
  <c r="O67" i="29"/>
  <c r="P111" i="25"/>
  <c r="Q111" i="25" s="1"/>
  <c r="S111" i="25" s="1"/>
  <c r="U111" i="25" s="1"/>
  <c r="AT111" i="25" s="1"/>
  <c r="AX111" i="25" s="1"/>
  <c r="O112" i="25"/>
  <c r="P46" i="30"/>
  <c r="Q46" i="30" s="1"/>
  <c r="S46" i="30" s="1"/>
  <c r="U46" i="30" s="1"/>
  <c r="AQ46" i="30" s="1"/>
  <c r="AU46" i="30" s="1"/>
  <c r="O47" i="30"/>
  <c r="AX123" i="8"/>
  <c r="BA123" i="8"/>
  <c r="P31" i="5"/>
  <c r="Q31" i="5" s="1"/>
  <c r="S31" i="5" s="1"/>
  <c r="U31" i="5" s="1"/>
  <c r="AQ31" i="5" s="1"/>
  <c r="AU31" i="5" s="1"/>
  <c r="O124" i="4"/>
  <c r="P47" i="14"/>
  <c r="Q47" i="14" s="1"/>
  <c r="S47" i="14" s="1"/>
  <c r="U47" i="14" s="1"/>
  <c r="AQ47" i="14" s="1"/>
  <c r="AU47" i="14" s="1"/>
  <c r="O48" i="14"/>
  <c r="N109" i="24"/>
  <c r="O109" i="24" s="1"/>
  <c r="O79" i="25"/>
  <c r="O79" i="1"/>
  <c r="N93" i="21"/>
  <c r="P92" i="21"/>
  <c r="Q92" i="21" s="1"/>
  <c r="S92" i="21" s="1"/>
  <c r="U92" i="21" s="1"/>
  <c r="AJ92" i="21" s="1"/>
  <c r="AN92" i="21" s="1"/>
  <c r="O48" i="16"/>
  <c r="N109" i="21"/>
  <c r="O111" i="6"/>
  <c r="O49" i="20"/>
  <c r="N109" i="12"/>
  <c r="O109" i="12" s="1"/>
  <c r="N125" i="33"/>
  <c r="O125" i="33" s="1"/>
  <c r="O32" i="12"/>
  <c r="O64" i="28"/>
  <c r="O110" i="19"/>
  <c r="O65" i="6"/>
  <c r="P123" i="26"/>
  <c r="Q123" i="26" s="1"/>
  <c r="S123" i="26" s="1"/>
  <c r="U123" i="26" s="1"/>
  <c r="AT123" i="26" s="1"/>
  <c r="P125" i="18"/>
  <c r="Q125" i="18" s="1"/>
  <c r="S125" i="18" s="1"/>
  <c r="U125" i="18" s="1"/>
  <c r="AT125" i="18" s="1"/>
  <c r="O126" i="18"/>
  <c r="P93" i="14"/>
  <c r="Q93" i="14" s="1"/>
  <c r="S93" i="14" s="1"/>
  <c r="U93" i="14" s="1"/>
  <c r="AJ93" i="14" s="1"/>
  <c r="AN93" i="14" s="1"/>
  <c r="O31" i="30"/>
  <c r="O110" i="20"/>
  <c r="P48" i="25"/>
  <c r="Q48" i="25" s="1"/>
  <c r="S48" i="25" s="1"/>
  <c r="U48" i="25" s="1"/>
  <c r="AQ48" i="25" s="1"/>
  <c r="AU48" i="25" s="1"/>
  <c r="O49" i="25"/>
  <c r="P78" i="24"/>
  <c r="Q78" i="24" s="1"/>
  <c r="S78" i="24" s="1"/>
  <c r="U78" i="24" s="1"/>
  <c r="AQ78" i="24" s="1"/>
  <c r="AU78" i="24" s="1"/>
  <c r="P109" i="23"/>
  <c r="Q109" i="23" s="1"/>
  <c r="S109" i="23" s="1"/>
  <c r="U109" i="23" s="1"/>
  <c r="AT109" i="23" s="1"/>
  <c r="AX109" i="23" s="1"/>
  <c r="P78" i="27"/>
  <c r="Q78" i="27" s="1"/>
  <c r="S78" i="27" s="1"/>
  <c r="U78" i="27" s="1"/>
  <c r="AQ78" i="27" s="1"/>
  <c r="AU78" i="27" s="1"/>
  <c r="O79" i="27"/>
  <c r="P138" i="11"/>
  <c r="Q138" i="11" s="1"/>
  <c r="S138" i="11" s="1"/>
  <c r="U138" i="11" s="1"/>
  <c r="AT138" i="11" s="1"/>
  <c r="AX138" i="11" s="1"/>
  <c r="O63" i="7"/>
  <c r="O47" i="1"/>
  <c r="P30" i="18"/>
  <c r="Q30" i="18" s="1"/>
  <c r="S30" i="18" s="1"/>
  <c r="U30" i="18" s="1"/>
  <c r="AQ30" i="18" s="1"/>
  <c r="AU30" i="18" s="1"/>
  <c r="BA123" i="22"/>
  <c r="AX123" i="22"/>
  <c r="P78" i="3"/>
  <c r="Q78" i="3" s="1"/>
  <c r="S78" i="3" s="1"/>
  <c r="U78" i="3" s="1"/>
  <c r="AQ78" i="3" s="1"/>
  <c r="AU78" i="3" s="1"/>
  <c r="O79" i="3"/>
  <c r="P95" i="18"/>
  <c r="Q95" i="18" s="1"/>
  <c r="S95" i="18" s="1"/>
  <c r="U95" i="18" s="1"/>
  <c r="AJ95" i="18" s="1"/>
  <c r="AN95" i="18" s="1"/>
  <c r="O96" i="18"/>
  <c r="P32" i="31"/>
  <c r="Q32" i="31" s="1"/>
  <c r="S32" i="31" s="1"/>
  <c r="U32" i="31" s="1"/>
  <c r="AQ32" i="31" s="1"/>
  <c r="AU32" i="31" s="1"/>
  <c r="AX123" i="15"/>
  <c r="BA123" i="15"/>
  <c r="P47" i="2"/>
  <c r="Q47" i="2" s="1"/>
  <c r="S47" i="2" s="1"/>
  <c r="U47" i="2" s="1"/>
  <c r="AQ47" i="2" s="1"/>
  <c r="AU47" i="2" s="1"/>
  <c r="P63" i="31"/>
  <c r="Q63" i="31" s="1"/>
  <c r="S63" i="31" s="1"/>
  <c r="U63" i="31" s="1"/>
  <c r="AQ63" i="31" s="1"/>
  <c r="AU63" i="31" s="1"/>
  <c r="O64" i="31"/>
  <c r="N125" i="13"/>
  <c r="O125" i="13" s="1"/>
  <c r="P66" i="27"/>
  <c r="Q66" i="27" s="1"/>
  <c r="S66" i="27" s="1"/>
  <c r="U66" i="27" s="1"/>
  <c r="AQ66" i="27" s="1"/>
  <c r="AU66" i="27" s="1"/>
  <c r="O67" i="27"/>
  <c r="AX123" i="17"/>
  <c r="BA123" i="17"/>
  <c r="P124" i="5"/>
  <c r="Q124" i="5" s="1"/>
  <c r="S124" i="5" s="1"/>
  <c r="U124" i="5" s="1"/>
  <c r="AT124" i="5" s="1"/>
  <c r="P49" i="13"/>
  <c r="Q49" i="13" s="1"/>
  <c r="S49" i="13" s="1"/>
  <c r="U49" i="13" s="1"/>
  <c r="AQ49" i="13" s="1"/>
  <c r="AU49" i="13" s="1"/>
  <c r="O50" i="13"/>
  <c r="P34" i="33"/>
  <c r="Q34" i="33" s="1"/>
  <c r="S34" i="33" s="1"/>
  <c r="U34" i="33" s="1"/>
  <c r="AQ34" i="33" s="1"/>
  <c r="AU34" i="33" s="1"/>
  <c r="P32" i="8"/>
  <c r="Q32" i="8" s="1"/>
  <c r="S32" i="8" s="1"/>
  <c r="U32" i="8" s="1"/>
  <c r="AQ32" i="8" s="1"/>
  <c r="AU32" i="8" s="1"/>
  <c r="O33" i="8"/>
  <c r="BA127" i="1"/>
  <c r="AX127" i="1"/>
  <c r="P63" i="13"/>
  <c r="Q63" i="13" s="1"/>
  <c r="S63" i="13" s="1"/>
  <c r="U63" i="13" s="1"/>
  <c r="AQ63" i="13" s="1"/>
  <c r="AU63" i="13" s="1"/>
  <c r="O64" i="13"/>
  <c r="P63" i="3"/>
  <c r="Q63" i="3" s="1"/>
  <c r="S63" i="3" s="1"/>
  <c r="U63" i="3" s="1"/>
  <c r="AQ63" i="3" s="1"/>
  <c r="AU63" i="3" s="1"/>
  <c r="O64" i="3"/>
  <c r="P125" i="6"/>
  <c r="Q125" i="6" s="1"/>
  <c r="S125" i="6" s="1"/>
  <c r="U125" i="6" s="1"/>
  <c r="AT125" i="6" s="1"/>
  <c r="O126" i="6"/>
  <c r="P139" i="2"/>
  <c r="Q139" i="2" s="1"/>
  <c r="S139" i="2" s="1"/>
  <c r="U139" i="2" s="1"/>
  <c r="AT139" i="2" s="1"/>
  <c r="AX139" i="2" s="1"/>
  <c r="P64" i="4"/>
  <c r="Q64" i="4" s="1"/>
  <c r="S64" i="4" s="1"/>
  <c r="U64" i="4" s="1"/>
  <c r="AQ64" i="4" s="1"/>
  <c r="AU64" i="4" s="1"/>
  <c r="P78" i="23"/>
  <c r="Q78" i="23" s="1"/>
  <c r="S78" i="23" s="1"/>
  <c r="U78" i="23" s="1"/>
  <c r="AQ78" i="23" s="1"/>
  <c r="AU78" i="23" s="1"/>
  <c r="O79" i="23"/>
  <c r="P32" i="14"/>
  <c r="Q32" i="14" s="1"/>
  <c r="S32" i="14" s="1"/>
  <c r="U32" i="14" s="1"/>
  <c r="AQ32" i="14" s="1"/>
  <c r="AU32" i="14" s="1"/>
  <c r="P77" i="13"/>
  <c r="Q77" i="13" s="1"/>
  <c r="S77" i="13" s="1"/>
  <c r="U77" i="13" s="1"/>
  <c r="AQ77" i="13" s="1"/>
  <c r="AU77" i="13" s="1"/>
  <c r="P48" i="10"/>
  <c r="Q48" i="10" s="1"/>
  <c r="S48" i="10" s="1"/>
  <c r="U48" i="10" s="1"/>
  <c r="AQ48" i="10" s="1"/>
  <c r="AU48" i="10" s="1"/>
  <c r="P33" i="11"/>
  <c r="Q33" i="11" s="1"/>
  <c r="S33" i="11" s="1"/>
  <c r="U33" i="11" s="1"/>
  <c r="AQ33" i="11" s="1"/>
  <c r="AU33" i="11" s="1"/>
  <c r="O34" i="11"/>
  <c r="P139" i="33"/>
  <c r="Q139" i="33" s="1"/>
  <c r="S139" i="33" s="1"/>
  <c r="U139" i="33" s="1"/>
  <c r="AT139" i="33" s="1"/>
  <c r="AX139" i="33" s="1"/>
  <c r="P48" i="28"/>
  <c r="Q48" i="28" s="1"/>
  <c r="S48" i="28" s="1"/>
  <c r="U48" i="28" s="1"/>
  <c r="AQ48" i="28" s="1"/>
  <c r="AU48" i="28" s="1"/>
  <c r="O48" i="17"/>
  <c r="O111" i="18"/>
  <c r="N140" i="18"/>
  <c r="O140" i="18" s="1"/>
  <c r="P139" i="18"/>
  <c r="Q139" i="18" s="1"/>
  <c r="S139" i="18" s="1"/>
  <c r="U139" i="18" s="1"/>
  <c r="AT139" i="18" s="1"/>
  <c r="AX139" i="18" s="1"/>
  <c r="P62" i="5"/>
  <c r="Q62" i="5" s="1"/>
  <c r="S62" i="5" s="1"/>
  <c r="U62" i="5" s="1"/>
  <c r="AQ62" i="5" s="1"/>
  <c r="AU62" i="5" s="1"/>
  <c r="O94" i="25"/>
  <c r="O95" i="16"/>
  <c r="P141" i="6"/>
  <c r="Q141" i="6" s="1"/>
  <c r="S141" i="6" s="1"/>
  <c r="U141" i="6" s="1"/>
  <c r="AT141" i="6" s="1"/>
  <c r="AX141" i="6" s="1"/>
  <c r="O142" i="6"/>
  <c r="P108" i="29"/>
  <c r="Q108" i="29" s="1"/>
  <c r="S108" i="29" s="1"/>
  <c r="U108" i="29" s="1"/>
  <c r="AT108" i="29" s="1"/>
  <c r="AX108" i="29" s="1"/>
  <c r="N109" i="29"/>
  <c r="O109" i="29" s="1"/>
  <c r="P139" i="16"/>
  <c r="Q139" i="16" s="1"/>
  <c r="S139" i="16" s="1"/>
  <c r="U139" i="16" s="1"/>
  <c r="AT139" i="16" s="1"/>
  <c r="AX139" i="16" s="1"/>
  <c r="BA123" i="5"/>
  <c r="AX123" i="5"/>
  <c r="P124" i="30"/>
  <c r="Q124" i="30" s="1"/>
  <c r="S124" i="30" s="1"/>
  <c r="U124" i="30" s="1"/>
  <c r="AT124" i="30" s="1"/>
  <c r="N125" i="30"/>
  <c r="O125" i="30"/>
  <c r="P78" i="9"/>
  <c r="Q78" i="9" s="1"/>
  <c r="S78" i="9" s="1"/>
  <c r="U78" i="9" s="1"/>
  <c r="AQ78" i="9" s="1"/>
  <c r="AU78" i="9" s="1"/>
  <c r="O79" i="9"/>
  <c r="P33" i="22"/>
  <c r="Q33" i="22" s="1"/>
  <c r="S33" i="22" s="1"/>
  <c r="U33" i="22" s="1"/>
  <c r="AQ33" i="22" s="1"/>
  <c r="AU33" i="22" s="1"/>
  <c r="O34" i="22"/>
  <c r="P33" i="19"/>
  <c r="Q33" i="19" s="1"/>
  <c r="S33" i="19" s="1"/>
  <c r="U33" i="19" s="1"/>
  <c r="AQ33" i="19" s="1"/>
  <c r="AU33" i="19" s="1"/>
  <c r="P30" i="10"/>
  <c r="Q30" i="10" s="1"/>
  <c r="S30" i="10" s="1"/>
  <c r="U30" i="10" s="1"/>
  <c r="AQ30" i="10" s="1"/>
  <c r="AU30" i="10" s="1"/>
  <c r="P95" i="12"/>
  <c r="Q95" i="12" s="1"/>
  <c r="S95" i="12" s="1"/>
  <c r="U95" i="12" s="1"/>
  <c r="AJ95" i="12" s="1"/>
  <c r="AN95" i="12" s="1"/>
  <c r="P124" i="12"/>
  <c r="Q124" i="12" s="1"/>
  <c r="S124" i="12" s="1"/>
  <c r="U124" i="12" s="1"/>
  <c r="AT124" i="12" s="1"/>
  <c r="P123" i="21"/>
  <c r="Q123" i="21" s="1"/>
  <c r="S123" i="21" s="1"/>
  <c r="U123" i="21" s="1"/>
  <c r="AT123" i="21" s="1"/>
  <c r="N125" i="15"/>
  <c r="P124" i="15"/>
  <c r="Q124" i="15" s="1"/>
  <c r="S124" i="15" s="1"/>
  <c r="U124" i="15" s="1"/>
  <c r="AT124" i="15" s="1"/>
  <c r="O125" i="15"/>
  <c r="P78" i="21"/>
  <c r="Q78" i="21" s="1"/>
  <c r="S78" i="21" s="1"/>
  <c r="U78" i="21" s="1"/>
  <c r="AQ78" i="21" s="1"/>
  <c r="AU78" i="21" s="1"/>
  <c r="P94" i="8"/>
  <c r="Q94" i="8" s="1"/>
  <c r="S94" i="8" s="1"/>
  <c r="U94" i="8" s="1"/>
  <c r="AJ94" i="8" s="1"/>
  <c r="AN94" i="8" s="1"/>
  <c r="P79" i="22"/>
  <c r="Q79" i="22" s="1"/>
  <c r="S79" i="22" s="1"/>
  <c r="U79" i="22" s="1"/>
  <c r="AQ79" i="22" s="1"/>
  <c r="AU79" i="22" s="1"/>
  <c r="P30" i="28"/>
  <c r="Q30" i="28" s="1"/>
  <c r="S30" i="28" s="1"/>
  <c r="U30" i="28" s="1"/>
  <c r="AQ30" i="28" s="1"/>
  <c r="AU30" i="28" s="1"/>
  <c r="O31" i="28"/>
  <c r="P31" i="4"/>
  <c r="Q31" i="4" s="1"/>
  <c r="S31" i="4" s="1"/>
  <c r="U31" i="4" s="1"/>
  <c r="AQ31" i="4" s="1"/>
  <c r="AU31" i="4" s="1"/>
  <c r="P139" i="20"/>
  <c r="Q139" i="20" s="1"/>
  <c r="S139" i="20" s="1"/>
  <c r="U139" i="20" s="1"/>
  <c r="AT139" i="20" s="1"/>
  <c r="AX139" i="20" s="1"/>
  <c r="P31" i="24"/>
  <c r="Q31" i="24" s="1"/>
  <c r="S31" i="24" s="1"/>
  <c r="U31" i="24" s="1"/>
  <c r="AQ31" i="24" s="1"/>
  <c r="AU31" i="24" s="1"/>
  <c r="O32" i="24"/>
  <c r="P123" i="29"/>
  <c r="Q123" i="29" s="1"/>
  <c r="S123" i="29" s="1"/>
  <c r="U123" i="29" s="1"/>
  <c r="AT123" i="29" s="1"/>
  <c r="N125" i="28"/>
  <c r="P124" i="28"/>
  <c r="Q124" i="28" s="1"/>
  <c r="S124" i="28" s="1"/>
  <c r="U124" i="28" s="1"/>
  <c r="AT124" i="28" s="1"/>
  <c r="O125" i="28"/>
  <c r="O95" i="6"/>
  <c r="P94" i="17"/>
  <c r="Q94" i="17" s="1"/>
  <c r="S94" i="17" s="1"/>
  <c r="U94" i="17" s="1"/>
  <c r="AJ94" i="17" s="1"/>
  <c r="AN94" i="17" s="1"/>
  <c r="O95" i="17"/>
  <c r="P65" i="22"/>
  <c r="Q65" i="22" s="1"/>
  <c r="S65" i="22" s="1"/>
  <c r="U65" i="22" s="1"/>
  <c r="AQ65" i="22" s="1"/>
  <c r="AU65" i="22" s="1"/>
  <c r="AX124" i="6"/>
  <c r="BA124" i="6"/>
  <c r="O109" i="9"/>
  <c r="P47" i="27"/>
  <c r="Q47" i="27" s="1"/>
  <c r="S47" i="27" s="1"/>
  <c r="U47" i="27" s="1"/>
  <c r="AQ47" i="27" s="1"/>
  <c r="AU47" i="27" s="1"/>
  <c r="O48" i="27"/>
  <c r="P63" i="20"/>
  <c r="Q63" i="20" s="1"/>
  <c r="S63" i="20" s="1"/>
  <c r="U63" i="20" s="1"/>
  <c r="AQ63" i="20" s="1"/>
  <c r="AU63" i="20" s="1"/>
  <c r="O64" i="20"/>
  <c r="P124" i="22"/>
  <c r="Q124" i="22" s="1"/>
  <c r="S124" i="22" s="1"/>
  <c r="U124" i="22" s="1"/>
  <c r="AT124" i="22" s="1"/>
  <c r="N125" i="22"/>
  <c r="O125" i="22" s="1"/>
  <c r="P93" i="31"/>
  <c r="Q93" i="31" s="1"/>
  <c r="S93" i="31" s="1"/>
  <c r="U93" i="31" s="1"/>
  <c r="AJ93" i="31" s="1"/>
  <c r="AN93" i="31" s="1"/>
  <c r="P32" i="16"/>
  <c r="Q32" i="16" s="1"/>
  <c r="S32" i="16" s="1"/>
  <c r="U32" i="16" s="1"/>
  <c r="AQ32" i="16" s="1"/>
  <c r="AU32" i="16" s="1"/>
  <c r="P127" i="25"/>
  <c r="Q127" i="25" s="1"/>
  <c r="S127" i="25" s="1"/>
  <c r="U127" i="25" s="1"/>
  <c r="AT127" i="25" s="1"/>
  <c r="P139" i="30"/>
  <c r="Q139" i="30" s="1"/>
  <c r="S139" i="30" s="1"/>
  <c r="U139" i="30" s="1"/>
  <c r="AT139" i="30" s="1"/>
  <c r="AX139" i="30" s="1"/>
  <c r="P108" i="26"/>
  <c r="Q108" i="26" s="1"/>
  <c r="S108" i="26" s="1"/>
  <c r="U108" i="26" s="1"/>
  <c r="AT108" i="26" s="1"/>
  <c r="AX108" i="26" s="1"/>
  <c r="N109" i="14"/>
  <c r="O109" i="14" s="1"/>
  <c r="P64" i="14"/>
  <c r="Q64" i="14" s="1"/>
  <c r="S64" i="14" s="1"/>
  <c r="U64" i="14" s="1"/>
  <c r="AQ64" i="14" s="1"/>
  <c r="AU64" i="14" s="1"/>
  <c r="O65" i="14"/>
  <c r="P79" i="18"/>
  <c r="Q79" i="18" s="1"/>
  <c r="S79" i="18" s="1"/>
  <c r="U79" i="18" s="1"/>
  <c r="AQ79" i="18" s="1"/>
  <c r="AU79" i="18" s="1"/>
  <c r="O80" i="18"/>
  <c r="P63" i="21"/>
  <c r="Q63" i="21" s="1"/>
  <c r="S63" i="21" s="1"/>
  <c r="U63" i="21" s="1"/>
  <c r="AQ63" i="21" s="1"/>
  <c r="AU63" i="21" s="1"/>
  <c r="O64" i="21"/>
  <c r="AX124" i="13"/>
  <c r="BA124" i="13"/>
  <c r="P77" i="15"/>
  <c r="Q77" i="15" s="1"/>
  <c r="S77" i="15" s="1"/>
  <c r="U77" i="15" s="1"/>
  <c r="AQ77" i="15" s="1"/>
  <c r="AU77" i="15" s="1"/>
  <c r="O78" i="15"/>
  <c r="P139" i="28"/>
  <c r="Q139" i="28" s="1"/>
  <c r="S139" i="28" s="1"/>
  <c r="U139" i="28" s="1"/>
  <c r="AT139" i="28" s="1"/>
  <c r="AX139" i="28" s="1"/>
  <c r="P141" i="25"/>
  <c r="Q141" i="25" s="1"/>
  <c r="S141" i="25" s="1"/>
  <c r="U141" i="25" s="1"/>
  <c r="AT141" i="25" s="1"/>
  <c r="AX141" i="25" s="1"/>
  <c r="O142" i="25"/>
  <c r="O140" i="9"/>
  <c r="P93" i="15"/>
  <c r="Q93" i="15" s="1"/>
  <c r="S93" i="15" s="1"/>
  <c r="U93" i="15" s="1"/>
  <c r="AJ93" i="15" s="1"/>
  <c r="AN93" i="15" s="1"/>
  <c r="O48" i="4"/>
  <c r="P64" i="17"/>
  <c r="Q64" i="17" s="1"/>
  <c r="S64" i="17" s="1"/>
  <c r="U64" i="17" s="1"/>
  <c r="AQ64" i="17" s="1"/>
  <c r="AU64" i="17" s="1"/>
  <c r="N140" i="26"/>
  <c r="O140" i="26" s="1"/>
  <c r="P139" i="26"/>
  <c r="Q139" i="26" s="1"/>
  <c r="S139" i="26" s="1"/>
  <c r="U139" i="26" s="1"/>
  <c r="AT139" i="26" s="1"/>
  <c r="AX139" i="26" s="1"/>
  <c r="P32" i="3"/>
  <c r="Q32" i="3" s="1"/>
  <c r="S32" i="3" s="1"/>
  <c r="U32" i="3" s="1"/>
  <c r="AQ32" i="3" s="1"/>
  <c r="AU32" i="3" s="1"/>
  <c r="P139" i="22"/>
  <c r="Q139" i="22" s="1"/>
  <c r="S139" i="22" s="1"/>
  <c r="U139" i="22" s="1"/>
  <c r="AT139" i="22" s="1"/>
  <c r="AX139" i="22" s="1"/>
  <c r="N140" i="22"/>
  <c r="O140" i="22"/>
  <c r="P79" i="19"/>
  <c r="Q79" i="19" s="1"/>
  <c r="S79" i="19" s="1"/>
  <c r="U79" i="19" s="1"/>
  <c r="AQ79" i="19" s="1"/>
  <c r="AU79" i="19" s="1"/>
  <c r="O80" i="19"/>
  <c r="P48" i="7"/>
  <c r="Q48" i="7" s="1"/>
  <c r="S48" i="7" s="1"/>
  <c r="U48" i="7" s="1"/>
  <c r="AQ48" i="7" s="1"/>
  <c r="AU48" i="7" s="1"/>
  <c r="O49" i="7"/>
  <c r="O32" i="21"/>
  <c r="P31" i="21"/>
  <c r="Q31" i="21" s="1"/>
  <c r="S31" i="21" s="1"/>
  <c r="U31" i="21" s="1"/>
  <c r="AQ31" i="21" s="1"/>
  <c r="AU31" i="21" s="1"/>
  <c r="N125" i="2"/>
  <c r="O125" i="2" s="1"/>
  <c r="P124" i="2"/>
  <c r="Q124" i="2" s="1"/>
  <c r="S124" i="2" s="1"/>
  <c r="U124" i="2" s="1"/>
  <c r="AT124" i="2" s="1"/>
  <c r="P93" i="9"/>
  <c r="Q93" i="9" s="1"/>
  <c r="S93" i="9" s="1"/>
  <c r="U93" i="9" s="1"/>
  <c r="AJ93" i="9" s="1"/>
  <c r="AN93" i="9" s="1"/>
  <c r="BA123" i="2"/>
  <c r="AX123" i="2"/>
  <c r="P95" i="28"/>
  <c r="Q95" i="28" s="1"/>
  <c r="S95" i="28" s="1"/>
  <c r="U95" i="28" s="1"/>
  <c r="AJ95" i="28" s="1"/>
  <c r="AN95" i="28" s="1"/>
  <c r="O96" i="28"/>
  <c r="P77" i="4"/>
  <c r="Q77" i="4" s="1"/>
  <c r="S77" i="4" s="1"/>
  <c r="U77" i="4" s="1"/>
  <c r="AQ77" i="4" s="1"/>
  <c r="AU77" i="4" s="1"/>
  <c r="O78" i="4"/>
  <c r="P124" i="17"/>
  <c r="Q124" i="17" s="1"/>
  <c r="S124" i="17" s="1"/>
  <c r="U124" i="17" s="1"/>
  <c r="AT124" i="17" s="1"/>
  <c r="P124" i="23"/>
  <c r="Q124" i="23" s="1"/>
  <c r="S124" i="23" s="1"/>
  <c r="U124" i="23" s="1"/>
  <c r="AT124" i="23" s="1"/>
  <c r="N125" i="23"/>
  <c r="O125" i="23"/>
  <c r="P64" i="16"/>
  <c r="Q64" i="16" s="1"/>
  <c r="S64" i="16" s="1"/>
  <c r="U64" i="16" s="1"/>
  <c r="AQ64" i="16" s="1"/>
  <c r="AU64" i="16" s="1"/>
  <c r="O65" i="16"/>
  <c r="O109" i="10"/>
  <c r="P93" i="24"/>
  <c r="Q93" i="24" s="1"/>
  <c r="S93" i="24" s="1"/>
  <c r="U93" i="24" s="1"/>
  <c r="AJ93" i="24" s="1"/>
  <c r="AN93" i="24" s="1"/>
  <c r="O94" i="24"/>
  <c r="P125" i="31"/>
  <c r="Q125" i="31" s="1"/>
  <c r="S125" i="31" s="1"/>
  <c r="U125" i="31" s="1"/>
  <c r="AT125" i="31" s="1"/>
  <c r="O126" i="31"/>
  <c r="P66" i="24"/>
  <c r="Q66" i="24" s="1"/>
  <c r="S66" i="24" s="1"/>
  <c r="U66" i="24" s="1"/>
  <c r="AQ66" i="24" s="1"/>
  <c r="AU66" i="24" s="1"/>
  <c r="P94" i="3"/>
  <c r="Q94" i="3" s="1"/>
  <c r="S94" i="3" s="1"/>
  <c r="U94" i="3" s="1"/>
  <c r="AJ94" i="3" s="1"/>
  <c r="AN94" i="3" s="1"/>
  <c r="N109" i="28"/>
  <c r="P108" i="28"/>
  <c r="Q108" i="28" s="1"/>
  <c r="S108" i="28" s="1"/>
  <c r="U108" i="28" s="1"/>
  <c r="AT108" i="28" s="1"/>
  <c r="AX108" i="28" s="1"/>
  <c r="P48" i="15"/>
  <c r="Q48" i="15" s="1"/>
  <c r="S48" i="15" s="1"/>
  <c r="U48" i="15" s="1"/>
  <c r="AQ48" i="15" s="1"/>
  <c r="AU48" i="15" s="1"/>
  <c r="P78" i="10"/>
  <c r="Q78" i="10" s="1"/>
  <c r="S78" i="10" s="1"/>
  <c r="U78" i="10" s="1"/>
  <c r="AQ78" i="10" s="1"/>
  <c r="AU78" i="10" s="1"/>
  <c r="O79" i="10"/>
  <c r="BA124" i="20"/>
  <c r="AX124" i="20"/>
  <c r="P78" i="11"/>
  <c r="Q78" i="11" s="1"/>
  <c r="S78" i="11" s="1"/>
  <c r="U78" i="11" s="1"/>
  <c r="AQ78" i="11" s="1"/>
  <c r="AU78" i="11" s="1"/>
  <c r="O79" i="11"/>
  <c r="P49" i="19"/>
  <c r="Q49" i="19" s="1"/>
  <c r="S49" i="19" s="1"/>
  <c r="U49" i="19" s="1"/>
  <c r="AQ49" i="19" s="1"/>
  <c r="AU49" i="19" s="1"/>
  <c r="P78" i="16"/>
  <c r="Q78" i="16" s="1"/>
  <c r="S78" i="16" s="1"/>
  <c r="U78" i="16" s="1"/>
  <c r="AQ78" i="16" s="1"/>
  <c r="AU78" i="16" s="1"/>
  <c r="P94" i="30"/>
  <c r="Q94" i="30" s="1"/>
  <c r="S94" i="30" s="1"/>
  <c r="U94" i="30" s="1"/>
  <c r="AJ94" i="30" s="1"/>
  <c r="AN94" i="30" s="1"/>
  <c r="O95" i="30"/>
  <c r="P31" i="13"/>
  <c r="Q31" i="13" s="1"/>
  <c r="S31" i="13" s="1"/>
  <c r="U31" i="13" s="1"/>
  <c r="AQ31" i="13" s="1"/>
  <c r="AU31" i="13" s="1"/>
  <c r="O32" i="13"/>
  <c r="P109" i="13"/>
  <c r="Q109" i="13" s="1"/>
  <c r="S109" i="13" s="1"/>
  <c r="U109" i="13" s="1"/>
  <c r="AT109" i="13" s="1"/>
  <c r="AX109" i="13" s="1"/>
  <c r="O110" i="13"/>
  <c r="P111" i="1"/>
  <c r="Q111" i="1" s="1"/>
  <c r="S111" i="1" s="1"/>
  <c r="U111" i="1" s="1"/>
  <c r="AT111" i="1" s="1"/>
  <c r="AX111" i="1" s="1"/>
  <c r="BA124" i="33"/>
  <c r="AX124" i="33"/>
  <c r="P125" i="19"/>
  <c r="Q125" i="19" s="1"/>
  <c r="S125" i="19" s="1"/>
  <c r="U125" i="19" s="1"/>
  <c r="AT125" i="19" s="1"/>
  <c r="O126" i="19"/>
  <c r="P80" i="14"/>
  <c r="Q80" i="14" s="1"/>
  <c r="S80" i="14" s="1"/>
  <c r="U80" i="14" s="1"/>
  <c r="AQ80" i="14" s="1"/>
  <c r="AU80" i="14" s="1"/>
  <c r="O81" i="14"/>
  <c r="P32" i="26"/>
  <c r="Q32" i="26" s="1"/>
  <c r="S32" i="26" s="1"/>
  <c r="U32" i="26" s="1"/>
  <c r="AQ32" i="26" s="1"/>
  <c r="AU32" i="26" s="1"/>
  <c r="O33" i="26"/>
  <c r="P48" i="18"/>
  <c r="Q48" i="18" s="1"/>
  <c r="S48" i="18" s="1"/>
  <c r="U48" i="18" s="1"/>
  <c r="AQ48" i="18" s="1"/>
  <c r="AU48" i="18" s="1"/>
  <c r="P30" i="17"/>
  <c r="Q30" i="17" s="1"/>
  <c r="S30" i="17" s="1"/>
  <c r="U30" i="17" s="1"/>
  <c r="AQ30" i="17" s="1"/>
  <c r="AU30" i="17" s="1"/>
  <c r="O31" i="17"/>
  <c r="P63" i="10"/>
  <c r="Q63" i="10" s="1"/>
  <c r="S63" i="10" s="1"/>
  <c r="U63" i="10" s="1"/>
  <c r="AQ63" i="10" s="1"/>
  <c r="AU63" i="10" s="1"/>
  <c r="O64" i="10"/>
  <c r="P109" i="16"/>
  <c r="Q109" i="16" s="1"/>
  <c r="S109" i="16" s="1"/>
  <c r="U109" i="16" s="1"/>
  <c r="AT109" i="16" s="1"/>
  <c r="AX109" i="16" s="1"/>
  <c r="O110" i="16"/>
  <c r="N93" i="26"/>
  <c r="P92" i="26"/>
  <c r="Q92" i="26" s="1"/>
  <c r="S92" i="26" s="1"/>
  <c r="U92" i="26" s="1"/>
  <c r="AJ92" i="26" s="1"/>
  <c r="AN92" i="26" s="1"/>
  <c r="O93" i="26"/>
  <c r="AX124" i="16"/>
  <c r="BA124" i="16"/>
  <c r="P31" i="25"/>
  <c r="Q31" i="25" s="1"/>
  <c r="S31" i="25" s="1"/>
  <c r="U31" i="25" s="1"/>
  <c r="AQ31" i="25" s="1"/>
  <c r="AU31" i="25" s="1"/>
  <c r="P49" i="11"/>
  <c r="Q49" i="11" s="1"/>
  <c r="S49" i="11" s="1"/>
  <c r="U49" i="11" s="1"/>
  <c r="AQ49" i="11" s="1"/>
  <c r="AU49" i="11" s="1"/>
  <c r="O50" i="11"/>
  <c r="N109" i="33"/>
  <c r="O109" i="33" s="1"/>
  <c r="P34" i="29"/>
  <c r="Q34" i="29" s="1"/>
  <c r="S34" i="29" s="1"/>
  <c r="U34" i="29" s="1"/>
  <c r="AQ34" i="29" s="1"/>
  <c r="AU34" i="29" s="1"/>
  <c r="O35" i="29"/>
  <c r="N93" i="22"/>
  <c r="O93" i="22" s="1"/>
  <c r="P47" i="5"/>
  <c r="Q47" i="5" s="1"/>
  <c r="S47" i="5" s="1"/>
  <c r="U47" i="5" s="1"/>
  <c r="AQ47" i="5" s="1"/>
  <c r="AU47" i="5" s="1"/>
  <c r="O48" i="5"/>
  <c r="P32" i="27"/>
  <c r="Q32" i="27" s="1"/>
  <c r="S32" i="27" s="1"/>
  <c r="U32" i="27" s="1"/>
  <c r="AQ32" i="27" s="1"/>
  <c r="AU32" i="27" s="1"/>
  <c r="O33" i="27"/>
  <c r="N125" i="20"/>
  <c r="O125" i="20" s="1"/>
  <c r="P94" i="27"/>
  <c r="Q94" i="27" s="1"/>
  <c r="S94" i="27" s="1"/>
  <c r="U94" i="27" s="1"/>
  <c r="AJ94" i="27" s="1"/>
  <c r="AN94" i="27" s="1"/>
  <c r="O95" i="27"/>
  <c r="P93" i="20"/>
  <c r="Q93" i="20" s="1"/>
  <c r="S93" i="20" s="1"/>
  <c r="U93" i="20" s="1"/>
  <c r="AJ93" i="20" s="1"/>
  <c r="AN93" i="20" s="1"/>
  <c r="P94" i="33"/>
  <c r="Q94" i="33" s="1"/>
  <c r="S94" i="33" s="1"/>
  <c r="U94" i="33" s="1"/>
  <c r="AJ94" i="33" s="1"/>
  <c r="AN94" i="33" s="1"/>
  <c r="P140" i="15"/>
  <c r="Q140" i="15" s="1"/>
  <c r="S140" i="15" s="1"/>
  <c r="U140" i="15" s="1"/>
  <c r="AT140" i="15" s="1"/>
  <c r="AX140" i="15" s="1"/>
  <c r="P79" i="7"/>
  <c r="Q79" i="7" s="1"/>
  <c r="S79" i="7" s="1"/>
  <c r="U79" i="7" s="1"/>
  <c r="AQ79" i="7" s="1"/>
  <c r="AU79" i="7" s="1"/>
  <c r="P128" i="1"/>
  <c r="Q128" i="1" s="1"/>
  <c r="S128" i="1" s="1"/>
  <c r="U128" i="1" s="1"/>
  <c r="AT128" i="1" s="1"/>
  <c r="O129" i="1"/>
  <c r="P48" i="3"/>
  <c r="Q48" i="3" s="1"/>
  <c r="S48" i="3" s="1"/>
  <c r="U48" i="3" s="1"/>
  <c r="AQ48" i="3" s="1"/>
  <c r="AU48" i="3" s="1"/>
  <c r="O49" i="3"/>
  <c r="P109" i="2"/>
  <c r="Q109" i="2" s="1"/>
  <c r="S109" i="2" s="1"/>
  <c r="U109" i="2" s="1"/>
  <c r="AT109" i="2" s="1"/>
  <c r="AX109" i="2" s="1"/>
  <c r="O110" i="2"/>
  <c r="N109" i="10"/>
  <c r="O93" i="29"/>
  <c r="O81" i="31"/>
  <c r="O80" i="12"/>
  <c r="O109" i="17"/>
  <c r="P109" i="15"/>
  <c r="Q109" i="15" s="1"/>
  <c r="S109" i="15" s="1"/>
  <c r="U109" i="15" s="1"/>
  <c r="AT109" i="15" s="1"/>
  <c r="AX109" i="15" s="1"/>
  <c r="O62" i="1"/>
  <c r="O141" i="1"/>
  <c r="O96" i="1"/>
  <c r="O139" i="4"/>
  <c r="P63" i="33"/>
  <c r="Q63" i="33" s="1"/>
  <c r="S63" i="33" s="1"/>
  <c r="U63" i="33" s="1"/>
  <c r="AQ63" i="33" s="1"/>
  <c r="AU63" i="33" s="1"/>
  <c r="O64" i="33"/>
  <c r="O125" i="3"/>
  <c r="O47" i="31"/>
  <c r="P63" i="2"/>
  <c r="Q63" i="2" s="1"/>
  <c r="S63" i="2" s="1"/>
  <c r="U63" i="2" s="1"/>
  <c r="AQ63" i="2" s="1"/>
  <c r="AU63" i="2" s="1"/>
  <c r="N109" i="27"/>
  <c r="O109" i="27" s="1"/>
  <c r="P108" i="27"/>
  <c r="Q108" i="27" s="1"/>
  <c r="S108" i="27" s="1"/>
  <c r="U108" i="27" s="1"/>
  <c r="AT108" i="27" s="1"/>
  <c r="AX108" i="27" s="1"/>
  <c r="O108" i="4"/>
  <c r="O64" i="15"/>
  <c r="O48" i="29"/>
  <c r="O140" i="10"/>
  <c r="O31" i="7"/>
  <c r="O78" i="26"/>
  <c r="P77" i="2"/>
  <c r="Q77" i="2" s="1"/>
  <c r="S77" i="2" s="1"/>
  <c r="U77" i="2" s="1"/>
  <c r="AQ77" i="2" s="1"/>
  <c r="AU77" i="2" s="1"/>
  <c r="O78" i="2"/>
  <c r="P93" i="4"/>
  <c r="Q93" i="4" s="1"/>
  <c r="S93" i="4" s="1"/>
  <c r="U93" i="4" s="1"/>
  <c r="AJ93" i="4" s="1"/>
  <c r="AN93" i="4" s="1"/>
  <c r="O94" i="4"/>
  <c r="O139" i="5"/>
  <c r="O78" i="29"/>
  <c r="P79" i="34" l="1"/>
  <c r="Q79" i="34" s="1"/>
  <c r="S79" i="34" s="1"/>
  <c r="U79" i="34" s="1"/>
  <c r="AQ79" i="34" s="1"/>
  <c r="AU79" i="34" s="1"/>
  <c r="O80" i="34"/>
  <c r="N125" i="34"/>
  <c r="O125" i="34" s="1"/>
  <c r="P124" i="34"/>
  <c r="Q124" i="34" s="1"/>
  <c r="S124" i="34" s="1"/>
  <c r="U124" i="34" s="1"/>
  <c r="AT124" i="34" s="1"/>
  <c r="P94" i="34"/>
  <c r="Q94" i="34" s="1"/>
  <c r="S94" i="34" s="1"/>
  <c r="U94" i="34" s="1"/>
  <c r="AJ94" i="34" s="1"/>
  <c r="AN94" i="34" s="1"/>
  <c r="O95" i="34"/>
  <c r="P109" i="34"/>
  <c r="Q109" i="34" s="1"/>
  <c r="S109" i="34" s="1"/>
  <c r="U109" i="34" s="1"/>
  <c r="AT109" i="34" s="1"/>
  <c r="AX109" i="34" s="1"/>
  <c r="O110" i="34"/>
  <c r="P32" i="34"/>
  <c r="Q32" i="34" s="1"/>
  <c r="S32" i="34" s="1"/>
  <c r="U32" i="34" s="1"/>
  <c r="AQ32" i="34" s="1"/>
  <c r="AU32" i="34" s="1"/>
  <c r="O48" i="34"/>
  <c r="P63" i="34"/>
  <c r="Q63" i="34" s="1"/>
  <c r="S63" i="34" s="1"/>
  <c r="U63" i="34" s="1"/>
  <c r="AQ63" i="34" s="1"/>
  <c r="AU63" i="34" s="1"/>
  <c r="O64" i="34"/>
  <c r="P141" i="34"/>
  <c r="Q141" i="34" s="1"/>
  <c r="S141" i="34" s="1"/>
  <c r="U141" i="34" s="1"/>
  <c r="AT141" i="34" s="1"/>
  <c r="AX141" i="34" s="1"/>
  <c r="O142" i="34"/>
  <c r="P140" i="26"/>
  <c r="Q140" i="26" s="1"/>
  <c r="S140" i="26" s="1"/>
  <c r="U140" i="26" s="1"/>
  <c r="AT140" i="26" s="1"/>
  <c r="AX140" i="26" s="1"/>
  <c r="O141" i="26"/>
  <c r="P109" i="14"/>
  <c r="Q109" i="14" s="1"/>
  <c r="S109" i="14" s="1"/>
  <c r="U109" i="14" s="1"/>
  <c r="AT109" i="14" s="1"/>
  <c r="AX109" i="14" s="1"/>
  <c r="O110" i="14"/>
  <c r="P109" i="29"/>
  <c r="Q109" i="29" s="1"/>
  <c r="S109" i="29" s="1"/>
  <c r="U109" i="29" s="1"/>
  <c r="AT109" i="29" s="1"/>
  <c r="AX109" i="29" s="1"/>
  <c r="O110" i="29"/>
  <c r="P125" i="2"/>
  <c r="Q125" i="2" s="1"/>
  <c r="S125" i="2" s="1"/>
  <c r="U125" i="2" s="1"/>
  <c r="AT125" i="2" s="1"/>
  <c r="O126" i="2"/>
  <c r="P52" i="24"/>
  <c r="Q52" i="24" s="1"/>
  <c r="S52" i="24" s="1"/>
  <c r="U52" i="24" s="1"/>
  <c r="AQ52" i="24" s="1"/>
  <c r="AU52" i="24" s="1"/>
  <c r="O53" i="24"/>
  <c r="P53" i="24" s="1"/>
  <c r="Q53" i="24" s="1"/>
  <c r="S53" i="24" s="1"/>
  <c r="U53" i="24" s="1"/>
  <c r="AQ53" i="24" s="1"/>
  <c r="AU53" i="24" s="1"/>
  <c r="AV53" i="24" s="1"/>
  <c r="P109" i="24"/>
  <c r="Q109" i="24" s="1"/>
  <c r="S109" i="24" s="1"/>
  <c r="U109" i="24" s="1"/>
  <c r="AT109" i="24" s="1"/>
  <c r="AX109" i="24" s="1"/>
  <c r="P125" i="22"/>
  <c r="Q125" i="22" s="1"/>
  <c r="S125" i="22" s="1"/>
  <c r="U125" i="22" s="1"/>
  <c r="AT125" i="22" s="1"/>
  <c r="P109" i="27"/>
  <c r="Q109" i="27" s="1"/>
  <c r="S109" i="27" s="1"/>
  <c r="U109" i="27" s="1"/>
  <c r="AT109" i="27" s="1"/>
  <c r="AX109" i="27" s="1"/>
  <c r="O110" i="27"/>
  <c r="P125" i="14"/>
  <c r="Q125" i="14" s="1"/>
  <c r="S125" i="14" s="1"/>
  <c r="U125" i="14" s="1"/>
  <c r="AT125" i="14" s="1"/>
  <c r="P125" i="7"/>
  <c r="Q125" i="7" s="1"/>
  <c r="S125" i="7" s="1"/>
  <c r="U125" i="7" s="1"/>
  <c r="AT125" i="7" s="1"/>
  <c r="O126" i="7"/>
  <c r="P140" i="18"/>
  <c r="Q140" i="18" s="1"/>
  <c r="S140" i="18" s="1"/>
  <c r="U140" i="18" s="1"/>
  <c r="AT140" i="18" s="1"/>
  <c r="AX140" i="18" s="1"/>
  <c r="P125" i="33"/>
  <c r="Q125" i="33" s="1"/>
  <c r="S125" i="33" s="1"/>
  <c r="U125" i="33" s="1"/>
  <c r="AT125" i="33" s="1"/>
  <c r="P109" i="12"/>
  <c r="Q109" i="12" s="1"/>
  <c r="S109" i="12" s="1"/>
  <c r="U109" i="12" s="1"/>
  <c r="AT109" i="12" s="1"/>
  <c r="AX109" i="12" s="1"/>
  <c r="P63" i="23"/>
  <c r="Q63" i="23" s="1"/>
  <c r="S63" i="23" s="1"/>
  <c r="U63" i="23" s="1"/>
  <c r="AQ63" i="23" s="1"/>
  <c r="AU63" i="23" s="1"/>
  <c r="O64" i="23"/>
  <c r="O64" i="2"/>
  <c r="O79" i="16"/>
  <c r="O95" i="3"/>
  <c r="N125" i="17"/>
  <c r="O94" i="15"/>
  <c r="BA124" i="28"/>
  <c r="AX124" i="28"/>
  <c r="O95" i="8"/>
  <c r="O31" i="10"/>
  <c r="P50" i="13"/>
  <c r="Q50" i="13" s="1"/>
  <c r="S50" i="13" s="1"/>
  <c r="U50" i="13" s="1"/>
  <c r="AQ50" i="13" s="1"/>
  <c r="AU50" i="13" s="1"/>
  <c r="O51" i="13"/>
  <c r="P79" i="27"/>
  <c r="Q79" i="27" s="1"/>
  <c r="S79" i="27" s="1"/>
  <c r="U79" i="27" s="1"/>
  <c r="AQ79" i="27" s="1"/>
  <c r="AU79" i="27" s="1"/>
  <c r="O80" i="27"/>
  <c r="P65" i="6"/>
  <c r="Q65" i="6" s="1"/>
  <c r="S65" i="6" s="1"/>
  <c r="U65" i="6" s="1"/>
  <c r="AQ65" i="6" s="1"/>
  <c r="AU65" i="6" s="1"/>
  <c r="O66" i="6"/>
  <c r="P79" i="1"/>
  <c r="Q79" i="1" s="1"/>
  <c r="S79" i="1" s="1"/>
  <c r="U79" i="1" s="1"/>
  <c r="AQ79" i="1" s="1"/>
  <c r="AU79" i="1" s="1"/>
  <c r="P47" i="26"/>
  <c r="Q47" i="26" s="1"/>
  <c r="S47" i="26" s="1"/>
  <c r="U47" i="26" s="1"/>
  <c r="AQ47" i="26" s="1"/>
  <c r="AU47" i="26" s="1"/>
  <c r="O48" i="26"/>
  <c r="P111" i="3"/>
  <c r="Q111" i="3" s="1"/>
  <c r="S111" i="3" s="1"/>
  <c r="U111" i="3" s="1"/>
  <c r="AT111" i="3" s="1"/>
  <c r="AX111" i="3" s="1"/>
  <c r="P95" i="10"/>
  <c r="Q95" i="10" s="1"/>
  <c r="S95" i="10" s="1"/>
  <c r="U95" i="10" s="1"/>
  <c r="AJ95" i="10" s="1"/>
  <c r="AN95" i="10" s="1"/>
  <c r="O96" i="10"/>
  <c r="P139" i="29"/>
  <c r="Q139" i="29" s="1"/>
  <c r="S139" i="29" s="1"/>
  <c r="U139" i="29" s="1"/>
  <c r="AT139" i="29" s="1"/>
  <c r="AX139" i="29" s="1"/>
  <c r="N140" i="29"/>
  <c r="O140" i="29"/>
  <c r="P93" i="29"/>
  <c r="Q93" i="29" s="1"/>
  <c r="S93" i="29" s="1"/>
  <c r="U93" i="29" s="1"/>
  <c r="AJ93" i="29" s="1"/>
  <c r="AN93" i="29" s="1"/>
  <c r="O94" i="29"/>
  <c r="P78" i="29"/>
  <c r="Q78" i="29" s="1"/>
  <c r="S78" i="29" s="1"/>
  <c r="U78" i="29" s="1"/>
  <c r="AQ78" i="29" s="1"/>
  <c r="AU78" i="29" s="1"/>
  <c r="O79" i="29"/>
  <c r="P110" i="2"/>
  <c r="Q110" i="2" s="1"/>
  <c r="S110" i="2" s="1"/>
  <c r="U110" i="2" s="1"/>
  <c r="AT110" i="2" s="1"/>
  <c r="AX110" i="2" s="1"/>
  <c r="O111" i="2"/>
  <c r="P95" i="27"/>
  <c r="Q95" i="27" s="1"/>
  <c r="S95" i="27" s="1"/>
  <c r="U95" i="27" s="1"/>
  <c r="AJ95" i="27" s="1"/>
  <c r="AN95" i="27" s="1"/>
  <c r="O96" i="27"/>
  <c r="P81" i="14"/>
  <c r="Q81" i="14" s="1"/>
  <c r="S81" i="14" s="1"/>
  <c r="U81" i="14" s="1"/>
  <c r="AQ81" i="14" s="1"/>
  <c r="AU81" i="14" s="1"/>
  <c r="O82" i="14"/>
  <c r="P78" i="4"/>
  <c r="Q78" i="4" s="1"/>
  <c r="S78" i="4" s="1"/>
  <c r="U78" i="4" s="1"/>
  <c r="AQ78" i="4" s="1"/>
  <c r="AU78" i="4" s="1"/>
  <c r="P80" i="19"/>
  <c r="Q80" i="19" s="1"/>
  <c r="S80" i="19" s="1"/>
  <c r="U80" i="19" s="1"/>
  <c r="AQ80" i="19" s="1"/>
  <c r="AU80" i="19" s="1"/>
  <c r="P65" i="14"/>
  <c r="Q65" i="14" s="1"/>
  <c r="S65" i="14" s="1"/>
  <c r="U65" i="14" s="1"/>
  <c r="AQ65" i="14" s="1"/>
  <c r="AU65" i="14" s="1"/>
  <c r="O66" i="14"/>
  <c r="O33" i="31"/>
  <c r="P79" i="25"/>
  <c r="Q79" i="25" s="1"/>
  <c r="S79" i="25" s="1"/>
  <c r="U79" i="25" s="1"/>
  <c r="AQ79" i="25" s="1"/>
  <c r="AU79" i="25" s="1"/>
  <c r="O80" i="25"/>
  <c r="P95" i="19"/>
  <c r="Q95" i="19" s="1"/>
  <c r="S95" i="19" s="1"/>
  <c r="U95" i="19" s="1"/>
  <c r="AJ95" i="19" s="1"/>
  <c r="AN95" i="19" s="1"/>
  <c r="O96" i="19"/>
  <c r="N140" i="21"/>
  <c r="O140" i="21" s="1"/>
  <c r="P139" i="21"/>
  <c r="Q139" i="21" s="1"/>
  <c r="S139" i="21" s="1"/>
  <c r="U139" i="21" s="1"/>
  <c r="AT139" i="21" s="1"/>
  <c r="AX139" i="21" s="1"/>
  <c r="P48" i="6"/>
  <c r="Q48" i="6" s="1"/>
  <c r="S48" i="6" s="1"/>
  <c r="U48" i="6" s="1"/>
  <c r="AQ48" i="6" s="1"/>
  <c r="AU48" i="6" s="1"/>
  <c r="P78" i="20"/>
  <c r="Q78" i="20" s="1"/>
  <c r="S78" i="20" s="1"/>
  <c r="U78" i="20" s="1"/>
  <c r="AQ78" i="20" s="1"/>
  <c r="AU78" i="20" s="1"/>
  <c r="O79" i="20"/>
  <c r="O140" i="7"/>
  <c r="P49" i="7"/>
  <c r="Q49" i="7" s="1"/>
  <c r="S49" i="7" s="1"/>
  <c r="U49" i="7" s="1"/>
  <c r="AQ49" i="7" s="1"/>
  <c r="AU49" i="7" s="1"/>
  <c r="O50" i="7"/>
  <c r="P141" i="27"/>
  <c r="Q141" i="27" s="1"/>
  <c r="S141" i="27" s="1"/>
  <c r="U141" i="27" s="1"/>
  <c r="AT141" i="27" s="1"/>
  <c r="AX141" i="27" s="1"/>
  <c r="O142" i="27"/>
  <c r="P139" i="5"/>
  <c r="Q139" i="5" s="1"/>
  <c r="S139" i="5" s="1"/>
  <c r="U139" i="5" s="1"/>
  <c r="AT139" i="5" s="1"/>
  <c r="AX139" i="5" s="1"/>
  <c r="P47" i="31"/>
  <c r="Q47" i="31" s="1"/>
  <c r="S47" i="31" s="1"/>
  <c r="U47" i="31" s="1"/>
  <c r="AQ47" i="31" s="1"/>
  <c r="AU47" i="31" s="1"/>
  <c r="O50" i="19"/>
  <c r="O67" i="24"/>
  <c r="P140" i="9"/>
  <c r="Q140" i="9" s="1"/>
  <c r="S140" i="9" s="1"/>
  <c r="U140" i="9" s="1"/>
  <c r="AT140" i="9" s="1"/>
  <c r="AX140" i="9" s="1"/>
  <c r="BA124" i="22"/>
  <c r="AX124" i="22"/>
  <c r="O124" i="29"/>
  <c r="O79" i="21"/>
  <c r="O34" i="19"/>
  <c r="N140" i="33"/>
  <c r="O140" i="33" s="1"/>
  <c r="N140" i="2"/>
  <c r="O140" i="2" s="1"/>
  <c r="O110" i="23"/>
  <c r="P110" i="19"/>
  <c r="Q110" i="19" s="1"/>
  <c r="S110" i="19" s="1"/>
  <c r="U110" i="19" s="1"/>
  <c r="AT110" i="19" s="1"/>
  <c r="AX110" i="19" s="1"/>
  <c r="O111" i="19"/>
  <c r="P47" i="33"/>
  <c r="Q47" i="33" s="1"/>
  <c r="S47" i="33" s="1"/>
  <c r="U47" i="33" s="1"/>
  <c r="AQ47" i="33" s="1"/>
  <c r="AU47" i="33" s="1"/>
  <c r="O65" i="11"/>
  <c r="P63" i="26"/>
  <c r="Q63" i="26" s="1"/>
  <c r="S63" i="26" s="1"/>
  <c r="U63" i="26" s="1"/>
  <c r="AQ63" i="26" s="1"/>
  <c r="AU63" i="26" s="1"/>
  <c r="O63" i="19"/>
  <c r="P80" i="18"/>
  <c r="Q80" i="18" s="1"/>
  <c r="S80" i="18" s="1"/>
  <c r="U80" i="18" s="1"/>
  <c r="AQ80" i="18" s="1"/>
  <c r="AU80" i="18" s="1"/>
  <c r="O81" i="18"/>
  <c r="P49" i="3"/>
  <c r="Q49" i="3" s="1"/>
  <c r="S49" i="3" s="1"/>
  <c r="U49" i="3" s="1"/>
  <c r="AQ49" i="3" s="1"/>
  <c r="AU49" i="3" s="1"/>
  <c r="P125" i="20"/>
  <c r="Q125" i="20" s="1"/>
  <c r="S125" i="20" s="1"/>
  <c r="U125" i="20" s="1"/>
  <c r="AT125" i="20" s="1"/>
  <c r="O126" i="20"/>
  <c r="P93" i="26"/>
  <c r="Q93" i="26" s="1"/>
  <c r="S93" i="26" s="1"/>
  <c r="U93" i="26" s="1"/>
  <c r="AJ93" i="26" s="1"/>
  <c r="AN93" i="26" s="1"/>
  <c r="P126" i="19"/>
  <c r="Q126" i="19" s="1"/>
  <c r="S126" i="19" s="1"/>
  <c r="U126" i="19" s="1"/>
  <c r="AT126" i="19" s="1"/>
  <c r="P96" i="28"/>
  <c r="Q96" i="28" s="1"/>
  <c r="S96" i="28" s="1"/>
  <c r="U96" i="28" s="1"/>
  <c r="AJ96" i="28" s="1"/>
  <c r="AN96" i="28" s="1"/>
  <c r="O97" i="28"/>
  <c r="P140" i="22"/>
  <c r="Q140" i="22" s="1"/>
  <c r="S140" i="22" s="1"/>
  <c r="U140" i="22" s="1"/>
  <c r="AT140" i="22" s="1"/>
  <c r="AX140" i="22" s="1"/>
  <c r="P142" i="25"/>
  <c r="Q142" i="25" s="1"/>
  <c r="S142" i="25" s="1"/>
  <c r="U142" i="25" s="1"/>
  <c r="AT142" i="25" s="1"/>
  <c r="AX142" i="25" s="1"/>
  <c r="O143" i="25"/>
  <c r="P64" i="20"/>
  <c r="Q64" i="20" s="1"/>
  <c r="S64" i="20" s="1"/>
  <c r="U64" i="20" s="1"/>
  <c r="AQ64" i="20" s="1"/>
  <c r="AU64" i="20" s="1"/>
  <c r="O65" i="20"/>
  <c r="BA123" i="29"/>
  <c r="AX123" i="29"/>
  <c r="P142" i="6"/>
  <c r="Q142" i="6" s="1"/>
  <c r="S142" i="6" s="1"/>
  <c r="U142" i="6" s="1"/>
  <c r="AT142" i="6" s="1"/>
  <c r="AX142" i="6" s="1"/>
  <c r="P34" i="11"/>
  <c r="Q34" i="11" s="1"/>
  <c r="S34" i="11" s="1"/>
  <c r="U34" i="11" s="1"/>
  <c r="AQ34" i="11" s="1"/>
  <c r="AU34" i="11" s="1"/>
  <c r="P126" i="6"/>
  <c r="Q126" i="6" s="1"/>
  <c r="S126" i="6" s="1"/>
  <c r="U126" i="6" s="1"/>
  <c r="AT126" i="6" s="1"/>
  <c r="BA124" i="5"/>
  <c r="AX124" i="5"/>
  <c r="P96" i="18"/>
  <c r="Q96" i="18" s="1"/>
  <c r="S96" i="18" s="1"/>
  <c r="U96" i="18" s="1"/>
  <c r="AJ96" i="18" s="1"/>
  <c r="AN96" i="18" s="1"/>
  <c r="P64" i="28"/>
  <c r="Q64" i="28" s="1"/>
  <c r="S64" i="28" s="1"/>
  <c r="U64" i="28" s="1"/>
  <c r="AQ64" i="28" s="1"/>
  <c r="AU64" i="28" s="1"/>
  <c r="O65" i="28"/>
  <c r="P48" i="14"/>
  <c r="Q48" i="14" s="1"/>
  <c r="S48" i="14" s="1"/>
  <c r="U48" i="14" s="1"/>
  <c r="AQ48" i="14" s="1"/>
  <c r="AU48" i="14" s="1"/>
  <c r="O49" i="14"/>
  <c r="P140" i="14"/>
  <c r="Q140" i="14" s="1"/>
  <c r="S140" i="14" s="1"/>
  <c r="U140" i="14" s="1"/>
  <c r="AT140" i="14" s="1"/>
  <c r="AX140" i="14" s="1"/>
  <c r="N125" i="8"/>
  <c r="P124" i="8"/>
  <c r="Q124" i="8" s="1"/>
  <c r="S124" i="8" s="1"/>
  <c r="U124" i="8" s="1"/>
  <c r="AT124" i="8" s="1"/>
  <c r="O125" i="8"/>
  <c r="P108" i="5"/>
  <c r="Q108" i="5" s="1"/>
  <c r="S108" i="5" s="1"/>
  <c r="U108" i="5" s="1"/>
  <c r="AT108" i="5" s="1"/>
  <c r="AX108" i="5" s="1"/>
  <c r="P33" i="1"/>
  <c r="Q33" i="1" s="1"/>
  <c r="S33" i="1" s="1"/>
  <c r="U33" i="1" s="1"/>
  <c r="AQ33" i="1" s="1"/>
  <c r="AU33" i="1" s="1"/>
  <c r="P48" i="4"/>
  <c r="Q48" i="4" s="1"/>
  <c r="S48" i="4" s="1"/>
  <c r="U48" i="4" s="1"/>
  <c r="AQ48" i="4" s="1"/>
  <c r="AU48" i="4" s="1"/>
  <c r="BA123" i="26"/>
  <c r="AX123" i="26"/>
  <c r="P33" i="27"/>
  <c r="Q33" i="27" s="1"/>
  <c r="S33" i="27" s="1"/>
  <c r="U33" i="27" s="1"/>
  <c r="AQ33" i="27" s="1"/>
  <c r="AU33" i="27" s="1"/>
  <c r="O34" i="27"/>
  <c r="AX125" i="19"/>
  <c r="BA125" i="19"/>
  <c r="P79" i="11"/>
  <c r="Q79" i="11" s="1"/>
  <c r="S79" i="11" s="1"/>
  <c r="U79" i="11" s="1"/>
  <c r="AQ79" i="11" s="1"/>
  <c r="AU79" i="11" s="1"/>
  <c r="O80" i="11"/>
  <c r="P126" i="31"/>
  <c r="Q126" i="31" s="1"/>
  <c r="S126" i="31" s="1"/>
  <c r="U126" i="31" s="1"/>
  <c r="AT126" i="31" s="1"/>
  <c r="O127" i="31"/>
  <c r="P32" i="24"/>
  <c r="Q32" i="24" s="1"/>
  <c r="S32" i="24" s="1"/>
  <c r="U32" i="24" s="1"/>
  <c r="AQ32" i="24" s="1"/>
  <c r="AU32" i="24" s="1"/>
  <c r="O33" i="24"/>
  <c r="P125" i="15"/>
  <c r="Q125" i="15" s="1"/>
  <c r="S125" i="15" s="1"/>
  <c r="U125" i="15" s="1"/>
  <c r="AT125" i="15" s="1"/>
  <c r="O126" i="15"/>
  <c r="P34" i="22"/>
  <c r="Q34" i="22" s="1"/>
  <c r="S34" i="22" s="1"/>
  <c r="U34" i="22" s="1"/>
  <c r="AQ34" i="22" s="1"/>
  <c r="AU34" i="22" s="1"/>
  <c r="O35" i="22"/>
  <c r="BA125" i="6"/>
  <c r="AX125" i="6"/>
  <c r="N125" i="5"/>
  <c r="O125" i="5" s="1"/>
  <c r="O79" i="24"/>
  <c r="P32" i="12"/>
  <c r="Q32" i="12" s="1"/>
  <c r="S32" i="12" s="1"/>
  <c r="U32" i="12" s="1"/>
  <c r="AQ32" i="12" s="1"/>
  <c r="AU32" i="12" s="1"/>
  <c r="O33" i="12"/>
  <c r="P64" i="25"/>
  <c r="Q64" i="25" s="1"/>
  <c r="S64" i="25" s="1"/>
  <c r="U64" i="25" s="1"/>
  <c r="AQ64" i="25" s="1"/>
  <c r="AU64" i="25" s="1"/>
  <c r="O65" i="25"/>
  <c r="P63" i="8"/>
  <c r="Q63" i="8" s="1"/>
  <c r="S63" i="8" s="1"/>
  <c r="U63" i="8" s="1"/>
  <c r="AQ63" i="8" s="1"/>
  <c r="AU63" i="8" s="1"/>
  <c r="O64" i="8"/>
  <c r="N140" i="17"/>
  <c r="O140" i="17" s="1"/>
  <c r="O79" i="28"/>
  <c r="O33" i="15"/>
  <c r="P95" i="23"/>
  <c r="Q95" i="23" s="1"/>
  <c r="S95" i="23" s="1"/>
  <c r="U95" i="23" s="1"/>
  <c r="AJ95" i="23" s="1"/>
  <c r="AN95" i="23" s="1"/>
  <c r="P66" i="9"/>
  <c r="Q66" i="9" s="1"/>
  <c r="S66" i="9" s="1"/>
  <c r="U66" i="9" s="1"/>
  <c r="AQ66" i="9" s="1"/>
  <c r="AU66" i="9" s="1"/>
  <c r="P125" i="28"/>
  <c r="Q125" i="28" s="1"/>
  <c r="S125" i="28" s="1"/>
  <c r="U125" i="28" s="1"/>
  <c r="AT125" i="28" s="1"/>
  <c r="O126" i="28"/>
  <c r="P129" i="1"/>
  <c r="Q129" i="1" s="1"/>
  <c r="S129" i="1" s="1"/>
  <c r="U129" i="1" s="1"/>
  <c r="AT129" i="1" s="1"/>
  <c r="O130" i="1"/>
  <c r="AX125" i="31"/>
  <c r="BA125" i="31"/>
  <c r="N109" i="26"/>
  <c r="O109" i="26" s="1"/>
  <c r="P48" i="27"/>
  <c r="Q48" i="27" s="1"/>
  <c r="S48" i="27" s="1"/>
  <c r="U48" i="27" s="1"/>
  <c r="AQ48" i="27" s="1"/>
  <c r="AU48" i="27" s="1"/>
  <c r="O49" i="27"/>
  <c r="AX124" i="15"/>
  <c r="BA124" i="15"/>
  <c r="P95" i="16"/>
  <c r="Q95" i="16" s="1"/>
  <c r="S95" i="16" s="1"/>
  <c r="U95" i="16" s="1"/>
  <c r="AJ95" i="16" s="1"/>
  <c r="AN95" i="16" s="1"/>
  <c r="O96" i="16"/>
  <c r="O49" i="10"/>
  <c r="P64" i="3"/>
  <c r="Q64" i="3" s="1"/>
  <c r="S64" i="3" s="1"/>
  <c r="U64" i="3" s="1"/>
  <c r="AQ64" i="3" s="1"/>
  <c r="AU64" i="3" s="1"/>
  <c r="P79" i="3"/>
  <c r="Q79" i="3" s="1"/>
  <c r="S79" i="3" s="1"/>
  <c r="U79" i="3" s="1"/>
  <c r="AQ79" i="3" s="1"/>
  <c r="AU79" i="3" s="1"/>
  <c r="O80" i="3"/>
  <c r="N125" i="4"/>
  <c r="P124" i="4"/>
  <c r="Q124" i="4" s="1"/>
  <c r="S124" i="4" s="1"/>
  <c r="U124" i="4" s="1"/>
  <c r="AT124" i="4" s="1"/>
  <c r="O125" i="4"/>
  <c r="P109" i="21"/>
  <c r="Q109" i="21" s="1"/>
  <c r="S109" i="21" s="1"/>
  <c r="U109" i="21" s="1"/>
  <c r="AT109" i="21" s="1"/>
  <c r="AX109" i="21" s="1"/>
  <c r="O110" i="21"/>
  <c r="O140" i="31"/>
  <c r="O111" i="31"/>
  <c r="O141" i="12"/>
  <c r="O141" i="19"/>
  <c r="P124" i="11"/>
  <c r="Q124" i="11" s="1"/>
  <c r="S124" i="11" s="1"/>
  <c r="U124" i="11" s="1"/>
  <c r="AT124" i="11" s="1"/>
  <c r="P139" i="4"/>
  <c r="Q139" i="4" s="1"/>
  <c r="S139" i="4" s="1"/>
  <c r="U139" i="4" s="1"/>
  <c r="AT139" i="4" s="1"/>
  <c r="AX139" i="4" s="1"/>
  <c r="BA128" i="1"/>
  <c r="AX128" i="1"/>
  <c r="P48" i="5"/>
  <c r="Q48" i="5" s="1"/>
  <c r="S48" i="5" s="1"/>
  <c r="U48" i="5" s="1"/>
  <c r="AQ48" i="5" s="1"/>
  <c r="AU48" i="5" s="1"/>
  <c r="P110" i="16"/>
  <c r="Q110" i="16" s="1"/>
  <c r="S110" i="16" s="1"/>
  <c r="U110" i="16" s="1"/>
  <c r="AT110" i="16" s="1"/>
  <c r="AX110" i="16" s="1"/>
  <c r="P94" i="24"/>
  <c r="Q94" i="24" s="1"/>
  <c r="S94" i="24" s="1"/>
  <c r="U94" i="24" s="1"/>
  <c r="AJ94" i="24" s="1"/>
  <c r="AN94" i="24" s="1"/>
  <c r="P79" i="9"/>
  <c r="Q79" i="9" s="1"/>
  <c r="S79" i="9" s="1"/>
  <c r="U79" i="9" s="1"/>
  <c r="AQ79" i="9" s="1"/>
  <c r="AU79" i="9" s="1"/>
  <c r="O80" i="9"/>
  <c r="P94" i="25"/>
  <c r="Q94" i="25" s="1"/>
  <c r="S94" i="25" s="1"/>
  <c r="U94" i="25" s="1"/>
  <c r="AJ94" i="25" s="1"/>
  <c r="AN94" i="25" s="1"/>
  <c r="P49" i="25"/>
  <c r="Q49" i="25" s="1"/>
  <c r="S49" i="25" s="1"/>
  <c r="U49" i="25" s="1"/>
  <c r="AQ49" i="25" s="1"/>
  <c r="AU49" i="25" s="1"/>
  <c r="O50" i="25"/>
  <c r="P108" i="11"/>
  <c r="Q108" i="11" s="1"/>
  <c r="S108" i="11" s="1"/>
  <c r="U108" i="11" s="1"/>
  <c r="AT108" i="11" s="1"/>
  <c r="AX108" i="11" s="1"/>
  <c r="P64" i="12"/>
  <c r="Q64" i="12" s="1"/>
  <c r="S64" i="12" s="1"/>
  <c r="U64" i="12" s="1"/>
  <c r="AQ64" i="12" s="1"/>
  <c r="AU64" i="12" s="1"/>
  <c r="P111" i="7"/>
  <c r="Q111" i="7" s="1"/>
  <c r="S111" i="7" s="1"/>
  <c r="U111" i="7" s="1"/>
  <c r="AT111" i="7" s="1"/>
  <c r="AX111" i="7" s="1"/>
  <c r="P33" i="26"/>
  <c r="Q33" i="26" s="1"/>
  <c r="S33" i="26" s="1"/>
  <c r="U33" i="26" s="1"/>
  <c r="AQ33" i="26" s="1"/>
  <c r="AU33" i="26" s="1"/>
  <c r="O34" i="26"/>
  <c r="P78" i="26"/>
  <c r="Q78" i="26" s="1"/>
  <c r="S78" i="26" s="1"/>
  <c r="U78" i="26" s="1"/>
  <c r="AQ78" i="26" s="1"/>
  <c r="AU78" i="26" s="1"/>
  <c r="O79" i="26"/>
  <c r="P96" i="1"/>
  <c r="Q96" i="1" s="1"/>
  <c r="S96" i="1" s="1"/>
  <c r="U96" i="1" s="1"/>
  <c r="AJ96" i="1" s="1"/>
  <c r="AN96" i="1" s="1"/>
  <c r="O97" i="1"/>
  <c r="O80" i="7"/>
  <c r="O112" i="1"/>
  <c r="O94" i="9"/>
  <c r="O33" i="3"/>
  <c r="N140" i="28"/>
  <c r="O140" i="28" s="1"/>
  <c r="P109" i="9"/>
  <c r="Q109" i="9" s="1"/>
  <c r="S109" i="9" s="1"/>
  <c r="U109" i="9" s="1"/>
  <c r="AT109" i="9" s="1"/>
  <c r="AX109" i="9" s="1"/>
  <c r="O110" i="9"/>
  <c r="O124" i="21"/>
  <c r="O63" i="5"/>
  <c r="O78" i="13"/>
  <c r="O32" i="5"/>
  <c r="N109" i="22"/>
  <c r="O109" i="22" s="1"/>
  <c r="O64" i="30"/>
  <c r="O110" i="8"/>
  <c r="N93" i="11"/>
  <c r="O93" i="11" s="1"/>
  <c r="N140" i="31"/>
  <c r="O110" i="30"/>
  <c r="O78" i="8"/>
  <c r="P64" i="33"/>
  <c r="Q64" i="33" s="1"/>
  <c r="S64" i="33" s="1"/>
  <c r="U64" i="33" s="1"/>
  <c r="AQ64" i="33" s="1"/>
  <c r="AU64" i="33" s="1"/>
  <c r="BA123" i="21"/>
  <c r="AX123" i="21"/>
  <c r="P125" i="30"/>
  <c r="Q125" i="30" s="1"/>
  <c r="S125" i="30" s="1"/>
  <c r="U125" i="30" s="1"/>
  <c r="AT125" i="30" s="1"/>
  <c r="O126" i="30"/>
  <c r="P64" i="13"/>
  <c r="Q64" i="13" s="1"/>
  <c r="S64" i="13" s="1"/>
  <c r="U64" i="13" s="1"/>
  <c r="AQ64" i="13" s="1"/>
  <c r="AU64" i="13" s="1"/>
  <c r="P67" i="27"/>
  <c r="Q67" i="27" s="1"/>
  <c r="S67" i="27" s="1"/>
  <c r="U67" i="27" s="1"/>
  <c r="AQ67" i="27" s="1"/>
  <c r="AU67" i="27" s="1"/>
  <c r="N68" i="27"/>
  <c r="O68" i="27" s="1"/>
  <c r="P110" i="20"/>
  <c r="Q110" i="20" s="1"/>
  <c r="S110" i="20" s="1"/>
  <c r="U110" i="20" s="1"/>
  <c r="AT110" i="20" s="1"/>
  <c r="AX110" i="20" s="1"/>
  <c r="P48" i="22"/>
  <c r="Q48" i="22" s="1"/>
  <c r="S48" i="22" s="1"/>
  <c r="U48" i="22" s="1"/>
  <c r="AQ48" i="22" s="1"/>
  <c r="AU48" i="22" s="1"/>
  <c r="P125" i="10"/>
  <c r="Q125" i="10" s="1"/>
  <c r="S125" i="10" s="1"/>
  <c r="U125" i="10" s="1"/>
  <c r="AT125" i="10" s="1"/>
  <c r="P126" i="27"/>
  <c r="Q126" i="27" s="1"/>
  <c r="S126" i="27" s="1"/>
  <c r="U126" i="27" s="1"/>
  <c r="AT126" i="27" s="1"/>
  <c r="O127" i="27"/>
  <c r="P34" i="23"/>
  <c r="Q34" i="23" s="1"/>
  <c r="S34" i="23" s="1"/>
  <c r="U34" i="23" s="1"/>
  <c r="AQ34" i="23" s="1"/>
  <c r="AU34" i="23" s="1"/>
  <c r="O35" i="23"/>
  <c r="BA124" i="17"/>
  <c r="AX124" i="17"/>
  <c r="P94" i="4"/>
  <c r="Q94" i="4" s="1"/>
  <c r="S94" i="4" s="1"/>
  <c r="U94" i="4" s="1"/>
  <c r="AJ94" i="4" s="1"/>
  <c r="AN94" i="4" s="1"/>
  <c r="P141" i="1"/>
  <c r="Q141" i="1" s="1"/>
  <c r="S141" i="1" s="1"/>
  <c r="U141" i="1" s="1"/>
  <c r="AT141" i="1" s="1"/>
  <c r="AX141" i="1" s="1"/>
  <c r="O142" i="1"/>
  <c r="P93" i="22"/>
  <c r="Q93" i="22" s="1"/>
  <c r="S93" i="22" s="1"/>
  <c r="U93" i="22" s="1"/>
  <c r="AJ93" i="22" s="1"/>
  <c r="AN93" i="22" s="1"/>
  <c r="O94" i="22"/>
  <c r="P109" i="10"/>
  <c r="Q109" i="10" s="1"/>
  <c r="S109" i="10" s="1"/>
  <c r="U109" i="10" s="1"/>
  <c r="AT109" i="10" s="1"/>
  <c r="AX109" i="10" s="1"/>
  <c r="O110" i="10"/>
  <c r="P140" i="10"/>
  <c r="Q140" i="10" s="1"/>
  <c r="S140" i="10" s="1"/>
  <c r="U140" i="10" s="1"/>
  <c r="AT140" i="10" s="1"/>
  <c r="AX140" i="10" s="1"/>
  <c r="O141" i="10"/>
  <c r="P62" i="1"/>
  <c r="Q62" i="1" s="1"/>
  <c r="S62" i="1" s="1"/>
  <c r="U62" i="1" s="1"/>
  <c r="AQ62" i="1" s="1"/>
  <c r="AU62" i="1" s="1"/>
  <c r="O63" i="1"/>
  <c r="P35" i="29"/>
  <c r="Q35" i="29" s="1"/>
  <c r="S35" i="29" s="1"/>
  <c r="U35" i="29" s="1"/>
  <c r="AQ35" i="29" s="1"/>
  <c r="AU35" i="29" s="1"/>
  <c r="P64" i="10"/>
  <c r="Q64" i="10" s="1"/>
  <c r="S64" i="10" s="1"/>
  <c r="U64" i="10" s="1"/>
  <c r="AQ64" i="10" s="1"/>
  <c r="AU64" i="10" s="1"/>
  <c r="O65" i="10"/>
  <c r="P110" i="13"/>
  <c r="Q110" i="13" s="1"/>
  <c r="S110" i="13" s="1"/>
  <c r="U110" i="13" s="1"/>
  <c r="AT110" i="13" s="1"/>
  <c r="AX110" i="13" s="1"/>
  <c r="O111" i="13"/>
  <c r="P65" i="16"/>
  <c r="Q65" i="16" s="1"/>
  <c r="S65" i="16" s="1"/>
  <c r="U65" i="16" s="1"/>
  <c r="AQ65" i="16" s="1"/>
  <c r="AU65" i="16" s="1"/>
  <c r="P78" i="15"/>
  <c r="Q78" i="15" s="1"/>
  <c r="S78" i="15" s="1"/>
  <c r="U78" i="15" s="1"/>
  <c r="AQ78" i="15" s="1"/>
  <c r="AU78" i="15" s="1"/>
  <c r="N140" i="30"/>
  <c r="O140" i="30" s="1"/>
  <c r="N140" i="20"/>
  <c r="O140" i="20" s="1"/>
  <c r="P31" i="30"/>
  <c r="Q31" i="30" s="1"/>
  <c r="S31" i="30" s="1"/>
  <c r="U31" i="30" s="1"/>
  <c r="AQ31" i="30" s="1"/>
  <c r="AU31" i="30" s="1"/>
  <c r="O32" i="30"/>
  <c r="P49" i="20"/>
  <c r="Q49" i="20" s="1"/>
  <c r="S49" i="20" s="1"/>
  <c r="U49" i="20" s="1"/>
  <c r="AQ49" i="20" s="1"/>
  <c r="AU49" i="20" s="1"/>
  <c r="P95" i="7"/>
  <c r="Q95" i="7" s="1"/>
  <c r="S95" i="7" s="1"/>
  <c r="U95" i="7" s="1"/>
  <c r="AJ95" i="7" s="1"/>
  <c r="AN95" i="7" s="1"/>
  <c r="P49" i="23"/>
  <c r="Q49" i="23" s="1"/>
  <c r="S49" i="23" s="1"/>
  <c r="U49" i="23" s="1"/>
  <c r="AQ49" i="23" s="1"/>
  <c r="AU49" i="23" s="1"/>
  <c r="O50" i="23"/>
  <c r="AX125" i="27"/>
  <c r="BA125" i="27"/>
  <c r="P79" i="10"/>
  <c r="Q79" i="10" s="1"/>
  <c r="S79" i="10" s="1"/>
  <c r="U79" i="10" s="1"/>
  <c r="AQ79" i="10" s="1"/>
  <c r="AU79" i="10" s="1"/>
  <c r="P48" i="29"/>
  <c r="Q48" i="29" s="1"/>
  <c r="S48" i="29" s="1"/>
  <c r="U48" i="29" s="1"/>
  <c r="AQ48" i="29" s="1"/>
  <c r="AU48" i="29" s="1"/>
  <c r="O110" i="15"/>
  <c r="O141" i="15"/>
  <c r="O49" i="15"/>
  <c r="AX124" i="2"/>
  <c r="BA124" i="2"/>
  <c r="O128" i="25"/>
  <c r="O66" i="22"/>
  <c r="O32" i="4"/>
  <c r="BA124" i="30"/>
  <c r="AX124" i="30"/>
  <c r="O33" i="14"/>
  <c r="P125" i="13"/>
  <c r="Q125" i="13" s="1"/>
  <c r="S125" i="13" s="1"/>
  <c r="U125" i="13" s="1"/>
  <c r="AT125" i="13" s="1"/>
  <c r="O126" i="13"/>
  <c r="O31" i="18"/>
  <c r="O94" i="14"/>
  <c r="P111" i="6"/>
  <c r="Q111" i="6" s="1"/>
  <c r="S111" i="6" s="1"/>
  <c r="U111" i="6" s="1"/>
  <c r="AT111" i="6" s="1"/>
  <c r="AX111" i="6" s="1"/>
  <c r="O112" i="6"/>
  <c r="O79" i="6"/>
  <c r="O78" i="5"/>
  <c r="O126" i="16"/>
  <c r="N68" i="29"/>
  <c r="O68" i="29" s="1"/>
  <c r="P67" i="29"/>
  <c r="Q67" i="29" s="1"/>
  <c r="S67" i="29" s="1"/>
  <c r="U67" i="29" s="1"/>
  <c r="AQ67" i="29" s="1"/>
  <c r="AU67" i="29" s="1"/>
  <c r="P64" i="15"/>
  <c r="Q64" i="15" s="1"/>
  <c r="S64" i="15" s="1"/>
  <c r="U64" i="15" s="1"/>
  <c r="AQ64" i="15" s="1"/>
  <c r="AU64" i="15" s="1"/>
  <c r="O65" i="15"/>
  <c r="P109" i="33"/>
  <c r="Q109" i="33" s="1"/>
  <c r="S109" i="33" s="1"/>
  <c r="U109" i="33" s="1"/>
  <c r="AT109" i="33" s="1"/>
  <c r="AX109" i="33" s="1"/>
  <c r="P31" i="17"/>
  <c r="Q31" i="17" s="1"/>
  <c r="S31" i="17" s="1"/>
  <c r="U31" i="17" s="1"/>
  <c r="AQ31" i="17" s="1"/>
  <c r="AU31" i="17" s="1"/>
  <c r="O32" i="17"/>
  <c r="P32" i="13"/>
  <c r="Q32" i="13" s="1"/>
  <c r="S32" i="13" s="1"/>
  <c r="U32" i="13" s="1"/>
  <c r="AQ32" i="13" s="1"/>
  <c r="AU32" i="13" s="1"/>
  <c r="O33" i="13"/>
  <c r="P125" i="23"/>
  <c r="Q125" i="23" s="1"/>
  <c r="S125" i="23" s="1"/>
  <c r="U125" i="23" s="1"/>
  <c r="AT125" i="23" s="1"/>
  <c r="O126" i="23"/>
  <c r="AX127" i="25"/>
  <c r="BA127" i="25"/>
  <c r="BA124" i="12"/>
  <c r="AX124" i="12"/>
  <c r="P64" i="31"/>
  <c r="Q64" i="31" s="1"/>
  <c r="S64" i="31" s="1"/>
  <c r="U64" i="31" s="1"/>
  <c r="AQ64" i="31" s="1"/>
  <c r="AU64" i="31" s="1"/>
  <c r="P47" i="30"/>
  <c r="Q47" i="30" s="1"/>
  <c r="S47" i="30" s="1"/>
  <c r="U47" i="30" s="1"/>
  <c r="AQ47" i="30" s="1"/>
  <c r="AU47" i="30" s="1"/>
  <c r="P34" i="2"/>
  <c r="Q34" i="2" s="1"/>
  <c r="S34" i="2" s="1"/>
  <c r="U34" i="2" s="1"/>
  <c r="AQ34" i="2" s="1"/>
  <c r="AU34" i="2" s="1"/>
  <c r="P139" i="13"/>
  <c r="Q139" i="13" s="1"/>
  <c r="S139" i="13" s="1"/>
  <c r="U139" i="13" s="1"/>
  <c r="AT139" i="13" s="1"/>
  <c r="AX139" i="13" s="1"/>
  <c r="P32" i="6"/>
  <c r="Q32" i="6" s="1"/>
  <c r="S32" i="6" s="1"/>
  <c r="U32" i="6" s="1"/>
  <c r="AQ32" i="6" s="1"/>
  <c r="AU32" i="6" s="1"/>
  <c r="O33" i="6"/>
  <c r="P125" i="9"/>
  <c r="Q125" i="9" s="1"/>
  <c r="S125" i="9" s="1"/>
  <c r="U125" i="9" s="1"/>
  <c r="AT125" i="9" s="1"/>
  <c r="O126" i="9"/>
  <c r="BA125" i="16"/>
  <c r="AX125" i="16"/>
  <c r="P63" i="18"/>
  <c r="Q63" i="18" s="1"/>
  <c r="S63" i="18" s="1"/>
  <c r="U63" i="18" s="1"/>
  <c r="AQ63" i="18" s="1"/>
  <c r="AU63" i="18" s="1"/>
  <c r="P125" i="3"/>
  <c r="Q125" i="3" s="1"/>
  <c r="S125" i="3" s="1"/>
  <c r="U125" i="3" s="1"/>
  <c r="AT125" i="3" s="1"/>
  <c r="P78" i="2"/>
  <c r="Q78" i="2" s="1"/>
  <c r="S78" i="2" s="1"/>
  <c r="U78" i="2" s="1"/>
  <c r="AQ78" i="2" s="1"/>
  <c r="AU78" i="2" s="1"/>
  <c r="P108" i="4"/>
  <c r="Q108" i="4" s="1"/>
  <c r="S108" i="4" s="1"/>
  <c r="U108" i="4" s="1"/>
  <c r="AT108" i="4" s="1"/>
  <c r="AX108" i="4" s="1"/>
  <c r="N109" i="4"/>
  <c r="O109" i="4"/>
  <c r="P109" i="17"/>
  <c r="Q109" i="17" s="1"/>
  <c r="S109" i="17" s="1"/>
  <c r="U109" i="17" s="1"/>
  <c r="AT109" i="17" s="1"/>
  <c r="AX109" i="17" s="1"/>
  <c r="O110" i="17"/>
  <c r="O95" i="33"/>
  <c r="P50" i="11"/>
  <c r="Q50" i="11" s="1"/>
  <c r="S50" i="11" s="1"/>
  <c r="U50" i="11" s="1"/>
  <c r="AQ50" i="11" s="1"/>
  <c r="AU50" i="11" s="1"/>
  <c r="O109" i="28"/>
  <c r="O33" i="16"/>
  <c r="P95" i="17"/>
  <c r="Q95" i="17" s="1"/>
  <c r="S95" i="17" s="1"/>
  <c r="U95" i="17" s="1"/>
  <c r="AJ95" i="17" s="1"/>
  <c r="AN95" i="17" s="1"/>
  <c r="P31" i="28"/>
  <c r="Q31" i="28" s="1"/>
  <c r="S31" i="28" s="1"/>
  <c r="U31" i="28" s="1"/>
  <c r="AQ31" i="28" s="1"/>
  <c r="AU31" i="28" s="1"/>
  <c r="N125" i="12"/>
  <c r="O125" i="12" s="1"/>
  <c r="P111" i="18"/>
  <c r="Q111" i="18" s="1"/>
  <c r="S111" i="18" s="1"/>
  <c r="U111" i="18" s="1"/>
  <c r="AT111" i="18" s="1"/>
  <c r="AX111" i="18" s="1"/>
  <c r="O112" i="18"/>
  <c r="P79" i="23"/>
  <c r="Q79" i="23" s="1"/>
  <c r="S79" i="23" s="1"/>
  <c r="U79" i="23" s="1"/>
  <c r="AQ79" i="23" s="1"/>
  <c r="AU79" i="23" s="1"/>
  <c r="O80" i="23"/>
  <c r="P33" i="8"/>
  <c r="Q33" i="8" s="1"/>
  <c r="S33" i="8" s="1"/>
  <c r="U33" i="8" s="1"/>
  <c r="AQ33" i="8" s="1"/>
  <c r="AU33" i="8" s="1"/>
  <c r="O34" i="8"/>
  <c r="P47" i="1"/>
  <c r="Q47" i="1" s="1"/>
  <c r="S47" i="1" s="1"/>
  <c r="U47" i="1" s="1"/>
  <c r="AQ47" i="1" s="1"/>
  <c r="AU47" i="1" s="1"/>
  <c r="O48" i="1"/>
  <c r="P126" i="18"/>
  <c r="Q126" i="18" s="1"/>
  <c r="S126" i="18" s="1"/>
  <c r="U126" i="18" s="1"/>
  <c r="AT126" i="18" s="1"/>
  <c r="O127" i="18"/>
  <c r="P48" i="16"/>
  <c r="Q48" i="16" s="1"/>
  <c r="S48" i="16" s="1"/>
  <c r="U48" i="16" s="1"/>
  <c r="AQ48" i="16" s="1"/>
  <c r="AU48" i="16" s="1"/>
  <c r="O49" i="16"/>
  <c r="P49" i="21"/>
  <c r="Q49" i="21" s="1"/>
  <c r="S49" i="21" s="1"/>
  <c r="U49" i="21" s="1"/>
  <c r="AQ49" i="21" s="1"/>
  <c r="AU49" i="21" s="1"/>
  <c r="O50" i="21"/>
  <c r="N140" i="24"/>
  <c r="P139" i="24"/>
  <c r="Q139" i="24" s="1"/>
  <c r="S139" i="24" s="1"/>
  <c r="U139" i="24" s="1"/>
  <c r="AT139" i="24" s="1"/>
  <c r="AX139" i="24" s="1"/>
  <c r="P94" i="5"/>
  <c r="Q94" i="5" s="1"/>
  <c r="S94" i="5" s="1"/>
  <c r="U94" i="5" s="1"/>
  <c r="AJ94" i="5" s="1"/>
  <c r="AN94" i="5" s="1"/>
  <c r="O95" i="5"/>
  <c r="N140" i="23"/>
  <c r="O140" i="23" s="1"/>
  <c r="P31" i="7"/>
  <c r="Q31" i="7" s="1"/>
  <c r="S31" i="7" s="1"/>
  <c r="U31" i="7" s="1"/>
  <c r="AQ31" i="7" s="1"/>
  <c r="AU31" i="7" s="1"/>
  <c r="P80" i="12"/>
  <c r="Q80" i="12" s="1"/>
  <c r="S80" i="12" s="1"/>
  <c r="U80" i="12" s="1"/>
  <c r="AQ80" i="12" s="1"/>
  <c r="AU80" i="12" s="1"/>
  <c r="O49" i="18"/>
  <c r="P95" i="30"/>
  <c r="Q95" i="30" s="1"/>
  <c r="S95" i="30" s="1"/>
  <c r="U95" i="30" s="1"/>
  <c r="AJ95" i="30" s="1"/>
  <c r="AN95" i="30" s="1"/>
  <c r="O96" i="30"/>
  <c r="BA124" i="23"/>
  <c r="AX124" i="23"/>
  <c r="P32" i="21"/>
  <c r="Q32" i="21" s="1"/>
  <c r="S32" i="21" s="1"/>
  <c r="U32" i="21" s="1"/>
  <c r="AQ32" i="21" s="1"/>
  <c r="AU32" i="21" s="1"/>
  <c r="O33" i="21"/>
  <c r="O65" i="17"/>
  <c r="P64" i="21"/>
  <c r="Q64" i="21" s="1"/>
  <c r="S64" i="21" s="1"/>
  <c r="U64" i="21" s="1"/>
  <c r="AQ64" i="21" s="1"/>
  <c r="AU64" i="21" s="1"/>
  <c r="O96" i="12"/>
  <c r="P48" i="17"/>
  <c r="Q48" i="17" s="1"/>
  <c r="S48" i="17" s="1"/>
  <c r="U48" i="17" s="1"/>
  <c r="AQ48" i="17" s="1"/>
  <c r="AU48" i="17" s="1"/>
  <c r="O49" i="17"/>
  <c r="O48" i="2"/>
  <c r="P63" i="7"/>
  <c r="Q63" i="7" s="1"/>
  <c r="S63" i="7" s="1"/>
  <c r="U63" i="7" s="1"/>
  <c r="AQ63" i="7" s="1"/>
  <c r="AU63" i="7" s="1"/>
  <c r="AX125" i="18"/>
  <c r="BA125" i="18"/>
  <c r="O93" i="21"/>
  <c r="P112" i="25"/>
  <c r="Q112" i="25" s="1"/>
  <c r="S112" i="25" s="1"/>
  <c r="U112" i="25" s="1"/>
  <c r="AT112" i="25" s="1"/>
  <c r="AX112" i="25" s="1"/>
  <c r="O113" i="25"/>
  <c r="O140" i="8"/>
  <c r="P33" i="9"/>
  <c r="Q33" i="9" s="1"/>
  <c r="S33" i="9" s="1"/>
  <c r="U33" i="9" s="1"/>
  <c r="AQ33" i="9" s="1"/>
  <c r="AU33" i="9" s="1"/>
  <c r="P95" i="13"/>
  <c r="Q95" i="13" s="1"/>
  <c r="S95" i="13" s="1"/>
  <c r="U95" i="13" s="1"/>
  <c r="AJ95" i="13" s="1"/>
  <c r="AN95" i="13" s="1"/>
  <c r="O96" i="13"/>
  <c r="AX124" i="14"/>
  <c r="BA124" i="14"/>
  <c r="O47" i="8"/>
  <c r="O126" i="24"/>
  <c r="P47" i="12"/>
  <c r="Q47" i="12" s="1"/>
  <c r="S47" i="12" s="1"/>
  <c r="U47" i="12" s="1"/>
  <c r="AQ47" i="12" s="1"/>
  <c r="AU47" i="12" s="1"/>
  <c r="O48" i="12"/>
  <c r="P81" i="31"/>
  <c r="Q81" i="31" s="1"/>
  <c r="S81" i="31" s="1"/>
  <c r="U81" i="31" s="1"/>
  <c r="AQ81" i="31" s="1"/>
  <c r="AU81" i="31" s="1"/>
  <c r="O82" i="31"/>
  <c r="O94" i="20"/>
  <c r="O32" i="25"/>
  <c r="O125" i="17"/>
  <c r="O94" i="31"/>
  <c r="P95" i="6"/>
  <c r="Q95" i="6" s="1"/>
  <c r="S95" i="6" s="1"/>
  <c r="U95" i="6" s="1"/>
  <c r="AJ95" i="6" s="1"/>
  <c r="AN95" i="6" s="1"/>
  <c r="O96" i="6"/>
  <c r="O80" i="22"/>
  <c r="N140" i="16"/>
  <c r="O140" i="16" s="1"/>
  <c r="O49" i="28"/>
  <c r="O65" i="4"/>
  <c r="O35" i="33"/>
  <c r="O139" i="11"/>
  <c r="O124" i="26"/>
  <c r="O94" i="2"/>
  <c r="P139" i="3"/>
  <c r="Q139" i="3" s="1"/>
  <c r="S139" i="3" s="1"/>
  <c r="U139" i="3" s="1"/>
  <c r="AT139" i="3" s="1"/>
  <c r="AX139" i="3" s="1"/>
  <c r="O32" i="20"/>
  <c r="P79" i="33"/>
  <c r="Q79" i="33" s="1"/>
  <c r="S79" i="33" s="1"/>
  <c r="U79" i="33" s="1"/>
  <c r="AQ79" i="33" s="1"/>
  <c r="AU79" i="33" s="1"/>
  <c r="O80" i="33"/>
  <c r="N83" i="30"/>
  <c r="P82" i="30"/>
  <c r="Q82" i="30" s="1"/>
  <c r="S82" i="30" s="1"/>
  <c r="U82" i="30" s="1"/>
  <c r="AQ82" i="30" s="1"/>
  <c r="AU82" i="30" s="1"/>
  <c r="O83" i="30"/>
  <c r="O49" i="9"/>
  <c r="O78" i="17"/>
  <c r="BA125" i="24"/>
  <c r="AX125" i="24"/>
  <c r="P125" i="34" l="1"/>
  <c r="Q125" i="34" s="1"/>
  <c r="S125" i="34" s="1"/>
  <c r="U125" i="34" s="1"/>
  <c r="AT125" i="34" s="1"/>
  <c r="O126" i="34"/>
  <c r="P48" i="34"/>
  <c r="Q48" i="34" s="1"/>
  <c r="S48" i="34" s="1"/>
  <c r="U48" i="34" s="1"/>
  <c r="AQ48" i="34" s="1"/>
  <c r="AU48" i="34" s="1"/>
  <c r="O49" i="34"/>
  <c r="O33" i="34"/>
  <c r="P110" i="34"/>
  <c r="Q110" i="34" s="1"/>
  <c r="S110" i="34" s="1"/>
  <c r="U110" i="34" s="1"/>
  <c r="AT110" i="34" s="1"/>
  <c r="AX110" i="34" s="1"/>
  <c r="O111" i="34"/>
  <c r="P95" i="34"/>
  <c r="Q95" i="34" s="1"/>
  <c r="S95" i="34" s="1"/>
  <c r="U95" i="34" s="1"/>
  <c r="AJ95" i="34" s="1"/>
  <c r="AN95" i="34" s="1"/>
  <c r="O96" i="34"/>
  <c r="P64" i="34"/>
  <c r="Q64" i="34" s="1"/>
  <c r="S64" i="34" s="1"/>
  <c r="U64" i="34" s="1"/>
  <c r="AQ64" i="34" s="1"/>
  <c r="AU64" i="34" s="1"/>
  <c r="AX124" i="34"/>
  <c r="BA124" i="34"/>
  <c r="P80" i="34"/>
  <c r="Q80" i="34" s="1"/>
  <c r="S80" i="34" s="1"/>
  <c r="U80" i="34" s="1"/>
  <c r="AQ80" i="34" s="1"/>
  <c r="AU80" i="34" s="1"/>
  <c r="O81" i="34"/>
  <c r="P142" i="34"/>
  <c r="Q142" i="34" s="1"/>
  <c r="S142" i="34" s="1"/>
  <c r="U142" i="34" s="1"/>
  <c r="AT142" i="34" s="1"/>
  <c r="AX142" i="34" s="1"/>
  <c r="P140" i="23"/>
  <c r="Q140" i="23" s="1"/>
  <c r="S140" i="23" s="1"/>
  <c r="U140" i="23" s="1"/>
  <c r="AT140" i="23" s="1"/>
  <c r="AX140" i="23" s="1"/>
  <c r="O141" i="23"/>
  <c r="P125" i="12"/>
  <c r="Q125" i="12" s="1"/>
  <c r="S125" i="12" s="1"/>
  <c r="U125" i="12" s="1"/>
  <c r="AT125" i="12" s="1"/>
  <c r="O126" i="12"/>
  <c r="P140" i="17"/>
  <c r="Q140" i="17" s="1"/>
  <c r="S140" i="17" s="1"/>
  <c r="U140" i="17" s="1"/>
  <c r="AT140" i="17" s="1"/>
  <c r="AX140" i="17" s="1"/>
  <c r="O141" i="17"/>
  <c r="P109" i="22"/>
  <c r="Q109" i="22" s="1"/>
  <c r="S109" i="22" s="1"/>
  <c r="U109" i="22" s="1"/>
  <c r="AT109" i="22" s="1"/>
  <c r="AX109" i="22" s="1"/>
  <c r="O110" i="22"/>
  <c r="P68" i="27"/>
  <c r="Q68" i="27" s="1"/>
  <c r="S68" i="27" s="1"/>
  <c r="U68" i="27" s="1"/>
  <c r="AQ68" i="27" s="1"/>
  <c r="AU68" i="27" s="1"/>
  <c r="O69" i="27"/>
  <c r="P69" i="27" s="1"/>
  <c r="Q69" i="27" s="1"/>
  <c r="S69" i="27" s="1"/>
  <c r="U69" i="27" s="1"/>
  <c r="AQ69" i="27" s="1"/>
  <c r="AU69" i="27" s="1"/>
  <c r="AV69" i="27" s="1"/>
  <c r="P140" i="33"/>
  <c r="Q140" i="33" s="1"/>
  <c r="S140" i="33" s="1"/>
  <c r="U140" i="33" s="1"/>
  <c r="AT140" i="33" s="1"/>
  <c r="AX140" i="33" s="1"/>
  <c r="P140" i="16"/>
  <c r="Q140" i="16" s="1"/>
  <c r="S140" i="16" s="1"/>
  <c r="U140" i="16" s="1"/>
  <c r="AT140" i="16" s="1"/>
  <c r="AX140" i="16" s="1"/>
  <c r="O141" i="16"/>
  <c r="P140" i="20"/>
  <c r="Q140" i="20" s="1"/>
  <c r="S140" i="20" s="1"/>
  <c r="U140" i="20" s="1"/>
  <c r="AT140" i="20" s="1"/>
  <c r="AX140" i="20" s="1"/>
  <c r="P68" i="29"/>
  <c r="Q68" i="29" s="1"/>
  <c r="S68" i="29" s="1"/>
  <c r="U68" i="29" s="1"/>
  <c r="AQ68" i="29" s="1"/>
  <c r="AU68" i="29" s="1"/>
  <c r="P140" i="30"/>
  <c r="Q140" i="30" s="1"/>
  <c r="S140" i="30" s="1"/>
  <c r="U140" i="30" s="1"/>
  <c r="AT140" i="30" s="1"/>
  <c r="AX140" i="30" s="1"/>
  <c r="O141" i="30"/>
  <c r="P140" i="28"/>
  <c r="Q140" i="28" s="1"/>
  <c r="S140" i="28" s="1"/>
  <c r="U140" i="28" s="1"/>
  <c r="AT140" i="28" s="1"/>
  <c r="AX140" i="28" s="1"/>
  <c r="O141" i="28"/>
  <c r="P125" i="5"/>
  <c r="Q125" i="5" s="1"/>
  <c r="S125" i="5" s="1"/>
  <c r="U125" i="5" s="1"/>
  <c r="AT125" i="5" s="1"/>
  <c r="O126" i="5"/>
  <c r="P140" i="21"/>
  <c r="Q140" i="21" s="1"/>
  <c r="S140" i="21" s="1"/>
  <c r="U140" i="21" s="1"/>
  <c r="AT140" i="21" s="1"/>
  <c r="AX140" i="21" s="1"/>
  <c r="N83" i="14"/>
  <c r="P82" i="14"/>
  <c r="Q82" i="14" s="1"/>
  <c r="S82" i="14" s="1"/>
  <c r="U82" i="14" s="1"/>
  <c r="AQ82" i="14" s="1"/>
  <c r="AU82" i="14" s="1"/>
  <c r="N36" i="33"/>
  <c r="P35" i="33"/>
  <c r="Q35" i="33" s="1"/>
  <c r="S35" i="33" s="1"/>
  <c r="U35" i="33" s="1"/>
  <c r="AQ35" i="33" s="1"/>
  <c r="AU35" i="33" s="1"/>
  <c r="O36" i="33"/>
  <c r="O64" i="7"/>
  <c r="O96" i="17"/>
  <c r="O64" i="18"/>
  <c r="O65" i="31"/>
  <c r="O79" i="15"/>
  <c r="O49" i="22"/>
  <c r="P78" i="8"/>
  <c r="Q78" i="8" s="1"/>
  <c r="S78" i="8" s="1"/>
  <c r="U78" i="8" s="1"/>
  <c r="AQ78" i="8" s="1"/>
  <c r="AU78" i="8" s="1"/>
  <c r="O79" i="8"/>
  <c r="O109" i="11"/>
  <c r="O111" i="16"/>
  <c r="P33" i="15"/>
  <c r="Q33" i="15" s="1"/>
  <c r="S33" i="15" s="1"/>
  <c r="U33" i="15" s="1"/>
  <c r="AQ33" i="15" s="1"/>
  <c r="AU33" i="15" s="1"/>
  <c r="BA125" i="15"/>
  <c r="AX125" i="15"/>
  <c r="O34" i="1"/>
  <c r="P97" i="28"/>
  <c r="Q97" i="28" s="1"/>
  <c r="S97" i="28" s="1"/>
  <c r="U97" i="28" s="1"/>
  <c r="AJ97" i="28" s="1"/>
  <c r="AN97" i="28" s="1"/>
  <c r="P67" i="24"/>
  <c r="Q67" i="24" s="1"/>
  <c r="S67" i="24" s="1"/>
  <c r="U67" i="24" s="1"/>
  <c r="AQ67" i="24" s="1"/>
  <c r="AU67" i="24" s="1"/>
  <c r="N68" i="24"/>
  <c r="O68" i="24"/>
  <c r="P48" i="26"/>
  <c r="Q48" i="26" s="1"/>
  <c r="S48" i="26" s="1"/>
  <c r="U48" i="26" s="1"/>
  <c r="AQ48" i="26" s="1"/>
  <c r="AU48" i="26" s="1"/>
  <c r="O49" i="26"/>
  <c r="P94" i="15"/>
  <c r="Q94" i="15" s="1"/>
  <c r="S94" i="15" s="1"/>
  <c r="U94" i="15" s="1"/>
  <c r="AJ94" i="15" s="1"/>
  <c r="AN94" i="15" s="1"/>
  <c r="O95" i="15"/>
  <c r="P126" i="7"/>
  <c r="Q126" i="7" s="1"/>
  <c r="S126" i="7" s="1"/>
  <c r="U126" i="7" s="1"/>
  <c r="AT126" i="7" s="1"/>
  <c r="O127" i="7"/>
  <c r="P78" i="17"/>
  <c r="Q78" i="17" s="1"/>
  <c r="S78" i="17" s="1"/>
  <c r="U78" i="17" s="1"/>
  <c r="AQ78" i="17" s="1"/>
  <c r="AU78" i="17" s="1"/>
  <c r="P49" i="18"/>
  <c r="Q49" i="18" s="1"/>
  <c r="S49" i="18" s="1"/>
  <c r="U49" i="18" s="1"/>
  <c r="AQ49" i="18" s="1"/>
  <c r="AU49" i="18" s="1"/>
  <c r="O50" i="18"/>
  <c r="P49" i="16"/>
  <c r="Q49" i="16" s="1"/>
  <c r="S49" i="16" s="1"/>
  <c r="U49" i="16" s="1"/>
  <c r="AQ49" i="16" s="1"/>
  <c r="AU49" i="16" s="1"/>
  <c r="O50" i="16"/>
  <c r="P94" i="22"/>
  <c r="Q94" i="22" s="1"/>
  <c r="S94" i="22" s="1"/>
  <c r="U94" i="22" s="1"/>
  <c r="AJ94" i="22" s="1"/>
  <c r="AN94" i="22" s="1"/>
  <c r="P110" i="30"/>
  <c r="Q110" i="30" s="1"/>
  <c r="S110" i="30" s="1"/>
  <c r="U110" i="30" s="1"/>
  <c r="AT110" i="30" s="1"/>
  <c r="AX110" i="30" s="1"/>
  <c r="O111" i="30"/>
  <c r="P33" i="3"/>
  <c r="Q33" i="3" s="1"/>
  <c r="S33" i="3" s="1"/>
  <c r="U33" i="3" s="1"/>
  <c r="AQ33" i="3" s="1"/>
  <c r="AU33" i="3" s="1"/>
  <c r="P110" i="21"/>
  <c r="Q110" i="21" s="1"/>
  <c r="S110" i="21" s="1"/>
  <c r="U110" i="21" s="1"/>
  <c r="AT110" i="21" s="1"/>
  <c r="AX110" i="21" s="1"/>
  <c r="O111" i="21"/>
  <c r="P109" i="26"/>
  <c r="Q109" i="26" s="1"/>
  <c r="S109" i="26" s="1"/>
  <c r="U109" i="26" s="1"/>
  <c r="AT109" i="26" s="1"/>
  <c r="AX109" i="26" s="1"/>
  <c r="P79" i="28"/>
  <c r="Q79" i="28" s="1"/>
  <c r="S79" i="28" s="1"/>
  <c r="U79" i="28" s="1"/>
  <c r="AQ79" i="28" s="1"/>
  <c r="AU79" i="28" s="1"/>
  <c r="O80" i="28"/>
  <c r="P33" i="24"/>
  <c r="Q33" i="24" s="1"/>
  <c r="S33" i="24" s="1"/>
  <c r="U33" i="24" s="1"/>
  <c r="AQ33" i="24" s="1"/>
  <c r="AU33" i="24" s="1"/>
  <c r="O34" i="24"/>
  <c r="O48" i="33"/>
  <c r="P50" i="19"/>
  <c r="Q50" i="19" s="1"/>
  <c r="S50" i="19" s="1"/>
  <c r="U50" i="19" s="1"/>
  <c r="AQ50" i="19" s="1"/>
  <c r="AU50" i="19" s="1"/>
  <c r="O51" i="19"/>
  <c r="P96" i="27"/>
  <c r="Q96" i="27" s="1"/>
  <c r="S96" i="27" s="1"/>
  <c r="U96" i="27" s="1"/>
  <c r="AJ96" i="27" s="1"/>
  <c r="AN96" i="27" s="1"/>
  <c r="O97" i="27"/>
  <c r="AX125" i="7"/>
  <c r="BA125" i="7"/>
  <c r="P126" i="2"/>
  <c r="Q126" i="2" s="1"/>
  <c r="S126" i="2" s="1"/>
  <c r="U126" i="2" s="1"/>
  <c r="AT126" i="2" s="1"/>
  <c r="O127" i="2"/>
  <c r="P65" i="11"/>
  <c r="Q65" i="11" s="1"/>
  <c r="S65" i="11" s="1"/>
  <c r="U65" i="11" s="1"/>
  <c r="AQ65" i="11" s="1"/>
  <c r="AU65" i="11" s="1"/>
  <c r="O66" i="11"/>
  <c r="P65" i="4"/>
  <c r="Q65" i="4" s="1"/>
  <c r="S65" i="4" s="1"/>
  <c r="U65" i="4" s="1"/>
  <c r="AQ65" i="4" s="1"/>
  <c r="AU65" i="4" s="1"/>
  <c r="P126" i="24"/>
  <c r="Q126" i="24" s="1"/>
  <c r="S126" i="24" s="1"/>
  <c r="U126" i="24" s="1"/>
  <c r="AT126" i="24" s="1"/>
  <c r="O127" i="24"/>
  <c r="P49" i="9"/>
  <c r="Q49" i="9" s="1"/>
  <c r="S49" i="9" s="1"/>
  <c r="U49" i="9" s="1"/>
  <c r="AQ49" i="9" s="1"/>
  <c r="AU49" i="9" s="1"/>
  <c r="O50" i="9"/>
  <c r="P49" i="28"/>
  <c r="Q49" i="28" s="1"/>
  <c r="S49" i="28" s="1"/>
  <c r="U49" i="28" s="1"/>
  <c r="AQ49" i="28" s="1"/>
  <c r="AU49" i="28" s="1"/>
  <c r="O50" i="28"/>
  <c r="P47" i="8"/>
  <c r="Q47" i="8" s="1"/>
  <c r="S47" i="8" s="1"/>
  <c r="U47" i="8" s="1"/>
  <c r="AQ47" i="8" s="1"/>
  <c r="AU47" i="8" s="1"/>
  <c r="O48" i="8"/>
  <c r="P48" i="2"/>
  <c r="Q48" i="2" s="1"/>
  <c r="S48" i="2" s="1"/>
  <c r="U48" i="2" s="1"/>
  <c r="AQ48" i="2" s="1"/>
  <c r="AU48" i="2" s="1"/>
  <c r="O49" i="2"/>
  <c r="O81" i="12"/>
  <c r="P33" i="16"/>
  <c r="Q33" i="16" s="1"/>
  <c r="S33" i="16" s="1"/>
  <c r="U33" i="16" s="1"/>
  <c r="AQ33" i="16" s="1"/>
  <c r="AU33" i="16" s="1"/>
  <c r="O34" i="16"/>
  <c r="O66" i="16"/>
  <c r="O111" i="20"/>
  <c r="P94" i="9"/>
  <c r="Q94" i="9" s="1"/>
  <c r="S94" i="9" s="1"/>
  <c r="U94" i="9" s="1"/>
  <c r="AJ94" i="9" s="1"/>
  <c r="AN94" i="9" s="1"/>
  <c r="O95" i="9"/>
  <c r="N109" i="11"/>
  <c r="O49" i="5"/>
  <c r="O127" i="6"/>
  <c r="O127" i="19"/>
  <c r="O48" i="31"/>
  <c r="O80" i="1"/>
  <c r="P95" i="3"/>
  <c r="Q95" i="3" s="1"/>
  <c r="S95" i="3" s="1"/>
  <c r="U95" i="3" s="1"/>
  <c r="AJ95" i="3" s="1"/>
  <c r="AN95" i="3" s="1"/>
  <c r="O126" i="14"/>
  <c r="AX125" i="2"/>
  <c r="BA125" i="2"/>
  <c r="P142" i="1"/>
  <c r="Q142" i="1" s="1"/>
  <c r="S142" i="1" s="1"/>
  <c r="U142" i="1" s="1"/>
  <c r="AT142" i="1" s="1"/>
  <c r="AX142" i="1" s="1"/>
  <c r="P80" i="22"/>
  <c r="Q80" i="22" s="1"/>
  <c r="S80" i="22" s="1"/>
  <c r="U80" i="22" s="1"/>
  <c r="AQ80" i="22" s="1"/>
  <c r="AU80" i="22" s="1"/>
  <c r="O81" i="22"/>
  <c r="O32" i="7"/>
  <c r="BA126" i="18"/>
  <c r="AX126" i="18"/>
  <c r="O51" i="11"/>
  <c r="P126" i="9"/>
  <c r="Q126" i="9" s="1"/>
  <c r="S126" i="9" s="1"/>
  <c r="U126" i="9" s="1"/>
  <c r="AT126" i="9" s="1"/>
  <c r="O127" i="9"/>
  <c r="P126" i="16"/>
  <c r="Q126" i="16" s="1"/>
  <c r="S126" i="16" s="1"/>
  <c r="U126" i="16" s="1"/>
  <c r="AT126" i="16" s="1"/>
  <c r="P66" i="22"/>
  <c r="Q66" i="22" s="1"/>
  <c r="S66" i="22" s="1"/>
  <c r="U66" i="22" s="1"/>
  <c r="AQ66" i="22" s="1"/>
  <c r="AU66" i="22" s="1"/>
  <c r="O67" i="22"/>
  <c r="P111" i="13"/>
  <c r="Q111" i="13" s="1"/>
  <c r="S111" i="13" s="1"/>
  <c r="U111" i="13" s="1"/>
  <c r="AT111" i="13" s="1"/>
  <c r="AX111" i="13" s="1"/>
  <c r="P110" i="8"/>
  <c r="Q110" i="8" s="1"/>
  <c r="S110" i="8" s="1"/>
  <c r="U110" i="8" s="1"/>
  <c r="AT110" i="8" s="1"/>
  <c r="AX110" i="8" s="1"/>
  <c r="O111" i="8"/>
  <c r="P80" i="7"/>
  <c r="Q80" i="7" s="1"/>
  <c r="S80" i="7" s="1"/>
  <c r="U80" i="7" s="1"/>
  <c r="AQ80" i="7" s="1"/>
  <c r="AU80" i="7" s="1"/>
  <c r="BA124" i="4"/>
  <c r="AX124" i="4"/>
  <c r="BA126" i="31"/>
  <c r="AX126" i="31"/>
  <c r="N109" i="5"/>
  <c r="O109" i="5" s="1"/>
  <c r="O35" i="11"/>
  <c r="O94" i="26"/>
  <c r="P96" i="19"/>
  <c r="Q96" i="19" s="1"/>
  <c r="S96" i="19" s="1"/>
  <c r="U96" i="19" s="1"/>
  <c r="AJ96" i="19" s="1"/>
  <c r="AN96" i="19" s="1"/>
  <c r="O97" i="19"/>
  <c r="P66" i="6"/>
  <c r="Q66" i="6" s="1"/>
  <c r="S66" i="6" s="1"/>
  <c r="U66" i="6" s="1"/>
  <c r="AQ66" i="6" s="1"/>
  <c r="AU66" i="6" s="1"/>
  <c r="P64" i="2"/>
  <c r="Q64" i="2" s="1"/>
  <c r="S64" i="2" s="1"/>
  <c r="U64" i="2" s="1"/>
  <c r="AQ64" i="2" s="1"/>
  <c r="AU64" i="2" s="1"/>
  <c r="O65" i="2"/>
  <c r="P140" i="31"/>
  <c r="Q140" i="31" s="1"/>
  <c r="S140" i="31" s="1"/>
  <c r="U140" i="31" s="1"/>
  <c r="AT140" i="31" s="1"/>
  <c r="AX140" i="31" s="1"/>
  <c r="P125" i="4"/>
  <c r="Q125" i="4" s="1"/>
  <c r="S125" i="4" s="1"/>
  <c r="U125" i="4" s="1"/>
  <c r="AT125" i="4" s="1"/>
  <c r="P48" i="1"/>
  <c r="Q48" i="1" s="1"/>
  <c r="S48" i="1" s="1"/>
  <c r="U48" i="1" s="1"/>
  <c r="AQ48" i="1" s="1"/>
  <c r="AU48" i="1" s="1"/>
  <c r="O49" i="1"/>
  <c r="BA125" i="9"/>
  <c r="AX125" i="9"/>
  <c r="P78" i="5"/>
  <c r="Q78" i="5" s="1"/>
  <c r="S78" i="5" s="1"/>
  <c r="U78" i="5" s="1"/>
  <c r="AQ78" i="5" s="1"/>
  <c r="AU78" i="5" s="1"/>
  <c r="P128" i="25"/>
  <c r="Q128" i="25" s="1"/>
  <c r="S128" i="25" s="1"/>
  <c r="U128" i="25" s="1"/>
  <c r="AT128" i="25" s="1"/>
  <c r="O129" i="25"/>
  <c r="O96" i="7"/>
  <c r="O95" i="4"/>
  <c r="P64" i="30"/>
  <c r="Q64" i="30" s="1"/>
  <c r="S64" i="30" s="1"/>
  <c r="U64" i="30" s="1"/>
  <c r="AQ64" i="30" s="1"/>
  <c r="AU64" i="30" s="1"/>
  <c r="O65" i="30"/>
  <c r="P97" i="1"/>
  <c r="Q97" i="1" s="1"/>
  <c r="S97" i="1" s="1"/>
  <c r="U97" i="1" s="1"/>
  <c r="AJ97" i="1" s="1"/>
  <c r="AN97" i="1" s="1"/>
  <c r="P50" i="25"/>
  <c r="Q50" i="25" s="1"/>
  <c r="S50" i="25" s="1"/>
  <c r="U50" i="25" s="1"/>
  <c r="AQ50" i="25" s="1"/>
  <c r="AU50" i="25" s="1"/>
  <c r="P65" i="25"/>
  <c r="Q65" i="25" s="1"/>
  <c r="S65" i="25" s="1"/>
  <c r="U65" i="25" s="1"/>
  <c r="AQ65" i="25" s="1"/>
  <c r="AU65" i="25" s="1"/>
  <c r="O66" i="25"/>
  <c r="P80" i="11"/>
  <c r="Q80" i="11" s="1"/>
  <c r="S80" i="11" s="1"/>
  <c r="U80" i="11" s="1"/>
  <c r="AQ80" i="11" s="1"/>
  <c r="AU80" i="11" s="1"/>
  <c r="O81" i="11"/>
  <c r="P125" i="8"/>
  <c r="Q125" i="8" s="1"/>
  <c r="S125" i="8" s="1"/>
  <c r="U125" i="8" s="1"/>
  <c r="AT125" i="8" s="1"/>
  <c r="P110" i="23"/>
  <c r="Q110" i="23" s="1"/>
  <c r="S110" i="23" s="1"/>
  <c r="U110" i="23" s="1"/>
  <c r="AT110" i="23" s="1"/>
  <c r="AX110" i="23" s="1"/>
  <c r="O111" i="23"/>
  <c r="P79" i="29"/>
  <c r="Q79" i="29" s="1"/>
  <c r="S79" i="29" s="1"/>
  <c r="U79" i="29" s="1"/>
  <c r="AQ79" i="29" s="1"/>
  <c r="AU79" i="29" s="1"/>
  <c r="O80" i="29"/>
  <c r="P64" i="23"/>
  <c r="Q64" i="23" s="1"/>
  <c r="S64" i="23" s="1"/>
  <c r="U64" i="23" s="1"/>
  <c r="AQ64" i="23" s="1"/>
  <c r="AU64" i="23" s="1"/>
  <c r="O65" i="23"/>
  <c r="P83" i="30"/>
  <c r="Q83" i="30" s="1"/>
  <c r="S83" i="30" s="1"/>
  <c r="U83" i="30" s="1"/>
  <c r="AQ83" i="30" s="1"/>
  <c r="AU83" i="30" s="1"/>
  <c r="O84" i="30"/>
  <c r="P84" i="30" s="1"/>
  <c r="Q84" i="30" s="1"/>
  <c r="S84" i="30" s="1"/>
  <c r="U84" i="30" s="1"/>
  <c r="AQ84" i="30" s="1"/>
  <c r="AU84" i="30" s="1"/>
  <c r="AV84" i="30" s="1"/>
  <c r="P109" i="28"/>
  <c r="Q109" i="28" s="1"/>
  <c r="S109" i="28" s="1"/>
  <c r="U109" i="28" s="1"/>
  <c r="AT109" i="28" s="1"/>
  <c r="AX109" i="28" s="1"/>
  <c r="O110" i="28"/>
  <c r="P112" i="1"/>
  <c r="Q112" i="1" s="1"/>
  <c r="S112" i="1" s="1"/>
  <c r="U112" i="1" s="1"/>
  <c r="AT112" i="1" s="1"/>
  <c r="AX112" i="1" s="1"/>
  <c r="O113" i="1"/>
  <c r="P96" i="13"/>
  <c r="Q96" i="13" s="1"/>
  <c r="S96" i="13" s="1"/>
  <c r="U96" i="13" s="1"/>
  <c r="AJ96" i="13" s="1"/>
  <c r="AN96" i="13" s="1"/>
  <c r="O97" i="13"/>
  <c r="P96" i="12"/>
  <c r="Q96" i="12" s="1"/>
  <c r="S96" i="12" s="1"/>
  <c r="U96" i="12" s="1"/>
  <c r="AJ96" i="12" s="1"/>
  <c r="AN96" i="12" s="1"/>
  <c r="O97" i="12"/>
  <c r="P95" i="33"/>
  <c r="Q95" i="33" s="1"/>
  <c r="S95" i="33" s="1"/>
  <c r="U95" i="33" s="1"/>
  <c r="AJ95" i="33" s="1"/>
  <c r="AN95" i="33" s="1"/>
  <c r="O96" i="33"/>
  <c r="P33" i="6"/>
  <c r="Q33" i="6" s="1"/>
  <c r="S33" i="6" s="1"/>
  <c r="U33" i="6" s="1"/>
  <c r="AQ33" i="6" s="1"/>
  <c r="AU33" i="6" s="1"/>
  <c r="P65" i="10"/>
  <c r="Q65" i="10" s="1"/>
  <c r="S65" i="10" s="1"/>
  <c r="U65" i="10" s="1"/>
  <c r="AQ65" i="10" s="1"/>
  <c r="AU65" i="10" s="1"/>
  <c r="O66" i="10"/>
  <c r="P80" i="3"/>
  <c r="Q80" i="3" s="1"/>
  <c r="S80" i="3" s="1"/>
  <c r="U80" i="3" s="1"/>
  <c r="AQ80" i="3" s="1"/>
  <c r="AU80" i="3" s="1"/>
  <c r="O81" i="3"/>
  <c r="BA124" i="8"/>
  <c r="AX124" i="8"/>
  <c r="O143" i="6"/>
  <c r="P126" i="20"/>
  <c r="Q126" i="20" s="1"/>
  <c r="S126" i="20" s="1"/>
  <c r="U126" i="20" s="1"/>
  <c r="AT126" i="20" s="1"/>
  <c r="O127" i="20"/>
  <c r="N140" i="5"/>
  <c r="O140" i="5" s="1"/>
  <c r="P80" i="25"/>
  <c r="Q80" i="25" s="1"/>
  <c r="S80" i="25" s="1"/>
  <c r="U80" i="25" s="1"/>
  <c r="AQ80" i="25" s="1"/>
  <c r="AU80" i="25" s="1"/>
  <c r="O81" i="25"/>
  <c r="P80" i="27"/>
  <c r="Q80" i="27" s="1"/>
  <c r="S80" i="27" s="1"/>
  <c r="U80" i="27" s="1"/>
  <c r="AQ80" i="27" s="1"/>
  <c r="AU80" i="27" s="1"/>
  <c r="P50" i="21"/>
  <c r="Q50" i="21" s="1"/>
  <c r="S50" i="21" s="1"/>
  <c r="U50" i="21" s="1"/>
  <c r="AQ50" i="21" s="1"/>
  <c r="AU50" i="21" s="1"/>
  <c r="O51" i="21"/>
  <c r="P33" i="14"/>
  <c r="Q33" i="14" s="1"/>
  <c r="S33" i="14" s="1"/>
  <c r="U33" i="14" s="1"/>
  <c r="AQ33" i="14" s="1"/>
  <c r="AU33" i="14" s="1"/>
  <c r="P64" i="8"/>
  <c r="Q64" i="8" s="1"/>
  <c r="S64" i="8" s="1"/>
  <c r="U64" i="8" s="1"/>
  <c r="AQ64" i="8" s="1"/>
  <c r="AU64" i="8" s="1"/>
  <c r="P79" i="16"/>
  <c r="Q79" i="16" s="1"/>
  <c r="S79" i="16" s="1"/>
  <c r="U79" i="16" s="1"/>
  <c r="AQ79" i="16" s="1"/>
  <c r="AU79" i="16" s="1"/>
  <c r="O80" i="16"/>
  <c r="P80" i="33"/>
  <c r="Q80" i="33" s="1"/>
  <c r="S80" i="33" s="1"/>
  <c r="U80" i="33" s="1"/>
  <c r="AQ80" i="33" s="1"/>
  <c r="AU80" i="33" s="1"/>
  <c r="O81" i="33"/>
  <c r="P94" i="31"/>
  <c r="Q94" i="31" s="1"/>
  <c r="S94" i="31" s="1"/>
  <c r="U94" i="31" s="1"/>
  <c r="AJ94" i="31" s="1"/>
  <c r="AN94" i="31" s="1"/>
  <c r="O65" i="21"/>
  <c r="P34" i="8"/>
  <c r="Q34" i="8" s="1"/>
  <c r="S34" i="8" s="1"/>
  <c r="U34" i="8" s="1"/>
  <c r="AQ34" i="8" s="1"/>
  <c r="AU34" i="8" s="1"/>
  <c r="O35" i="8"/>
  <c r="P110" i="17"/>
  <c r="Q110" i="17" s="1"/>
  <c r="S110" i="17" s="1"/>
  <c r="U110" i="17" s="1"/>
  <c r="AT110" i="17" s="1"/>
  <c r="AX110" i="17" s="1"/>
  <c r="P126" i="23"/>
  <c r="Q126" i="23" s="1"/>
  <c r="S126" i="23" s="1"/>
  <c r="U126" i="23" s="1"/>
  <c r="AT126" i="23" s="1"/>
  <c r="O127" i="23"/>
  <c r="P79" i="6"/>
  <c r="Q79" i="6" s="1"/>
  <c r="S79" i="6" s="1"/>
  <c r="U79" i="6" s="1"/>
  <c r="AQ79" i="6" s="1"/>
  <c r="AU79" i="6" s="1"/>
  <c r="O80" i="6"/>
  <c r="P32" i="5"/>
  <c r="Q32" i="5" s="1"/>
  <c r="S32" i="5" s="1"/>
  <c r="U32" i="5" s="1"/>
  <c r="AQ32" i="5" s="1"/>
  <c r="AU32" i="5" s="1"/>
  <c r="O33" i="5"/>
  <c r="P79" i="26"/>
  <c r="Q79" i="26" s="1"/>
  <c r="S79" i="26" s="1"/>
  <c r="U79" i="26" s="1"/>
  <c r="AQ79" i="26" s="1"/>
  <c r="AU79" i="26" s="1"/>
  <c r="O80" i="26"/>
  <c r="N131" i="1"/>
  <c r="O131" i="1" s="1"/>
  <c r="P130" i="1"/>
  <c r="Q130" i="1" s="1"/>
  <c r="S130" i="1" s="1"/>
  <c r="U130" i="1" s="1"/>
  <c r="AT130" i="1" s="1"/>
  <c r="P33" i="12"/>
  <c r="Q33" i="12" s="1"/>
  <c r="S33" i="12" s="1"/>
  <c r="U33" i="12" s="1"/>
  <c r="AQ33" i="12" s="1"/>
  <c r="AU33" i="12" s="1"/>
  <c r="O34" i="12"/>
  <c r="AX125" i="20"/>
  <c r="BA125" i="20"/>
  <c r="P140" i="2"/>
  <c r="Q140" i="2" s="1"/>
  <c r="S140" i="2" s="1"/>
  <c r="U140" i="2" s="1"/>
  <c r="AT140" i="2" s="1"/>
  <c r="AX140" i="2" s="1"/>
  <c r="O141" i="2"/>
  <c r="P142" i="27"/>
  <c r="Q142" i="27" s="1"/>
  <c r="S142" i="27" s="1"/>
  <c r="U142" i="27" s="1"/>
  <c r="AT142" i="27" s="1"/>
  <c r="AX142" i="27" s="1"/>
  <c r="O143" i="27"/>
  <c r="P94" i="29"/>
  <c r="Q94" i="29" s="1"/>
  <c r="S94" i="29" s="1"/>
  <c r="U94" i="29" s="1"/>
  <c r="AJ94" i="29" s="1"/>
  <c r="AN94" i="29" s="1"/>
  <c r="O95" i="29"/>
  <c r="BA125" i="3"/>
  <c r="AX125" i="3"/>
  <c r="P49" i="27"/>
  <c r="Q49" i="27" s="1"/>
  <c r="S49" i="27" s="1"/>
  <c r="U49" i="27" s="1"/>
  <c r="AQ49" i="27" s="1"/>
  <c r="AU49" i="27" s="1"/>
  <c r="O50" i="27"/>
  <c r="P127" i="18"/>
  <c r="Q127" i="18" s="1"/>
  <c r="S127" i="18" s="1"/>
  <c r="U127" i="18" s="1"/>
  <c r="AT127" i="18" s="1"/>
  <c r="O128" i="18"/>
  <c r="P93" i="11"/>
  <c r="Q93" i="11" s="1"/>
  <c r="S93" i="11" s="1"/>
  <c r="U93" i="11" s="1"/>
  <c r="AJ93" i="11" s="1"/>
  <c r="AN93" i="11" s="1"/>
  <c r="O94" i="11"/>
  <c r="P127" i="31"/>
  <c r="Q127" i="31" s="1"/>
  <c r="S127" i="31" s="1"/>
  <c r="U127" i="31" s="1"/>
  <c r="AT127" i="31" s="1"/>
  <c r="AX126" i="6"/>
  <c r="BA126" i="6"/>
  <c r="P32" i="20"/>
  <c r="Q32" i="20" s="1"/>
  <c r="S32" i="20" s="1"/>
  <c r="U32" i="20" s="1"/>
  <c r="AQ32" i="20" s="1"/>
  <c r="AU32" i="20" s="1"/>
  <c r="O33" i="20"/>
  <c r="P125" i="17"/>
  <c r="Q125" i="17" s="1"/>
  <c r="S125" i="17" s="1"/>
  <c r="U125" i="17" s="1"/>
  <c r="AT125" i="17" s="1"/>
  <c r="O34" i="9"/>
  <c r="BA125" i="23"/>
  <c r="AX125" i="23"/>
  <c r="P49" i="15"/>
  <c r="Q49" i="15" s="1"/>
  <c r="S49" i="15" s="1"/>
  <c r="U49" i="15" s="1"/>
  <c r="AQ49" i="15" s="1"/>
  <c r="AU49" i="15" s="1"/>
  <c r="O50" i="15"/>
  <c r="O50" i="20"/>
  <c r="O36" i="29"/>
  <c r="O65" i="13"/>
  <c r="O95" i="25"/>
  <c r="N140" i="4"/>
  <c r="O140" i="4" s="1"/>
  <c r="O65" i="3"/>
  <c r="AX129" i="1"/>
  <c r="BA129" i="1"/>
  <c r="O141" i="14"/>
  <c r="O50" i="3"/>
  <c r="P33" i="31"/>
  <c r="Q33" i="31" s="1"/>
  <c r="S33" i="31" s="1"/>
  <c r="U33" i="31" s="1"/>
  <c r="AQ33" i="31" s="1"/>
  <c r="AU33" i="31" s="1"/>
  <c r="O34" i="31"/>
  <c r="O110" i="12"/>
  <c r="P110" i="14"/>
  <c r="Q110" i="14" s="1"/>
  <c r="S110" i="14" s="1"/>
  <c r="U110" i="14" s="1"/>
  <c r="AT110" i="14" s="1"/>
  <c r="AX110" i="14" s="1"/>
  <c r="O111" i="14"/>
  <c r="P126" i="15"/>
  <c r="Q126" i="15" s="1"/>
  <c r="S126" i="15" s="1"/>
  <c r="U126" i="15" s="1"/>
  <c r="AT126" i="15" s="1"/>
  <c r="O127" i="15"/>
  <c r="BA126" i="19"/>
  <c r="AX126" i="19"/>
  <c r="P65" i="17"/>
  <c r="Q65" i="17" s="1"/>
  <c r="S65" i="17" s="1"/>
  <c r="U65" i="17" s="1"/>
  <c r="AQ65" i="17" s="1"/>
  <c r="AU65" i="17" s="1"/>
  <c r="P95" i="5"/>
  <c r="Q95" i="5" s="1"/>
  <c r="S95" i="5" s="1"/>
  <c r="U95" i="5" s="1"/>
  <c r="AJ95" i="5" s="1"/>
  <c r="AN95" i="5" s="1"/>
  <c r="O96" i="5"/>
  <c r="P80" i="23"/>
  <c r="Q80" i="23" s="1"/>
  <c r="S80" i="23" s="1"/>
  <c r="U80" i="23" s="1"/>
  <c r="AQ80" i="23" s="1"/>
  <c r="AU80" i="23" s="1"/>
  <c r="O81" i="23"/>
  <c r="P109" i="4"/>
  <c r="Q109" i="4" s="1"/>
  <c r="S109" i="4" s="1"/>
  <c r="U109" i="4" s="1"/>
  <c r="AT109" i="4" s="1"/>
  <c r="AX109" i="4" s="1"/>
  <c r="P33" i="13"/>
  <c r="Q33" i="13" s="1"/>
  <c r="S33" i="13" s="1"/>
  <c r="U33" i="13" s="1"/>
  <c r="AQ33" i="13" s="1"/>
  <c r="AU33" i="13" s="1"/>
  <c r="P112" i="6"/>
  <c r="Q112" i="6" s="1"/>
  <c r="S112" i="6" s="1"/>
  <c r="U112" i="6" s="1"/>
  <c r="AT112" i="6" s="1"/>
  <c r="AX112" i="6" s="1"/>
  <c r="O113" i="6"/>
  <c r="N36" i="23"/>
  <c r="P35" i="23"/>
  <c r="Q35" i="23" s="1"/>
  <c r="S35" i="23" s="1"/>
  <c r="U35" i="23" s="1"/>
  <c r="AQ35" i="23" s="1"/>
  <c r="AU35" i="23" s="1"/>
  <c r="P78" i="13"/>
  <c r="Q78" i="13" s="1"/>
  <c r="S78" i="13" s="1"/>
  <c r="U78" i="13" s="1"/>
  <c r="AQ78" i="13" s="1"/>
  <c r="AU78" i="13" s="1"/>
  <c r="O79" i="13"/>
  <c r="P34" i="26"/>
  <c r="Q34" i="26" s="1"/>
  <c r="S34" i="26" s="1"/>
  <c r="U34" i="26" s="1"/>
  <c r="AQ34" i="26" s="1"/>
  <c r="AU34" i="26" s="1"/>
  <c r="O35" i="26"/>
  <c r="P126" i="28"/>
  <c r="Q126" i="28" s="1"/>
  <c r="S126" i="28" s="1"/>
  <c r="U126" i="28" s="1"/>
  <c r="AT126" i="28" s="1"/>
  <c r="P79" i="24"/>
  <c r="Q79" i="24" s="1"/>
  <c r="S79" i="24" s="1"/>
  <c r="U79" i="24" s="1"/>
  <c r="AQ79" i="24" s="1"/>
  <c r="AU79" i="24" s="1"/>
  <c r="O80" i="24"/>
  <c r="P34" i="19"/>
  <c r="Q34" i="19" s="1"/>
  <c r="S34" i="19" s="1"/>
  <c r="U34" i="19" s="1"/>
  <c r="AQ34" i="19" s="1"/>
  <c r="AU34" i="19" s="1"/>
  <c r="O35" i="19"/>
  <c r="P50" i="7"/>
  <c r="Q50" i="7" s="1"/>
  <c r="S50" i="7" s="1"/>
  <c r="U50" i="7" s="1"/>
  <c r="AQ50" i="7" s="1"/>
  <c r="AU50" i="7" s="1"/>
  <c r="O51" i="7"/>
  <c r="P66" i="14"/>
  <c r="Q66" i="14" s="1"/>
  <c r="S66" i="14" s="1"/>
  <c r="U66" i="14" s="1"/>
  <c r="AQ66" i="14" s="1"/>
  <c r="AU66" i="14" s="1"/>
  <c r="P140" i="29"/>
  <c r="Q140" i="29" s="1"/>
  <c r="S140" i="29" s="1"/>
  <c r="U140" i="29" s="1"/>
  <c r="AT140" i="29" s="1"/>
  <c r="AX140" i="29" s="1"/>
  <c r="O141" i="29"/>
  <c r="P51" i="13"/>
  <c r="Q51" i="13" s="1"/>
  <c r="S51" i="13" s="1"/>
  <c r="U51" i="13" s="1"/>
  <c r="AQ51" i="13" s="1"/>
  <c r="AU51" i="13" s="1"/>
  <c r="P110" i="27"/>
  <c r="Q110" i="27" s="1"/>
  <c r="S110" i="27" s="1"/>
  <c r="U110" i="27" s="1"/>
  <c r="AT110" i="27" s="1"/>
  <c r="AX110" i="27" s="1"/>
  <c r="O111" i="27"/>
  <c r="P96" i="6"/>
  <c r="Q96" i="6" s="1"/>
  <c r="S96" i="6" s="1"/>
  <c r="U96" i="6" s="1"/>
  <c r="AJ96" i="6" s="1"/>
  <c r="AN96" i="6" s="1"/>
  <c r="O97" i="6"/>
  <c r="P94" i="20"/>
  <c r="Q94" i="20" s="1"/>
  <c r="S94" i="20" s="1"/>
  <c r="U94" i="20" s="1"/>
  <c r="AJ94" i="20" s="1"/>
  <c r="AN94" i="20" s="1"/>
  <c r="O95" i="20"/>
  <c r="P140" i="8"/>
  <c r="Q140" i="8" s="1"/>
  <c r="S140" i="8" s="1"/>
  <c r="U140" i="8" s="1"/>
  <c r="AT140" i="8" s="1"/>
  <c r="AX140" i="8" s="1"/>
  <c r="P33" i="21"/>
  <c r="Q33" i="21" s="1"/>
  <c r="S33" i="21" s="1"/>
  <c r="U33" i="21" s="1"/>
  <c r="AQ33" i="21" s="1"/>
  <c r="AU33" i="21" s="1"/>
  <c r="O34" i="21"/>
  <c r="N140" i="13"/>
  <c r="O140" i="13" s="1"/>
  <c r="P141" i="15"/>
  <c r="Q141" i="15" s="1"/>
  <c r="S141" i="15" s="1"/>
  <c r="U141" i="15" s="1"/>
  <c r="AT141" i="15" s="1"/>
  <c r="AX141" i="15" s="1"/>
  <c r="O142" i="15"/>
  <c r="P32" i="30"/>
  <c r="Q32" i="30" s="1"/>
  <c r="S32" i="30" s="1"/>
  <c r="U32" i="30" s="1"/>
  <c r="AQ32" i="30" s="1"/>
  <c r="AU32" i="30" s="1"/>
  <c r="N36" i="29"/>
  <c r="P126" i="30"/>
  <c r="Q126" i="30" s="1"/>
  <c r="S126" i="30" s="1"/>
  <c r="U126" i="30" s="1"/>
  <c r="AT126" i="30" s="1"/>
  <c r="P63" i="5"/>
  <c r="Q63" i="5" s="1"/>
  <c r="S63" i="5" s="1"/>
  <c r="U63" i="5" s="1"/>
  <c r="AQ63" i="5" s="1"/>
  <c r="AU63" i="5" s="1"/>
  <c r="P80" i="9"/>
  <c r="Q80" i="9" s="1"/>
  <c r="S80" i="9" s="1"/>
  <c r="U80" i="9" s="1"/>
  <c r="AQ80" i="9" s="1"/>
  <c r="AU80" i="9" s="1"/>
  <c r="O81" i="9"/>
  <c r="AX124" i="11"/>
  <c r="BA124" i="11"/>
  <c r="P49" i="10"/>
  <c r="Q49" i="10" s="1"/>
  <c r="S49" i="10" s="1"/>
  <c r="U49" i="10" s="1"/>
  <c r="AQ49" i="10" s="1"/>
  <c r="AU49" i="10" s="1"/>
  <c r="O50" i="10"/>
  <c r="AX125" i="28"/>
  <c r="BA125" i="28"/>
  <c r="P34" i="27"/>
  <c r="Q34" i="27" s="1"/>
  <c r="S34" i="27" s="1"/>
  <c r="U34" i="27" s="1"/>
  <c r="AQ34" i="27" s="1"/>
  <c r="AU34" i="27" s="1"/>
  <c r="P49" i="14"/>
  <c r="Q49" i="14" s="1"/>
  <c r="S49" i="14" s="1"/>
  <c r="U49" i="14" s="1"/>
  <c r="AQ49" i="14" s="1"/>
  <c r="AU49" i="14" s="1"/>
  <c r="O50" i="14"/>
  <c r="P65" i="20"/>
  <c r="Q65" i="20" s="1"/>
  <c r="S65" i="20" s="1"/>
  <c r="U65" i="20" s="1"/>
  <c r="AQ65" i="20" s="1"/>
  <c r="AU65" i="20" s="1"/>
  <c r="P81" i="18"/>
  <c r="Q81" i="18" s="1"/>
  <c r="S81" i="18" s="1"/>
  <c r="U81" i="18" s="1"/>
  <c r="AQ81" i="18" s="1"/>
  <c r="AU81" i="18" s="1"/>
  <c r="P79" i="21"/>
  <c r="Q79" i="21" s="1"/>
  <c r="S79" i="21" s="1"/>
  <c r="U79" i="21" s="1"/>
  <c r="AQ79" i="21" s="1"/>
  <c r="AU79" i="21" s="1"/>
  <c r="O80" i="21"/>
  <c r="P96" i="30"/>
  <c r="Q96" i="30" s="1"/>
  <c r="S96" i="30" s="1"/>
  <c r="U96" i="30" s="1"/>
  <c r="AJ96" i="30" s="1"/>
  <c r="AN96" i="30" s="1"/>
  <c r="BA125" i="10"/>
  <c r="AX125" i="10"/>
  <c r="P110" i="29"/>
  <c r="Q110" i="29" s="1"/>
  <c r="S110" i="29" s="1"/>
  <c r="U110" i="29" s="1"/>
  <c r="AT110" i="29" s="1"/>
  <c r="AX110" i="29" s="1"/>
  <c r="P32" i="25"/>
  <c r="Q32" i="25" s="1"/>
  <c r="S32" i="25" s="1"/>
  <c r="U32" i="25" s="1"/>
  <c r="AQ32" i="25" s="1"/>
  <c r="AU32" i="25" s="1"/>
  <c r="N140" i="3"/>
  <c r="O140" i="3" s="1"/>
  <c r="P82" i="31"/>
  <c r="Q82" i="31" s="1"/>
  <c r="S82" i="31" s="1"/>
  <c r="U82" i="31" s="1"/>
  <c r="AQ82" i="31" s="1"/>
  <c r="AU82" i="31" s="1"/>
  <c r="N83" i="31"/>
  <c r="O83" i="31" s="1"/>
  <c r="P113" i="25"/>
  <c r="Q113" i="25" s="1"/>
  <c r="S113" i="25" s="1"/>
  <c r="U113" i="25" s="1"/>
  <c r="AT113" i="25" s="1"/>
  <c r="AX113" i="25" s="1"/>
  <c r="O140" i="24"/>
  <c r="P112" i="18"/>
  <c r="Q112" i="18" s="1"/>
  <c r="S112" i="18" s="1"/>
  <c r="U112" i="18" s="1"/>
  <c r="AT112" i="18" s="1"/>
  <c r="AX112" i="18" s="1"/>
  <c r="O113" i="18"/>
  <c r="P32" i="17"/>
  <c r="Q32" i="17" s="1"/>
  <c r="S32" i="17" s="1"/>
  <c r="U32" i="17" s="1"/>
  <c r="AQ32" i="17" s="1"/>
  <c r="AU32" i="17" s="1"/>
  <c r="O33" i="17"/>
  <c r="P94" i="14"/>
  <c r="Q94" i="14" s="1"/>
  <c r="S94" i="14" s="1"/>
  <c r="U94" i="14" s="1"/>
  <c r="AJ94" i="14" s="1"/>
  <c r="AN94" i="14" s="1"/>
  <c r="P110" i="15"/>
  <c r="Q110" i="15" s="1"/>
  <c r="S110" i="15" s="1"/>
  <c r="U110" i="15" s="1"/>
  <c r="AT110" i="15" s="1"/>
  <c r="AX110" i="15" s="1"/>
  <c r="P63" i="1"/>
  <c r="Q63" i="1" s="1"/>
  <c r="S63" i="1" s="1"/>
  <c r="U63" i="1" s="1"/>
  <c r="AQ63" i="1" s="1"/>
  <c r="AU63" i="1" s="1"/>
  <c r="O64" i="1"/>
  <c r="P127" i="27"/>
  <c r="Q127" i="27" s="1"/>
  <c r="S127" i="27" s="1"/>
  <c r="U127" i="27" s="1"/>
  <c r="AT127" i="27" s="1"/>
  <c r="BA125" i="30"/>
  <c r="AX125" i="30"/>
  <c r="P124" i="21"/>
  <c r="Q124" i="21" s="1"/>
  <c r="S124" i="21" s="1"/>
  <c r="U124" i="21" s="1"/>
  <c r="AT124" i="21" s="1"/>
  <c r="N125" i="11"/>
  <c r="O125" i="11" s="1"/>
  <c r="P96" i="16"/>
  <c r="Q96" i="16" s="1"/>
  <c r="S96" i="16" s="1"/>
  <c r="U96" i="16" s="1"/>
  <c r="AJ96" i="16" s="1"/>
  <c r="AN96" i="16" s="1"/>
  <c r="O97" i="16"/>
  <c r="N125" i="29"/>
  <c r="P124" i="29"/>
  <c r="Q124" i="29" s="1"/>
  <c r="S124" i="29" s="1"/>
  <c r="U124" i="29" s="1"/>
  <c r="AT124" i="29" s="1"/>
  <c r="O125" i="29"/>
  <c r="P140" i="7"/>
  <c r="Q140" i="7" s="1"/>
  <c r="S140" i="7" s="1"/>
  <c r="U140" i="7" s="1"/>
  <c r="AT140" i="7" s="1"/>
  <c r="AX140" i="7" s="1"/>
  <c r="O81" i="19"/>
  <c r="O126" i="33"/>
  <c r="O126" i="22"/>
  <c r="P49" i="17"/>
  <c r="Q49" i="17" s="1"/>
  <c r="S49" i="17" s="1"/>
  <c r="U49" i="17" s="1"/>
  <c r="AQ49" i="17" s="1"/>
  <c r="AU49" i="17" s="1"/>
  <c r="P111" i="19"/>
  <c r="Q111" i="19" s="1"/>
  <c r="S111" i="19" s="1"/>
  <c r="U111" i="19" s="1"/>
  <c r="AT111" i="19" s="1"/>
  <c r="AX111" i="19" s="1"/>
  <c r="O112" i="19"/>
  <c r="P94" i="2"/>
  <c r="Q94" i="2" s="1"/>
  <c r="S94" i="2" s="1"/>
  <c r="U94" i="2" s="1"/>
  <c r="AJ94" i="2" s="1"/>
  <c r="AN94" i="2" s="1"/>
  <c r="O79" i="2"/>
  <c r="O35" i="2"/>
  <c r="P31" i="18"/>
  <c r="Q31" i="18" s="1"/>
  <c r="S31" i="18" s="1"/>
  <c r="U31" i="18" s="1"/>
  <c r="AQ31" i="18" s="1"/>
  <c r="AU31" i="18" s="1"/>
  <c r="O32" i="18"/>
  <c r="O49" i="29"/>
  <c r="BA126" i="27"/>
  <c r="AX126" i="27"/>
  <c r="O112" i="7"/>
  <c r="P141" i="19"/>
  <c r="Q141" i="19" s="1"/>
  <c r="S141" i="19" s="1"/>
  <c r="U141" i="19" s="1"/>
  <c r="AT141" i="19" s="1"/>
  <c r="AX141" i="19" s="1"/>
  <c r="O67" i="9"/>
  <c r="P65" i="28"/>
  <c r="Q65" i="28" s="1"/>
  <c r="S65" i="28" s="1"/>
  <c r="U65" i="28" s="1"/>
  <c r="AQ65" i="28" s="1"/>
  <c r="AU65" i="28" s="1"/>
  <c r="P143" i="25"/>
  <c r="Q143" i="25" s="1"/>
  <c r="S143" i="25" s="1"/>
  <c r="U143" i="25" s="1"/>
  <c r="AT143" i="25" s="1"/>
  <c r="AX143" i="25" s="1"/>
  <c r="P63" i="19"/>
  <c r="Q63" i="19" s="1"/>
  <c r="S63" i="19" s="1"/>
  <c r="U63" i="19" s="1"/>
  <c r="AQ63" i="19" s="1"/>
  <c r="AU63" i="19" s="1"/>
  <c r="P79" i="20"/>
  <c r="Q79" i="20" s="1"/>
  <c r="S79" i="20" s="1"/>
  <c r="U79" i="20" s="1"/>
  <c r="AQ79" i="20" s="1"/>
  <c r="AU79" i="20" s="1"/>
  <c r="P96" i="10"/>
  <c r="Q96" i="10" s="1"/>
  <c r="S96" i="10" s="1"/>
  <c r="U96" i="10" s="1"/>
  <c r="AJ96" i="10" s="1"/>
  <c r="AN96" i="10" s="1"/>
  <c r="O97" i="10"/>
  <c r="P31" i="10"/>
  <c r="Q31" i="10" s="1"/>
  <c r="S31" i="10" s="1"/>
  <c r="U31" i="10" s="1"/>
  <c r="AQ31" i="10" s="1"/>
  <c r="AU31" i="10" s="1"/>
  <c r="AX125" i="33"/>
  <c r="BA125" i="33"/>
  <c r="AX125" i="22"/>
  <c r="BA125" i="22"/>
  <c r="N140" i="11"/>
  <c r="O140" i="11" s="1"/>
  <c r="P139" i="11"/>
  <c r="Q139" i="11" s="1"/>
  <c r="S139" i="11" s="1"/>
  <c r="U139" i="11" s="1"/>
  <c r="AT139" i="11" s="1"/>
  <c r="AX139" i="11" s="1"/>
  <c r="P50" i="23"/>
  <c r="Q50" i="23" s="1"/>
  <c r="S50" i="23" s="1"/>
  <c r="U50" i="23" s="1"/>
  <c r="AQ50" i="23" s="1"/>
  <c r="AU50" i="23" s="1"/>
  <c r="O51" i="23"/>
  <c r="BA125" i="14"/>
  <c r="AX125" i="14"/>
  <c r="P93" i="21"/>
  <c r="Q93" i="21" s="1"/>
  <c r="S93" i="21" s="1"/>
  <c r="U93" i="21" s="1"/>
  <c r="AJ93" i="21" s="1"/>
  <c r="AN93" i="21" s="1"/>
  <c r="O110" i="33"/>
  <c r="P126" i="13"/>
  <c r="Q126" i="13" s="1"/>
  <c r="S126" i="13" s="1"/>
  <c r="U126" i="13" s="1"/>
  <c r="AT126" i="13" s="1"/>
  <c r="P141" i="10"/>
  <c r="Q141" i="10" s="1"/>
  <c r="S141" i="10" s="1"/>
  <c r="U141" i="10" s="1"/>
  <c r="AT141" i="10" s="1"/>
  <c r="AX141" i="10" s="1"/>
  <c r="P110" i="9"/>
  <c r="Q110" i="9" s="1"/>
  <c r="S110" i="9" s="1"/>
  <c r="U110" i="9" s="1"/>
  <c r="AT110" i="9" s="1"/>
  <c r="AX110" i="9" s="1"/>
  <c r="O111" i="9"/>
  <c r="P141" i="12"/>
  <c r="Q141" i="12" s="1"/>
  <c r="S141" i="12" s="1"/>
  <c r="U141" i="12" s="1"/>
  <c r="AT141" i="12" s="1"/>
  <c r="AX141" i="12" s="1"/>
  <c r="P35" i="22"/>
  <c r="Q35" i="22" s="1"/>
  <c r="S35" i="22" s="1"/>
  <c r="U35" i="22" s="1"/>
  <c r="AQ35" i="22" s="1"/>
  <c r="AU35" i="22" s="1"/>
  <c r="O64" i="26"/>
  <c r="O79" i="4"/>
  <c r="P95" i="8"/>
  <c r="Q95" i="8" s="1"/>
  <c r="S95" i="8" s="1"/>
  <c r="U95" i="8" s="1"/>
  <c r="AJ95" i="8" s="1"/>
  <c r="AN95" i="8" s="1"/>
  <c r="O96" i="8"/>
  <c r="O141" i="18"/>
  <c r="O110" i="24"/>
  <c r="P141" i="26"/>
  <c r="Q141" i="26" s="1"/>
  <c r="S141" i="26" s="1"/>
  <c r="U141" i="26" s="1"/>
  <c r="AT141" i="26" s="1"/>
  <c r="AX141" i="26" s="1"/>
  <c r="O142" i="26"/>
  <c r="P48" i="12"/>
  <c r="Q48" i="12" s="1"/>
  <c r="S48" i="12" s="1"/>
  <c r="U48" i="12" s="1"/>
  <c r="AQ48" i="12" s="1"/>
  <c r="AU48" i="12" s="1"/>
  <c r="O49" i="12"/>
  <c r="P65" i="15"/>
  <c r="Q65" i="15" s="1"/>
  <c r="S65" i="15" s="1"/>
  <c r="U65" i="15" s="1"/>
  <c r="AQ65" i="15" s="1"/>
  <c r="AU65" i="15" s="1"/>
  <c r="P110" i="10"/>
  <c r="Q110" i="10" s="1"/>
  <c r="S110" i="10" s="1"/>
  <c r="U110" i="10" s="1"/>
  <c r="AT110" i="10" s="1"/>
  <c r="AX110" i="10" s="1"/>
  <c r="O111" i="10"/>
  <c r="P32" i="4"/>
  <c r="Q32" i="4" s="1"/>
  <c r="S32" i="4" s="1"/>
  <c r="U32" i="4" s="1"/>
  <c r="AQ32" i="4" s="1"/>
  <c r="AU32" i="4" s="1"/>
  <c r="O33" i="4"/>
  <c r="P111" i="2"/>
  <c r="Q111" i="2" s="1"/>
  <c r="S111" i="2" s="1"/>
  <c r="U111" i="2" s="1"/>
  <c r="AT111" i="2" s="1"/>
  <c r="AX111" i="2" s="1"/>
  <c r="P124" i="26"/>
  <c r="Q124" i="26" s="1"/>
  <c r="S124" i="26" s="1"/>
  <c r="U124" i="26" s="1"/>
  <c r="AT124" i="26" s="1"/>
  <c r="N125" i="26"/>
  <c r="O125" i="26" s="1"/>
  <c r="O32" i="28"/>
  <c r="O126" i="3"/>
  <c r="O48" i="30"/>
  <c r="AX125" i="13"/>
  <c r="BA125" i="13"/>
  <c r="O80" i="10"/>
  <c r="O126" i="10"/>
  <c r="O65" i="33"/>
  <c r="O65" i="12"/>
  <c r="O95" i="24"/>
  <c r="P111" i="31"/>
  <c r="Q111" i="31" s="1"/>
  <c r="S111" i="31" s="1"/>
  <c r="U111" i="31" s="1"/>
  <c r="AT111" i="31" s="1"/>
  <c r="AX111" i="31" s="1"/>
  <c r="O96" i="23"/>
  <c r="O49" i="4"/>
  <c r="O97" i="18"/>
  <c r="O141" i="22"/>
  <c r="O141" i="9"/>
  <c r="O49" i="6"/>
  <c r="O112" i="3"/>
  <c r="O65" i="34" l="1"/>
  <c r="P96" i="34"/>
  <c r="Q96" i="34" s="1"/>
  <c r="S96" i="34" s="1"/>
  <c r="U96" i="34" s="1"/>
  <c r="AJ96" i="34" s="1"/>
  <c r="AN96" i="34" s="1"/>
  <c r="O97" i="34"/>
  <c r="P111" i="34"/>
  <c r="Q111" i="34" s="1"/>
  <c r="S111" i="34" s="1"/>
  <c r="U111" i="34" s="1"/>
  <c r="AT111" i="34" s="1"/>
  <c r="AX111" i="34" s="1"/>
  <c r="O112" i="34"/>
  <c r="P33" i="34"/>
  <c r="Q33" i="34" s="1"/>
  <c r="S33" i="34" s="1"/>
  <c r="U33" i="34" s="1"/>
  <c r="AQ33" i="34" s="1"/>
  <c r="AU33" i="34" s="1"/>
  <c r="O34" i="34"/>
  <c r="P81" i="34"/>
  <c r="Q81" i="34" s="1"/>
  <c r="S81" i="34" s="1"/>
  <c r="U81" i="34" s="1"/>
  <c r="AQ81" i="34" s="1"/>
  <c r="AU81" i="34" s="1"/>
  <c r="O82" i="34"/>
  <c r="P49" i="34"/>
  <c r="Q49" i="34" s="1"/>
  <c r="S49" i="34" s="1"/>
  <c r="U49" i="34" s="1"/>
  <c r="AQ49" i="34" s="1"/>
  <c r="AU49" i="34" s="1"/>
  <c r="O50" i="34"/>
  <c r="P126" i="34"/>
  <c r="Q126" i="34" s="1"/>
  <c r="S126" i="34" s="1"/>
  <c r="U126" i="34" s="1"/>
  <c r="AT126" i="34" s="1"/>
  <c r="O127" i="34"/>
  <c r="O143" i="34"/>
  <c r="BA125" i="34"/>
  <c r="AX125" i="34"/>
  <c r="P109" i="5"/>
  <c r="Q109" i="5" s="1"/>
  <c r="S109" i="5" s="1"/>
  <c r="U109" i="5" s="1"/>
  <c r="AT109" i="5" s="1"/>
  <c r="AX109" i="5" s="1"/>
  <c r="O110" i="5"/>
  <c r="P140" i="5"/>
  <c r="Q140" i="5" s="1"/>
  <c r="S140" i="5" s="1"/>
  <c r="U140" i="5" s="1"/>
  <c r="AT140" i="5" s="1"/>
  <c r="AX140" i="5" s="1"/>
  <c r="O141" i="5"/>
  <c r="P140" i="13"/>
  <c r="Q140" i="13" s="1"/>
  <c r="S140" i="13" s="1"/>
  <c r="U140" i="13" s="1"/>
  <c r="AT140" i="13" s="1"/>
  <c r="AX140" i="13" s="1"/>
  <c r="O141" i="13"/>
  <c r="P125" i="26"/>
  <c r="Q125" i="26" s="1"/>
  <c r="S125" i="26" s="1"/>
  <c r="U125" i="26" s="1"/>
  <c r="AT125" i="26" s="1"/>
  <c r="O126" i="26"/>
  <c r="P131" i="1"/>
  <c r="Q131" i="1" s="1"/>
  <c r="S131" i="1" s="1"/>
  <c r="U131" i="1" s="1"/>
  <c r="AT131" i="1" s="1"/>
  <c r="O132" i="1"/>
  <c r="P132" i="1" s="1"/>
  <c r="Q132" i="1" s="1"/>
  <c r="S132" i="1" s="1"/>
  <c r="U132" i="1" s="1"/>
  <c r="AT132" i="1" s="1"/>
  <c r="P83" i="31"/>
  <c r="Q83" i="31" s="1"/>
  <c r="S83" i="31" s="1"/>
  <c r="U83" i="31" s="1"/>
  <c r="AQ83" i="31" s="1"/>
  <c r="AU83" i="31" s="1"/>
  <c r="P140" i="11"/>
  <c r="Q140" i="11" s="1"/>
  <c r="S140" i="11" s="1"/>
  <c r="U140" i="11" s="1"/>
  <c r="AT140" i="11" s="1"/>
  <c r="AX140" i="11" s="1"/>
  <c r="O141" i="11"/>
  <c r="P49" i="12"/>
  <c r="Q49" i="12" s="1"/>
  <c r="S49" i="12" s="1"/>
  <c r="U49" i="12" s="1"/>
  <c r="AQ49" i="12" s="1"/>
  <c r="AU49" i="12" s="1"/>
  <c r="O50" i="12"/>
  <c r="P36" i="29"/>
  <c r="Q36" i="29" s="1"/>
  <c r="S36" i="29" s="1"/>
  <c r="U36" i="29" s="1"/>
  <c r="AQ36" i="29" s="1"/>
  <c r="AU36" i="29" s="1"/>
  <c r="O37" i="29"/>
  <c r="P37" i="29" s="1"/>
  <c r="Q37" i="29" s="1"/>
  <c r="S37" i="29" s="1"/>
  <c r="U37" i="29" s="1"/>
  <c r="AQ37" i="29" s="1"/>
  <c r="AU37" i="29" s="1"/>
  <c r="AV37" i="29" s="1"/>
  <c r="P127" i="7"/>
  <c r="Q127" i="7" s="1"/>
  <c r="S127" i="7" s="1"/>
  <c r="U127" i="7" s="1"/>
  <c r="AT127" i="7" s="1"/>
  <c r="O128" i="7"/>
  <c r="P48" i="30"/>
  <c r="Q48" i="30" s="1"/>
  <c r="S48" i="30" s="1"/>
  <c r="U48" i="30" s="1"/>
  <c r="AQ48" i="30" s="1"/>
  <c r="AU48" i="30" s="1"/>
  <c r="P34" i="16"/>
  <c r="Q34" i="16" s="1"/>
  <c r="S34" i="16" s="1"/>
  <c r="U34" i="16" s="1"/>
  <c r="AQ34" i="16" s="1"/>
  <c r="AU34" i="16" s="1"/>
  <c r="P49" i="6"/>
  <c r="Q49" i="6" s="1"/>
  <c r="S49" i="6" s="1"/>
  <c r="U49" i="6" s="1"/>
  <c r="AQ49" i="6" s="1"/>
  <c r="AU49" i="6" s="1"/>
  <c r="O50" i="6"/>
  <c r="P142" i="26"/>
  <c r="Q142" i="26" s="1"/>
  <c r="S142" i="26" s="1"/>
  <c r="U142" i="26" s="1"/>
  <c r="AT142" i="26" s="1"/>
  <c r="AX142" i="26" s="1"/>
  <c r="N68" i="9"/>
  <c r="O68" i="9" s="1"/>
  <c r="P67" i="9"/>
  <c r="Q67" i="9" s="1"/>
  <c r="S67" i="9" s="1"/>
  <c r="U67" i="9" s="1"/>
  <c r="AQ67" i="9" s="1"/>
  <c r="AU67" i="9" s="1"/>
  <c r="N125" i="21"/>
  <c r="O125" i="21" s="1"/>
  <c r="P140" i="24"/>
  <c r="Q140" i="24" s="1"/>
  <c r="S140" i="24" s="1"/>
  <c r="U140" i="24" s="1"/>
  <c r="AT140" i="24" s="1"/>
  <c r="AX140" i="24" s="1"/>
  <c r="O141" i="24"/>
  <c r="P35" i="19"/>
  <c r="Q35" i="19" s="1"/>
  <c r="S35" i="19" s="1"/>
  <c r="U35" i="19" s="1"/>
  <c r="AQ35" i="19" s="1"/>
  <c r="AU35" i="19" s="1"/>
  <c r="P111" i="14"/>
  <c r="Q111" i="14" s="1"/>
  <c r="S111" i="14" s="1"/>
  <c r="U111" i="14" s="1"/>
  <c r="AT111" i="14" s="1"/>
  <c r="AX111" i="14" s="1"/>
  <c r="O112" i="14"/>
  <c r="P50" i="15"/>
  <c r="Q50" i="15" s="1"/>
  <c r="S50" i="15" s="1"/>
  <c r="U50" i="15" s="1"/>
  <c r="AQ50" i="15" s="1"/>
  <c r="AU50" i="15" s="1"/>
  <c r="O51" i="15"/>
  <c r="P128" i="18"/>
  <c r="Q128" i="18" s="1"/>
  <c r="S128" i="18" s="1"/>
  <c r="U128" i="18" s="1"/>
  <c r="AT128" i="18" s="1"/>
  <c r="O129" i="18"/>
  <c r="P65" i="21"/>
  <c r="Q65" i="21" s="1"/>
  <c r="S65" i="21" s="1"/>
  <c r="U65" i="21" s="1"/>
  <c r="AQ65" i="21" s="1"/>
  <c r="AU65" i="21" s="1"/>
  <c r="O66" i="21"/>
  <c r="P97" i="12"/>
  <c r="Q97" i="12" s="1"/>
  <c r="S97" i="12" s="1"/>
  <c r="U97" i="12" s="1"/>
  <c r="AJ97" i="12" s="1"/>
  <c r="AN97" i="12" s="1"/>
  <c r="AX128" i="25"/>
  <c r="BA128" i="25"/>
  <c r="P126" i="14"/>
  <c r="Q126" i="14" s="1"/>
  <c r="S126" i="14" s="1"/>
  <c r="U126" i="14" s="1"/>
  <c r="AT126" i="14" s="1"/>
  <c r="P127" i="2"/>
  <c r="Q127" i="2" s="1"/>
  <c r="S127" i="2" s="1"/>
  <c r="U127" i="2" s="1"/>
  <c r="AT127" i="2" s="1"/>
  <c r="O128" i="2"/>
  <c r="P95" i="15"/>
  <c r="Q95" i="15" s="1"/>
  <c r="S95" i="15" s="1"/>
  <c r="U95" i="15" s="1"/>
  <c r="AJ95" i="15" s="1"/>
  <c r="AN95" i="15" s="1"/>
  <c r="P79" i="8"/>
  <c r="Q79" i="8" s="1"/>
  <c r="S79" i="8" s="1"/>
  <c r="U79" i="8" s="1"/>
  <c r="AQ79" i="8" s="1"/>
  <c r="AU79" i="8" s="1"/>
  <c r="O80" i="8"/>
  <c r="P126" i="3"/>
  <c r="Q126" i="3" s="1"/>
  <c r="S126" i="3" s="1"/>
  <c r="U126" i="3" s="1"/>
  <c r="AT126" i="3" s="1"/>
  <c r="P141" i="9"/>
  <c r="Q141" i="9" s="1"/>
  <c r="S141" i="9" s="1"/>
  <c r="U141" i="9" s="1"/>
  <c r="AT141" i="9" s="1"/>
  <c r="AX141" i="9" s="1"/>
  <c r="O142" i="9"/>
  <c r="P32" i="28"/>
  <c r="Q32" i="28" s="1"/>
  <c r="S32" i="28" s="1"/>
  <c r="U32" i="28" s="1"/>
  <c r="AQ32" i="28" s="1"/>
  <c r="AU32" i="28" s="1"/>
  <c r="O142" i="10"/>
  <c r="O142" i="19"/>
  <c r="O50" i="17"/>
  <c r="O114" i="25"/>
  <c r="O82" i="18"/>
  <c r="O64" i="5"/>
  <c r="O34" i="13"/>
  <c r="BA127" i="18"/>
  <c r="AX127" i="18"/>
  <c r="AX130" i="1"/>
  <c r="BA130" i="1"/>
  <c r="O95" i="31"/>
  <c r="O126" i="8"/>
  <c r="O79" i="5"/>
  <c r="O127" i="16"/>
  <c r="O96" i="3"/>
  <c r="P81" i="12"/>
  <c r="Q81" i="12" s="1"/>
  <c r="S81" i="12" s="1"/>
  <c r="U81" i="12" s="1"/>
  <c r="AQ81" i="12" s="1"/>
  <c r="AU81" i="12" s="1"/>
  <c r="BA126" i="2"/>
  <c r="AX126" i="2"/>
  <c r="O34" i="3"/>
  <c r="O141" i="21"/>
  <c r="O141" i="33"/>
  <c r="P96" i="33"/>
  <c r="Q96" i="33" s="1"/>
  <c r="S96" i="33" s="1"/>
  <c r="U96" i="33" s="1"/>
  <c r="AJ96" i="33" s="1"/>
  <c r="AN96" i="33" s="1"/>
  <c r="O97" i="33"/>
  <c r="P81" i="9"/>
  <c r="Q81" i="9" s="1"/>
  <c r="S81" i="9" s="1"/>
  <c r="U81" i="9" s="1"/>
  <c r="AQ81" i="9" s="1"/>
  <c r="AU81" i="9" s="1"/>
  <c r="O82" i="9"/>
  <c r="P97" i="6"/>
  <c r="Q97" i="6" s="1"/>
  <c r="S97" i="6" s="1"/>
  <c r="U97" i="6" s="1"/>
  <c r="AJ97" i="6" s="1"/>
  <c r="AN97" i="6" s="1"/>
  <c r="P110" i="12"/>
  <c r="Q110" i="12" s="1"/>
  <c r="S110" i="12" s="1"/>
  <c r="U110" i="12" s="1"/>
  <c r="AT110" i="12" s="1"/>
  <c r="AX110" i="12" s="1"/>
  <c r="O111" i="12"/>
  <c r="P50" i="27"/>
  <c r="Q50" i="27" s="1"/>
  <c r="S50" i="27" s="1"/>
  <c r="U50" i="27" s="1"/>
  <c r="AQ50" i="27" s="1"/>
  <c r="AU50" i="27" s="1"/>
  <c r="O51" i="27"/>
  <c r="P127" i="20"/>
  <c r="Q127" i="20" s="1"/>
  <c r="S127" i="20" s="1"/>
  <c r="U127" i="20" s="1"/>
  <c r="AT127" i="20" s="1"/>
  <c r="O128" i="20"/>
  <c r="P97" i="13"/>
  <c r="Q97" i="13" s="1"/>
  <c r="S97" i="13" s="1"/>
  <c r="U97" i="13" s="1"/>
  <c r="AJ97" i="13" s="1"/>
  <c r="AN97" i="13" s="1"/>
  <c r="BA125" i="8"/>
  <c r="AX125" i="8"/>
  <c r="P94" i="26"/>
  <c r="Q94" i="26" s="1"/>
  <c r="S94" i="26" s="1"/>
  <c r="U94" i="26" s="1"/>
  <c r="AJ94" i="26" s="1"/>
  <c r="AN94" i="26" s="1"/>
  <c r="O95" i="26"/>
  <c r="BA126" i="16"/>
  <c r="AX126" i="16"/>
  <c r="P49" i="2"/>
  <c r="Q49" i="2" s="1"/>
  <c r="S49" i="2" s="1"/>
  <c r="U49" i="2" s="1"/>
  <c r="AQ49" i="2" s="1"/>
  <c r="AU49" i="2" s="1"/>
  <c r="P49" i="26"/>
  <c r="Q49" i="26" s="1"/>
  <c r="S49" i="26" s="1"/>
  <c r="U49" i="26" s="1"/>
  <c r="AQ49" i="26" s="1"/>
  <c r="AU49" i="26" s="1"/>
  <c r="O50" i="26"/>
  <c r="P49" i="22"/>
  <c r="Q49" i="22" s="1"/>
  <c r="S49" i="22" s="1"/>
  <c r="U49" i="22" s="1"/>
  <c r="AQ49" i="22" s="1"/>
  <c r="AU49" i="22" s="1"/>
  <c r="O50" i="22"/>
  <c r="AX124" i="21"/>
  <c r="BA124" i="21"/>
  <c r="P111" i="23"/>
  <c r="Q111" i="23" s="1"/>
  <c r="S111" i="23" s="1"/>
  <c r="U111" i="23" s="1"/>
  <c r="AT111" i="23" s="1"/>
  <c r="AX111" i="23" s="1"/>
  <c r="P97" i="18"/>
  <c r="Q97" i="18" s="1"/>
  <c r="S97" i="18" s="1"/>
  <c r="U97" i="18" s="1"/>
  <c r="AJ97" i="18" s="1"/>
  <c r="AN97" i="18" s="1"/>
  <c r="O98" i="18"/>
  <c r="P141" i="18"/>
  <c r="Q141" i="18" s="1"/>
  <c r="S141" i="18" s="1"/>
  <c r="U141" i="18" s="1"/>
  <c r="AT141" i="18" s="1"/>
  <c r="AX141" i="18" s="1"/>
  <c r="O127" i="13"/>
  <c r="O32" i="10"/>
  <c r="P112" i="7"/>
  <c r="Q112" i="7" s="1"/>
  <c r="S112" i="7" s="1"/>
  <c r="U112" i="7" s="1"/>
  <c r="AT112" i="7" s="1"/>
  <c r="AX112" i="7" s="1"/>
  <c r="P126" i="22"/>
  <c r="Q126" i="22" s="1"/>
  <c r="S126" i="22" s="1"/>
  <c r="U126" i="22" s="1"/>
  <c r="AT126" i="22" s="1"/>
  <c r="O128" i="27"/>
  <c r="O66" i="20"/>
  <c r="O127" i="30"/>
  <c r="O110" i="4"/>
  <c r="P34" i="31"/>
  <c r="Q34" i="31" s="1"/>
  <c r="S34" i="31" s="1"/>
  <c r="U34" i="31" s="1"/>
  <c r="AQ34" i="31" s="1"/>
  <c r="AU34" i="31" s="1"/>
  <c r="P81" i="33"/>
  <c r="Q81" i="33" s="1"/>
  <c r="S81" i="33" s="1"/>
  <c r="U81" i="33" s="1"/>
  <c r="AQ81" i="33" s="1"/>
  <c r="AU81" i="33" s="1"/>
  <c r="AX126" i="20"/>
  <c r="BA126" i="20"/>
  <c r="P81" i="11"/>
  <c r="Q81" i="11" s="1"/>
  <c r="S81" i="11" s="1"/>
  <c r="U81" i="11" s="1"/>
  <c r="AQ81" i="11" s="1"/>
  <c r="AU81" i="11" s="1"/>
  <c r="O82" i="11"/>
  <c r="N36" i="11"/>
  <c r="O36" i="11" s="1"/>
  <c r="P35" i="11"/>
  <c r="Q35" i="11" s="1"/>
  <c r="S35" i="11" s="1"/>
  <c r="U35" i="11" s="1"/>
  <c r="AQ35" i="11" s="1"/>
  <c r="AU35" i="11" s="1"/>
  <c r="P80" i="1"/>
  <c r="Q80" i="1" s="1"/>
  <c r="S80" i="1" s="1"/>
  <c r="U80" i="1" s="1"/>
  <c r="AQ80" i="1" s="1"/>
  <c r="AU80" i="1" s="1"/>
  <c r="P111" i="30"/>
  <c r="Q111" i="30" s="1"/>
  <c r="S111" i="30" s="1"/>
  <c r="U111" i="30" s="1"/>
  <c r="AT111" i="30" s="1"/>
  <c r="AX111" i="30" s="1"/>
  <c r="P79" i="15"/>
  <c r="Q79" i="15" s="1"/>
  <c r="S79" i="15" s="1"/>
  <c r="U79" i="15" s="1"/>
  <c r="AQ79" i="15" s="1"/>
  <c r="AU79" i="15" s="1"/>
  <c r="O80" i="15"/>
  <c r="P126" i="5"/>
  <c r="Q126" i="5" s="1"/>
  <c r="S126" i="5" s="1"/>
  <c r="U126" i="5" s="1"/>
  <c r="AT126" i="5" s="1"/>
  <c r="O127" i="5"/>
  <c r="P34" i="12"/>
  <c r="Q34" i="12" s="1"/>
  <c r="S34" i="12" s="1"/>
  <c r="U34" i="12" s="1"/>
  <c r="AQ34" i="12" s="1"/>
  <c r="AU34" i="12" s="1"/>
  <c r="O35" i="12"/>
  <c r="P66" i="11"/>
  <c r="Q66" i="11" s="1"/>
  <c r="S66" i="11" s="1"/>
  <c r="U66" i="11" s="1"/>
  <c r="AQ66" i="11" s="1"/>
  <c r="AU66" i="11" s="1"/>
  <c r="O67" i="11"/>
  <c r="P49" i="4"/>
  <c r="Q49" i="4" s="1"/>
  <c r="S49" i="4" s="1"/>
  <c r="U49" i="4" s="1"/>
  <c r="AQ49" i="4" s="1"/>
  <c r="AU49" i="4" s="1"/>
  <c r="O50" i="4"/>
  <c r="BA126" i="13"/>
  <c r="AX126" i="13"/>
  <c r="P126" i="33"/>
  <c r="Q126" i="33" s="1"/>
  <c r="S126" i="33" s="1"/>
  <c r="U126" i="33" s="1"/>
  <c r="AT126" i="33" s="1"/>
  <c r="BA127" i="27"/>
  <c r="AX127" i="27"/>
  <c r="AX126" i="30"/>
  <c r="BA126" i="30"/>
  <c r="P80" i="24"/>
  <c r="Q80" i="24" s="1"/>
  <c r="S80" i="24" s="1"/>
  <c r="U80" i="24" s="1"/>
  <c r="AQ80" i="24" s="1"/>
  <c r="AU80" i="24" s="1"/>
  <c r="O81" i="24"/>
  <c r="P80" i="26"/>
  <c r="Q80" i="26" s="1"/>
  <c r="S80" i="26" s="1"/>
  <c r="U80" i="26" s="1"/>
  <c r="AQ80" i="26" s="1"/>
  <c r="AU80" i="26" s="1"/>
  <c r="O81" i="26"/>
  <c r="P143" i="6"/>
  <c r="Q143" i="6" s="1"/>
  <c r="S143" i="6" s="1"/>
  <c r="U143" i="6" s="1"/>
  <c r="AT143" i="6" s="1"/>
  <c r="AX143" i="6" s="1"/>
  <c r="O144" i="6"/>
  <c r="P113" i="1"/>
  <c r="Q113" i="1" s="1"/>
  <c r="S113" i="1" s="1"/>
  <c r="U113" i="1" s="1"/>
  <c r="AT113" i="1" s="1"/>
  <c r="AX113" i="1" s="1"/>
  <c r="O114" i="1"/>
  <c r="P127" i="9"/>
  <c r="Q127" i="9" s="1"/>
  <c r="S127" i="9" s="1"/>
  <c r="U127" i="9" s="1"/>
  <c r="AT127" i="9" s="1"/>
  <c r="O128" i="9"/>
  <c r="P48" i="8"/>
  <c r="Q48" i="8" s="1"/>
  <c r="S48" i="8" s="1"/>
  <c r="U48" i="8" s="1"/>
  <c r="AQ48" i="8" s="1"/>
  <c r="AU48" i="8" s="1"/>
  <c r="P97" i="27"/>
  <c r="Q97" i="27" s="1"/>
  <c r="S97" i="27" s="1"/>
  <c r="U97" i="27" s="1"/>
  <c r="AJ97" i="27" s="1"/>
  <c r="AN97" i="27" s="1"/>
  <c r="P68" i="24"/>
  <c r="Q68" i="24" s="1"/>
  <c r="S68" i="24" s="1"/>
  <c r="U68" i="24" s="1"/>
  <c r="AQ68" i="24" s="1"/>
  <c r="AU68" i="24" s="1"/>
  <c r="O69" i="24"/>
  <c r="P69" i="24" s="1"/>
  <c r="Q69" i="24" s="1"/>
  <c r="S69" i="24" s="1"/>
  <c r="U69" i="24" s="1"/>
  <c r="AQ69" i="24" s="1"/>
  <c r="AU69" i="24" s="1"/>
  <c r="AV69" i="24" s="1"/>
  <c r="BA125" i="5"/>
  <c r="AX125" i="5"/>
  <c r="P95" i="20"/>
  <c r="Q95" i="20" s="1"/>
  <c r="S95" i="20" s="1"/>
  <c r="U95" i="20" s="1"/>
  <c r="AJ95" i="20" s="1"/>
  <c r="AN95" i="20" s="1"/>
  <c r="P97" i="19"/>
  <c r="Q97" i="19" s="1"/>
  <c r="S97" i="19" s="1"/>
  <c r="U97" i="19" s="1"/>
  <c r="AJ97" i="19" s="1"/>
  <c r="AN97" i="19" s="1"/>
  <c r="O98" i="19"/>
  <c r="P110" i="24"/>
  <c r="Q110" i="24" s="1"/>
  <c r="S110" i="24" s="1"/>
  <c r="U110" i="24" s="1"/>
  <c r="AT110" i="24" s="1"/>
  <c r="AX110" i="24" s="1"/>
  <c r="O111" i="24"/>
  <c r="P96" i="8"/>
  <c r="Q96" i="8" s="1"/>
  <c r="S96" i="8" s="1"/>
  <c r="U96" i="8" s="1"/>
  <c r="AJ96" i="8" s="1"/>
  <c r="AN96" i="8" s="1"/>
  <c r="O97" i="8"/>
  <c r="P96" i="23"/>
  <c r="Q96" i="23" s="1"/>
  <c r="S96" i="23" s="1"/>
  <c r="U96" i="23" s="1"/>
  <c r="AJ96" i="23" s="1"/>
  <c r="AN96" i="23" s="1"/>
  <c r="AX124" i="26"/>
  <c r="BA124" i="26"/>
  <c r="P110" i="33"/>
  <c r="Q110" i="33" s="1"/>
  <c r="S110" i="33" s="1"/>
  <c r="U110" i="33" s="1"/>
  <c r="AT110" i="33" s="1"/>
  <c r="AX110" i="33" s="1"/>
  <c r="O111" i="33"/>
  <c r="P97" i="10"/>
  <c r="Q97" i="10" s="1"/>
  <c r="S97" i="10" s="1"/>
  <c r="U97" i="10" s="1"/>
  <c r="AJ97" i="10" s="1"/>
  <c r="AN97" i="10" s="1"/>
  <c r="O98" i="10"/>
  <c r="P81" i="19"/>
  <c r="Q81" i="19" s="1"/>
  <c r="S81" i="19" s="1"/>
  <c r="U81" i="19" s="1"/>
  <c r="AQ81" i="19" s="1"/>
  <c r="AU81" i="19" s="1"/>
  <c r="P64" i="1"/>
  <c r="Q64" i="1" s="1"/>
  <c r="S64" i="1" s="1"/>
  <c r="U64" i="1" s="1"/>
  <c r="AQ64" i="1" s="1"/>
  <c r="AU64" i="1" s="1"/>
  <c r="O65" i="1"/>
  <c r="P50" i="14"/>
  <c r="Q50" i="14" s="1"/>
  <c r="S50" i="14" s="1"/>
  <c r="U50" i="14" s="1"/>
  <c r="AQ50" i="14" s="1"/>
  <c r="AU50" i="14" s="1"/>
  <c r="P111" i="27"/>
  <c r="Q111" i="27" s="1"/>
  <c r="S111" i="27" s="1"/>
  <c r="U111" i="27" s="1"/>
  <c r="AT111" i="27" s="1"/>
  <c r="AX111" i="27" s="1"/>
  <c r="O112" i="27"/>
  <c r="P81" i="23"/>
  <c r="Q81" i="23" s="1"/>
  <c r="S81" i="23" s="1"/>
  <c r="U81" i="23" s="1"/>
  <c r="AQ81" i="23" s="1"/>
  <c r="AU81" i="23" s="1"/>
  <c r="P50" i="3"/>
  <c r="Q50" i="3" s="1"/>
  <c r="S50" i="3" s="1"/>
  <c r="U50" i="3" s="1"/>
  <c r="AQ50" i="3" s="1"/>
  <c r="AU50" i="3" s="1"/>
  <c r="P34" i="9"/>
  <c r="Q34" i="9" s="1"/>
  <c r="S34" i="9" s="1"/>
  <c r="U34" i="9" s="1"/>
  <c r="AQ34" i="9" s="1"/>
  <c r="AU34" i="9" s="1"/>
  <c r="P80" i="16"/>
  <c r="Q80" i="16" s="1"/>
  <c r="S80" i="16" s="1"/>
  <c r="U80" i="16" s="1"/>
  <c r="AQ80" i="16" s="1"/>
  <c r="AU80" i="16" s="1"/>
  <c r="O81" i="16"/>
  <c r="P66" i="25"/>
  <c r="Q66" i="25" s="1"/>
  <c r="S66" i="25" s="1"/>
  <c r="U66" i="25" s="1"/>
  <c r="AQ66" i="25" s="1"/>
  <c r="AU66" i="25" s="1"/>
  <c r="P49" i="1"/>
  <c r="Q49" i="1" s="1"/>
  <c r="S49" i="1" s="1"/>
  <c r="U49" i="1" s="1"/>
  <c r="AQ49" i="1" s="1"/>
  <c r="AU49" i="1" s="1"/>
  <c r="AX126" i="9"/>
  <c r="BA126" i="9"/>
  <c r="P48" i="31"/>
  <c r="Q48" i="31" s="1"/>
  <c r="S48" i="31" s="1"/>
  <c r="U48" i="31" s="1"/>
  <c r="AQ48" i="31" s="1"/>
  <c r="AU48" i="31" s="1"/>
  <c r="O95" i="22"/>
  <c r="P65" i="31"/>
  <c r="Q65" i="31" s="1"/>
  <c r="S65" i="31" s="1"/>
  <c r="U65" i="31" s="1"/>
  <c r="AQ65" i="31" s="1"/>
  <c r="AU65" i="31" s="1"/>
  <c r="O66" i="31"/>
  <c r="P141" i="28"/>
  <c r="Q141" i="28" s="1"/>
  <c r="S141" i="28" s="1"/>
  <c r="U141" i="28" s="1"/>
  <c r="AT141" i="28" s="1"/>
  <c r="AX141" i="28" s="1"/>
  <c r="O142" i="28"/>
  <c r="P141" i="16"/>
  <c r="Q141" i="16" s="1"/>
  <c r="S141" i="16" s="1"/>
  <c r="U141" i="16" s="1"/>
  <c r="AT141" i="16" s="1"/>
  <c r="AX141" i="16" s="1"/>
  <c r="O112" i="31"/>
  <c r="O112" i="2"/>
  <c r="P79" i="4"/>
  <c r="Q79" i="4" s="1"/>
  <c r="S79" i="4" s="1"/>
  <c r="U79" i="4" s="1"/>
  <c r="AQ79" i="4" s="1"/>
  <c r="AU79" i="4" s="1"/>
  <c r="O80" i="4"/>
  <c r="O94" i="21"/>
  <c r="O141" i="7"/>
  <c r="P140" i="3"/>
  <c r="Q140" i="3" s="1"/>
  <c r="S140" i="3" s="1"/>
  <c r="U140" i="3" s="1"/>
  <c r="AT140" i="3" s="1"/>
  <c r="AX140" i="3" s="1"/>
  <c r="O141" i="3"/>
  <c r="O33" i="30"/>
  <c r="O127" i="28"/>
  <c r="O126" i="17"/>
  <c r="P95" i="29"/>
  <c r="Q95" i="29" s="1"/>
  <c r="S95" i="29" s="1"/>
  <c r="U95" i="29" s="1"/>
  <c r="AJ95" i="29" s="1"/>
  <c r="AN95" i="29" s="1"/>
  <c r="P33" i="5"/>
  <c r="Q33" i="5" s="1"/>
  <c r="S33" i="5" s="1"/>
  <c r="U33" i="5" s="1"/>
  <c r="AQ33" i="5" s="1"/>
  <c r="AU33" i="5" s="1"/>
  <c r="P110" i="28"/>
  <c r="Q110" i="28" s="1"/>
  <c r="S110" i="28" s="1"/>
  <c r="U110" i="28" s="1"/>
  <c r="AT110" i="28" s="1"/>
  <c r="AX110" i="28" s="1"/>
  <c r="O111" i="28"/>
  <c r="N52" i="11"/>
  <c r="O52" i="11" s="1"/>
  <c r="P51" i="11"/>
  <c r="Q51" i="11" s="1"/>
  <c r="S51" i="11" s="1"/>
  <c r="U51" i="11" s="1"/>
  <c r="AQ51" i="11" s="1"/>
  <c r="AU51" i="11" s="1"/>
  <c r="P127" i="19"/>
  <c r="Q127" i="19" s="1"/>
  <c r="S127" i="19" s="1"/>
  <c r="U127" i="19" s="1"/>
  <c r="AT127" i="19" s="1"/>
  <c r="O128" i="19"/>
  <c r="P50" i="28"/>
  <c r="Q50" i="28" s="1"/>
  <c r="S50" i="28" s="1"/>
  <c r="U50" i="28" s="1"/>
  <c r="AQ50" i="28" s="1"/>
  <c r="AU50" i="28" s="1"/>
  <c r="P51" i="19"/>
  <c r="Q51" i="19" s="1"/>
  <c r="S51" i="19" s="1"/>
  <c r="U51" i="19" s="1"/>
  <c r="AQ51" i="19" s="1"/>
  <c r="AU51" i="19" s="1"/>
  <c r="P64" i="18"/>
  <c r="Q64" i="18" s="1"/>
  <c r="S64" i="18" s="1"/>
  <c r="U64" i="18" s="1"/>
  <c r="AQ64" i="18" s="1"/>
  <c r="AU64" i="18" s="1"/>
  <c r="P110" i="22"/>
  <c r="Q110" i="22" s="1"/>
  <c r="S110" i="22" s="1"/>
  <c r="U110" i="22" s="1"/>
  <c r="AT110" i="22" s="1"/>
  <c r="AX110" i="22" s="1"/>
  <c r="P94" i="11"/>
  <c r="Q94" i="11" s="1"/>
  <c r="S94" i="11" s="1"/>
  <c r="U94" i="11" s="1"/>
  <c r="AJ94" i="11" s="1"/>
  <c r="AN94" i="11" s="1"/>
  <c r="O95" i="11"/>
  <c r="P109" i="11"/>
  <c r="Q109" i="11" s="1"/>
  <c r="S109" i="11" s="1"/>
  <c r="U109" i="11" s="1"/>
  <c r="AT109" i="11" s="1"/>
  <c r="AX109" i="11" s="1"/>
  <c r="P64" i="26"/>
  <c r="Q64" i="26" s="1"/>
  <c r="S64" i="26" s="1"/>
  <c r="U64" i="26" s="1"/>
  <c r="AQ64" i="26" s="1"/>
  <c r="AU64" i="26" s="1"/>
  <c r="O80" i="20"/>
  <c r="P49" i="29"/>
  <c r="Q49" i="29" s="1"/>
  <c r="S49" i="29" s="1"/>
  <c r="U49" i="29" s="1"/>
  <c r="AQ49" i="29" s="1"/>
  <c r="AU49" i="29" s="1"/>
  <c r="O111" i="15"/>
  <c r="O33" i="25"/>
  <c r="O35" i="27"/>
  <c r="O52" i="13"/>
  <c r="AX126" i="28"/>
  <c r="BA126" i="28"/>
  <c r="P96" i="5"/>
  <c r="Q96" i="5" s="1"/>
  <c r="S96" i="5" s="1"/>
  <c r="U96" i="5" s="1"/>
  <c r="AJ96" i="5" s="1"/>
  <c r="AN96" i="5" s="1"/>
  <c r="P141" i="14"/>
  <c r="Q141" i="14" s="1"/>
  <c r="S141" i="14" s="1"/>
  <c r="U141" i="14" s="1"/>
  <c r="AT141" i="14" s="1"/>
  <c r="AX141" i="14" s="1"/>
  <c r="O142" i="14"/>
  <c r="AX125" i="17"/>
  <c r="BA125" i="17"/>
  <c r="O65" i="8"/>
  <c r="O51" i="25"/>
  <c r="O126" i="4"/>
  <c r="P127" i="6"/>
  <c r="Q127" i="6" s="1"/>
  <c r="S127" i="6" s="1"/>
  <c r="U127" i="6" s="1"/>
  <c r="AT127" i="6" s="1"/>
  <c r="O128" i="6"/>
  <c r="O98" i="28"/>
  <c r="P96" i="17"/>
  <c r="Q96" i="17" s="1"/>
  <c r="S96" i="17" s="1"/>
  <c r="U96" i="17" s="1"/>
  <c r="AJ96" i="17" s="1"/>
  <c r="AN96" i="17" s="1"/>
  <c r="P141" i="30"/>
  <c r="Q141" i="30" s="1"/>
  <c r="S141" i="30" s="1"/>
  <c r="U141" i="30" s="1"/>
  <c r="AT141" i="30" s="1"/>
  <c r="AX141" i="30" s="1"/>
  <c r="P113" i="18"/>
  <c r="Q113" i="18" s="1"/>
  <c r="S113" i="18" s="1"/>
  <c r="U113" i="18" s="1"/>
  <c r="AT113" i="18" s="1"/>
  <c r="AX113" i="18" s="1"/>
  <c r="O114" i="18"/>
  <c r="P66" i="16"/>
  <c r="Q66" i="16" s="1"/>
  <c r="S66" i="16" s="1"/>
  <c r="U66" i="16" s="1"/>
  <c r="AQ66" i="16" s="1"/>
  <c r="AU66" i="16" s="1"/>
  <c r="P112" i="3"/>
  <c r="Q112" i="3" s="1"/>
  <c r="S112" i="3" s="1"/>
  <c r="U112" i="3" s="1"/>
  <c r="AT112" i="3" s="1"/>
  <c r="AX112" i="3" s="1"/>
  <c r="O113" i="3"/>
  <c r="AX126" i="15"/>
  <c r="BA126" i="15"/>
  <c r="P81" i="25"/>
  <c r="Q81" i="25" s="1"/>
  <c r="S81" i="25" s="1"/>
  <c r="U81" i="25" s="1"/>
  <c r="AQ81" i="25" s="1"/>
  <c r="AU81" i="25" s="1"/>
  <c r="O82" i="25"/>
  <c r="P33" i="4"/>
  <c r="Q33" i="4" s="1"/>
  <c r="S33" i="4" s="1"/>
  <c r="U33" i="4" s="1"/>
  <c r="AQ33" i="4" s="1"/>
  <c r="AU33" i="4" s="1"/>
  <c r="P32" i="18"/>
  <c r="Q32" i="18" s="1"/>
  <c r="S32" i="18" s="1"/>
  <c r="U32" i="18" s="1"/>
  <c r="AQ32" i="18" s="1"/>
  <c r="AU32" i="18" s="1"/>
  <c r="P125" i="29"/>
  <c r="Q125" i="29" s="1"/>
  <c r="S125" i="29" s="1"/>
  <c r="U125" i="29" s="1"/>
  <c r="AT125" i="29" s="1"/>
  <c r="P142" i="15"/>
  <c r="Q142" i="15" s="1"/>
  <c r="S142" i="15" s="1"/>
  <c r="U142" i="15" s="1"/>
  <c r="AT142" i="15" s="1"/>
  <c r="AX142" i="15" s="1"/>
  <c r="O143" i="15"/>
  <c r="N36" i="26"/>
  <c r="O36" i="26" s="1"/>
  <c r="P35" i="26"/>
  <c r="Q35" i="26" s="1"/>
  <c r="S35" i="26" s="1"/>
  <c r="U35" i="26" s="1"/>
  <c r="AQ35" i="26" s="1"/>
  <c r="AU35" i="26" s="1"/>
  <c r="P33" i="20"/>
  <c r="Q33" i="20" s="1"/>
  <c r="S33" i="20" s="1"/>
  <c r="U33" i="20" s="1"/>
  <c r="AQ33" i="20" s="1"/>
  <c r="AU33" i="20" s="1"/>
  <c r="O34" i="20"/>
  <c r="P143" i="27"/>
  <c r="Q143" i="27" s="1"/>
  <c r="S143" i="27" s="1"/>
  <c r="U143" i="27" s="1"/>
  <c r="AT143" i="27" s="1"/>
  <c r="AX143" i="27" s="1"/>
  <c r="P80" i="6"/>
  <c r="Q80" i="6" s="1"/>
  <c r="S80" i="6" s="1"/>
  <c r="U80" i="6" s="1"/>
  <c r="AQ80" i="6" s="1"/>
  <c r="AU80" i="6" s="1"/>
  <c r="O81" i="6"/>
  <c r="P81" i="3"/>
  <c r="Q81" i="3" s="1"/>
  <c r="S81" i="3" s="1"/>
  <c r="U81" i="3" s="1"/>
  <c r="AQ81" i="3" s="1"/>
  <c r="AU81" i="3" s="1"/>
  <c r="O82" i="3"/>
  <c r="BA125" i="4"/>
  <c r="AX125" i="4"/>
  <c r="P50" i="9"/>
  <c r="Q50" i="9" s="1"/>
  <c r="S50" i="9" s="1"/>
  <c r="U50" i="9" s="1"/>
  <c r="AQ50" i="9" s="1"/>
  <c r="AU50" i="9" s="1"/>
  <c r="O51" i="9"/>
  <c r="P48" i="33"/>
  <c r="Q48" i="33" s="1"/>
  <c r="S48" i="33" s="1"/>
  <c r="U48" i="33" s="1"/>
  <c r="AQ48" i="33" s="1"/>
  <c r="AU48" i="33" s="1"/>
  <c r="P50" i="16"/>
  <c r="Q50" i="16" s="1"/>
  <c r="S50" i="16" s="1"/>
  <c r="U50" i="16" s="1"/>
  <c r="AQ50" i="16" s="1"/>
  <c r="AU50" i="16" s="1"/>
  <c r="O51" i="16"/>
  <c r="P64" i="7"/>
  <c r="Q64" i="7" s="1"/>
  <c r="S64" i="7" s="1"/>
  <c r="U64" i="7" s="1"/>
  <c r="AQ64" i="7" s="1"/>
  <c r="AU64" i="7" s="1"/>
  <c r="O65" i="7"/>
  <c r="P141" i="17"/>
  <c r="Q141" i="17" s="1"/>
  <c r="S141" i="17" s="1"/>
  <c r="U141" i="17" s="1"/>
  <c r="AT141" i="17" s="1"/>
  <c r="AX141" i="17" s="1"/>
  <c r="O142" i="17"/>
  <c r="P111" i="9"/>
  <c r="Q111" i="9" s="1"/>
  <c r="S111" i="9" s="1"/>
  <c r="U111" i="9" s="1"/>
  <c r="AT111" i="9" s="1"/>
  <c r="AX111" i="9" s="1"/>
  <c r="P67" i="22"/>
  <c r="Q67" i="22" s="1"/>
  <c r="S67" i="22" s="1"/>
  <c r="U67" i="22" s="1"/>
  <c r="AQ67" i="22" s="1"/>
  <c r="AU67" i="22" s="1"/>
  <c r="P141" i="22"/>
  <c r="Q141" i="22" s="1"/>
  <c r="S141" i="22" s="1"/>
  <c r="U141" i="22" s="1"/>
  <c r="AT141" i="22" s="1"/>
  <c r="AX141" i="22" s="1"/>
  <c r="P65" i="12"/>
  <c r="Q65" i="12" s="1"/>
  <c r="S65" i="12" s="1"/>
  <c r="U65" i="12" s="1"/>
  <c r="AQ65" i="12" s="1"/>
  <c r="AU65" i="12" s="1"/>
  <c r="O66" i="12"/>
  <c r="O64" i="19"/>
  <c r="AX124" i="29"/>
  <c r="BA124" i="29"/>
  <c r="O95" i="14"/>
  <c r="O111" i="29"/>
  <c r="N52" i="13"/>
  <c r="O66" i="17"/>
  <c r="O34" i="14"/>
  <c r="O98" i="1"/>
  <c r="O141" i="31"/>
  <c r="O81" i="7"/>
  <c r="P32" i="7"/>
  <c r="Q32" i="7" s="1"/>
  <c r="S32" i="7" s="1"/>
  <c r="U32" i="7" s="1"/>
  <c r="AQ32" i="7" s="1"/>
  <c r="AU32" i="7" s="1"/>
  <c r="P49" i="5"/>
  <c r="Q49" i="5" s="1"/>
  <c r="S49" i="5" s="1"/>
  <c r="U49" i="5" s="1"/>
  <c r="AQ49" i="5" s="1"/>
  <c r="AU49" i="5" s="1"/>
  <c r="O50" i="5"/>
  <c r="P34" i="24"/>
  <c r="Q34" i="24" s="1"/>
  <c r="S34" i="24" s="1"/>
  <c r="U34" i="24" s="1"/>
  <c r="AQ34" i="24" s="1"/>
  <c r="AU34" i="24" s="1"/>
  <c r="O35" i="24"/>
  <c r="P34" i="1"/>
  <c r="Q34" i="1" s="1"/>
  <c r="S34" i="1" s="1"/>
  <c r="U34" i="1" s="1"/>
  <c r="AQ34" i="1" s="1"/>
  <c r="AU34" i="1" s="1"/>
  <c r="O35" i="1"/>
  <c r="P36" i="33"/>
  <c r="Q36" i="33" s="1"/>
  <c r="S36" i="33" s="1"/>
  <c r="U36" i="33" s="1"/>
  <c r="AQ36" i="33" s="1"/>
  <c r="AU36" i="33" s="1"/>
  <c r="P127" i="15"/>
  <c r="Q127" i="15" s="1"/>
  <c r="S127" i="15" s="1"/>
  <c r="U127" i="15" s="1"/>
  <c r="AT127" i="15" s="1"/>
  <c r="O128" i="15"/>
  <c r="P112" i="19"/>
  <c r="Q112" i="19" s="1"/>
  <c r="S112" i="19" s="1"/>
  <c r="U112" i="19" s="1"/>
  <c r="AT112" i="19" s="1"/>
  <c r="AX112" i="19" s="1"/>
  <c r="O113" i="19"/>
  <c r="P50" i="20"/>
  <c r="Q50" i="20" s="1"/>
  <c r="S50" i="20" s="1"/>
  <c r="U50" i="20" s="1"/>
  <c r="AQ50" i="20" s="1"/>
  <c r="AU50" i="20" s="1"/>
  <c r="O51" i="20"/>
  <c r="P111" i="10"/>
  <c r="Q111" i="10" s="1"/>
  <c r="S111" i="10" s="1"/>
  <c r="U111" i="10" s="1"/>
  <c r="AT111" i="10" s="1"/>
  <c r="AX111" i="10" s="1"/>
  <c r="P51" i="23"/>
  <c r="Q51" i="23" s="1"/>
  <c r="S51" i="23" s="1"/>
  <c r="U51" i="23" s="1"/>
  <c r="AQ51" i="23" s="1"/>
  <c r="AU51" i="23" s="1"/>
  <c r="N52" i="23"/>
  <c r="P35" i="2"/>
  <c r="Q35" i="2" s="1"/>
  <c r="S35" i="2" s="1"/>
  <c r="U35" i="2" s="1"/>
  <c r="AQ35" i="2" s="1"/>
  <c r="AU35" i="2" s="1"/>
  <c r="P141" i="29"/>
  <c r="Q141" i="29" s="1"/>
  <c r="S141" i="29" s="1"/>
  <c r="U141" i="29" s="1"/>
  <c r="AT141" i="29" s="1"/>
  <c r="AX141" i="29" s="1"/>
  <c r="P79" i="13"/>
  <c r="Q79" i="13" s="1"/>
  <c r="S79" i="13" s="1"/>
  <c r="U79" i="13" s="1"/>
  <c r="AQ79" i="13" s="1"/>
  <c r="AU79" i="13" s="1"/>
  <c r="O80" i="13"/>
  <c r="P65" i="3"/>
  <c r="Q65" i="3" s="1"/>
  <c r="S65" i="3" s="1"/>
  <c r="U65" i="3" s="1"/>
  <c r="AQ65" i="3" s="1"/>
  <c r="AU65" i="3" s="1"/>
  <c r="O66" i="3"/>
  <c r="P141" i="2"/>
  <c r="Q141" i="2" s="1"/>
  <c r="S141" i="2" s="1"/>
  <c r="U141" i="2" s="1"/>
  <c r="AT141" i="2" s="1"/>
  <c r="AX141" i="2" s="1"/>
  <c r="O142" i="2"/>
  <c r="P127" i="23"/>
  <c r="Q127" i="23" s="1"/>
  <c r="S127" i="23" s="1"/>
  <c r="U127" i="23" s="1"/>
  <c r="AT127" i="23" s="1"/>
  <c r="P66" i="10"/>
  <c r="Q66" i="10" s="1"/>
  <c r="S66" i="10" s="1"/>
  <c r="U66" i="10" s="1"/>
  <c r="AQ66" i="10" s="1"/>
  <c r="AU66" i="10" s="1"/>
  <c r="O67" i="10"/>
  <c r="P65" i="23"/>
  <c r="Q65" i="23" s="1"/>
  <c r="S65" i="23" s="1"/>
  <c r="U65" i="23" s="1"/>
  <c r="AQ65" i="23" s="1"/>
  <c r="AU65" i="23" s="1"/>
  <c r="O66" i="23"/>
  <c r="P81" i="22"/>
  <c r="Q81" i="22" s="1"/>
  <c r="S81" i="22" s="1"/>
  <c r="U81" i="22" s="1"/>
  <c r="AQ81" i="22" s="1"/>
  <c r="AU81" i="22" s="1"/>
  <c r="P127" i="24"/>
  <c r="Q127" i="24" s="1"/>
  <c r="S127" i="24" s="1"/>
  <c r="U127" i="24" s="1"/>
  <c r="AT127" i="24" s="1"/>
  <c r="P50" i="18"/>
  <c r="Q50" i="18" s="1"/>
  <c r="S50" i="18" s="1"/>
  <c r="U50" i="18" s="1"/>
  <c r="AQ50" i="18" s="1"/>
  <c r="AU50" i="18" s="1"/>
  <c r="O51" i="18"/>
  <c r="O69" i="29"/>
  <c r="P69" i="29" s="1"/>
  <c r="Q69" i="29" s="1"/>
  <c r="S69" i="29" s="1"/>
  <c r="U69" i="29" s="1"/>
  <c r="AQ69" i="29" s="1"/>
  <c r="AU69" i="29" s="1"/>
  <c r="AV69" i="29" s="1"/>
  <c r="P126" i="12"/>
  <c r="Q126" i="12" s="1"/>
  <c r="S126" i="12" s="1"/>
  <c r="U126" i="12" s="1"/>
  <c r="AT126" i="12" s="1"/>
  <c r="N36" i="8"/>
  <c r="P35" i="8"/>
  <c r="Q35" i="8" s="1"/>
  <c r="S35" i="8" s="1"/>
  <c r="U35" i="8" s="1"/>
  <c r="AQ35" i="8" s="1"/>
  <c r="AU35" i="8" s="1"/>
  <c r="P111" i="16"/>
  <c r="Q111" i="16" s="1"/>
  <c r="S111" i="16" s="1"/>
  <c r="U111" i="16" s="1"/>
  <c r="AT111" i="16" s="1"/>
  <c r="AX111" i="16" s="1"/>
  <c r="O112" i="16"/>
  <c r="P80" i="21"/>
  <c r="Q80" i="21" s="1"/>
  <c r="S80" i="21" s="1"/>
  <c r="U80" i="21" s="1"/>
  <c r="AQ80" i="21" s="1"/>
  <c r="AU80" i="21" s="1"/>
  <c r="O81" i="21"/>
  <c r="P111" i="21"/>
  <c r="Q111" i="21" s="1"/>
  <c r="S111" i="21" s="1"/>
  <c r="U111" i="21" s="1"/>
  <c r="AT111" i="21" s="1"/>
  <c r="AX111" i="21" s="1"/>
  <c r="P65" i="33"/>
  <c r="Q65" i="33" s="1"/>
  <c r="S65" i="33" s="1"/>
  <c r="U65" i="33" s="1"/>
  <c r="AQ65" i="33" s="1"/>
  <c r="AU65" i="33" s="1"/>
  <c r="P126" i="10"/>
  <c r="Q126" i="10" s="1"/>
  <c r="S126" i="10" s="1"/>
  <c r="U126" i="10" s="1"/>
  <c r="AT126" i="10" s="1"/>
  <c r="N36" i="22"/>
  <c r="O36" i="22" s="1"/>
  <c r="O144" i="25"/>
  <c r="P79" i="2"/>
  <c r="Q79" i="2" s="1"/>
  <c r="S79" i="2" s="1"/>
  <c r="U79" i="2" s="1"/>
  <c r="AQ79" i="2" s="1"/>
  <c r="AU79" i="2" s="1"/>
  <c r="O80" i="2"/>
  <c r="P97" i="16"/>
  <c r="Q97" i="16" s="1"/>
  <c r="S97" i="16" s="1"/>
  <c r="U97" i="16" s="1"/>
  <c r="AJ97" i="16" s="1"/>
  <c r="AN97" i="16" s="1"/>
  <c r="P33" i="17"/>
  <c r="Q33" i="17" s="1"/>
  <c r="S33" i="17" s="1"/>
  <c r="U33" i="17" s="1"/>
  <c r="AQ33" i="17" s="1"/>
  <c r="AU33" i="17" s="1"/>
  <c r="O34" i="17"/>
  <c r="P50" i="10"/>
  <c r="Q50" i="10" s="1"/>
  <c r="S50" i="10" s="1"/>
  <c r="U50" i="10" s="1"/>
  <c r="AQ50" i="10" s="1"/>
  <c r="AU50" i="10" s="1"/>
  <c r="P34" i="21"/>
  <c r="Q34" i="21" s="1"/>
  <c r="S34" i="21" s="1"/>
  <c r="U34" i="21" s="1"/>
  <c r="AQ34" i="21" s="1"/>
  <c r="AU34" i="21" s="1"/>
  <c r="P140" i="4"/>
  <c r="Q140" i="4" s="1"/>
  <c r="S140" i="4" s="1"/>
  <c r="U140" i="4" s="1"/>
  <c r="AT140" i="4" s="1"/>
  <c r="AX140" i="4" s="1"/>
  <c r="BA126" i="23"/>
  <c r="AX126" i="23"/>
  <c r="P51" i="21"/>
  <c r="Q51" i="21" s="1"/>
  <c r="S51" i="21" s="1"/>
  <c r="U51" i="21" s="1"/>
  <c r="AQ51" i="21" s="1"/>
  <c r="AU51" i="21" s="1"/>
  <c r="P65" i="30"/>
  <c r="Q65" i="30" s="1"/>
  <c r="S65" i="30" s="1"/>
  <c r="U65" i="30" s="1"/>
  <c r="AQ65" i="30" s="1"/>
  <c r="AU65" i="30" s="1"/>
  <c r="O66" i="30"/>
  <c r="P65" i="2"/>
  <c r="Q65" i="2" s="1"/>
  <c r="S65" i="2" s="1"/>
  <c r="U65" i="2" s="1"/>
  <c r="AQ65" i="2" s="1"/>
  <c r="AU65" i="2" s="1"/>
  <c r="O66" i="2"/>
  <c r="P111" i="8"/>
  <c r="Q111" i="8" s="1"/>
  <c r="S111" i="8" s="1"/>
  <c r="U111" i="8" s="1"/>
  <c r="AT111" i="8" s="1"/>
  <c r="AX111" i="8" s="1"/>
  <c r="P95" i="9"/>
  <c r="Q95" i="9" s="1"/>
  <c r="S95" i="9" s="1"/>
  <c r="U95" i="9" s="1"/>
  <c r="AJ95" i="9" s="1"/>
  <c r="AN95" i="9" s="1"/>
  <c r="O96" i="9"/>
  <c r="AX126" i="24"/>
  <c r="BA126" i="24"/>
  <c r="P80" i="28"/>
  <c r="Q80" i="28" s="1"/>
  <c r="S80" i="28" s="1"/>
  <c r="U80" i="28" s="1"/>
  <c r="AQ80" i="28" s="1"/>
  <c r="AU80" i="28" s="1"/>
  <c r="O81" i="28"/>
  <c r="AX125" i="12"/>
  <c r="BA125" i="12"/>
  <c r="P51" i="7"/>
  <c r="Q51" i="7" s="1"/>
  <c r="S51" i="7" s="1"/>
  <c r="U51" i="7" s="1"/>
  <c r="AQ51" i="7" s="1"/>
  <c r="AU51" i="7" s="1"/>
  <c r="P96" i="7"/>
  <c r="Q96" i="7" s="1"/>
  <c r="S96" i="7" s="1"/>
  <c r="U96" i="7" s="1"/>
  <c r="AJ96" i="7" s="1"/>
  <c r="AN96" i="7" s="1"/>
  <c r="AX126" i="7"/>
  <c r="BA126" i="7"/>
  <c r="P95" i="24"/>
  <c r="Q95" i="24" s="1"/>
  <c r="S95" i="24" s="1"/>
  <c r="U95" i="24" s="1"/>
  <c r="AJ95" i="24" s="1"/>
  <c r="AN95" i="24" s="1"/>
  <c r="O96" i="24"/>
  <c r="P80" i="10"/>
  <c r="Q80" i="10" s="1"/>
  <c r="S80" i="10" s="1"/>
  <c r="U80" i="10" s="1"/>
  <c r="AQ80" i="10" s="1"/>
  <c r="AU80" i="10" s="1"/>
  <c r="O66" i="15"/>
  <c r="O142" i="12"/>
  <c r="O67" i="14"/>
  <c r="O36" i="23"/>
  <c r="P95" i="25"/>
  <c r="Q95" i="25" s="1"/>
  <c r="S95" i="25" s="1"/>
  <c r="U95" i="25" s="1"/>
  <c r="AJ95" i="25" s="1"/>
  <c r="AN95" i="25" s="1"/>
  <c r="O96" i="25"/>
  <c r="O128" i="31"/>
  <c r="O111" i="17"/>
  <c r="O34" i="6"/>
  <c r="P80" i="29"/>
  <c r="Q80" i="29" s="1"/>
  <c r="S80" i="29" s="1"/>
  <c r="U80" i="29" s="1"/>
  <c r="AQ80" i="29" s="1"/>
  <c r="AU80" i="29" s="1"/>
  <c r="O81" i="29"/>
  <c r="O143" i="1"/>
  <c r="O66" i="4"/>
  <c r="O79" i="17"/>
  <c r="O34" i="15"/>
  <c r="O83" i="14"/>
  <c r="O141" i="20"/>
  <c r="P141" i="23"/>
  <c r="Q141" i="23" s="1"/>
  <c r="S141" i="23" s="1"/>
  <c r="U141" i="23" s="1"/>
  <c r="AT141" i="23" s="1"/>
  <c r="AX141" i="23" s="1"/>
  <c r="O142" i="23"/>
  <c r="P113" i="6"/>
  <c r="Q113" i="6" s="1"/>
  <c r="S113" i="6" s="1"/>
  <c r="U113" i="6" s="1"/>
  <c r="AT113" i="6" s="1"/>
  <c r="AX113" i="6" s="1"/>
  <c r="P129" i="25"/>
  <c r="Q129" i="25" s="1"/>
  <c r="S129" i="25" s="1"/>
  <c r="U129" i="25" s="1"/>
  <c r="AT129" i="25" s="1"/>
  <c r="O66" i="28"/>
  <c r="O95" i="2"/>
  <c r="P125" i="11"/>
  <c r="Q125" i="11" s="1"/>
  <c r="S125" i="11" s="1"/>
  <c r="U125" i="11" s="1"/>
  <c r="AT125" i="11" s="1"/>
  <c r="O126" i="11"/>
  <c r="O97" i="30"/>
  <c r="O141" i="8"/>
  <c r="P65" i="13"/>
  <c r="Q65" i="13" s="1"/>
  <c r="S65" i="13" s="1"/>
  <c r="U65" i="13" s="1"/>
  <c r="AQ65" i="13" s="1"/>
  <c r="AU65" i="13" s="1"/>
  <c r="O66" i="13"/>
  <c r="BA127" i="31"/>
  <c r="AX127" i="31"/>
  <c r="O81" i="27"/>
  <c r="P95" i="4"/>
  <c r="Q95" i="4" s="1"/>
  <c r="S95" i="4" s="1"/>
  <c r="U95" i="4" s="1"/>
  <c r="AJ95" i="4" s="1"/>
  <c r="AN95" i="4" s="1"/>
  <c r="O67" i="6"/>
  <c r="O112" i="13"/>
  <c r="P111" i="20"/>
  <c r="Q111" i="20" s="1"/>
  <c r="S111" i="20" s="1"/>
  <c r="U111" i="20" s="1"/>
  <c r="AT111" i="20" s="1"/>
  <c r="AX111" i="20" s="1"/>
  <c r="O112" i="20"/>
  <c r="O110" i="26"/>
  <c r="BA126" i="34" l="1"/>
  <c r="AX126" i="34"/>
  <c r="P50" i="34"/>
  <c r="Q50" i="34" s="1"/>
  <c r="S50" i="34" s="1"/>
  <c r="U50" i="34" s="1"/>
  <c r="AQ50" i="34" s="1"/>
  <c r="AU50" i="34" s="1"/>
  <c r="O51" i="34"/>
  <c r="P82" i="34"/>
  <c r="Q82" i="34" s="1"/>
  <c r="S82" i="34" s="1"/>
  <c r="U82" i="34" s="1"/>
  <c r="AQ82" i="34" s="1"/>
  <c r="AU82" i="34" s="1"/>
  <c r="P34" i="34"/>
  <c r="Q34" i="34" s="1"/>
  <c r="S34" i="34" s="1"/>
  <c r="U34" i="34" s="1"/>
  <c r="AQ34" i="34" s="1"/>
  <c r="AU34" i="34" s="1"/>
  <c r="O35" i="34"/>
  <c r="P127" i="34"/>
  <c r="Q127" i="34" s="1"/>
  <c r="S127" i="34" s="1"/>
  <c r="U127" i="34" s="1"/>
  <c r="AT127" i="34" s="1"/>
  <c r="O128" i="34"/>
  <c r="P112" i="34"/>
  <c r="Q112" i="34" s="1"/>
  <c r="S112" i="34" s="1"/>
  <c r="U112" i="34" s="1"/>
  <c r="AT112" i="34" s="1"/>
  <c r="AX112" i="34" s="1"/>
  <c r="O113" i="34"/>
  <c r="P97" i="34"/>
  <c r="Q97" i="34" s="1"/>
  <c r="S97" i="34" s="1"/>
  <c r="U97" i="34" s="1"/>
  <c r="AJ97" i="34" s="1"/>
  <c r="AN97" i="34" s="1"/>
  <c r="O98" i="34"/>
  <c r="P65" i="34"/>
  <c r="Q65" i="34" s="1"/>
  <c r="S65" i="34" s="1"/>
  <c r="U65" i="34" s="1"/>
  <c r="AQ65" i="34" s="1"/>
  <c r="AU65" i="34" s="1"/>
  <c r="P143" i="34"/>
  <c r="Q143" i="34" s="1"/>
  <c r="S143" i="34" s="1"/>
  <c r="U143" i="34" s="1"/>
  <c r="AT143" i="34" s="1"/>
  <c r="AX143" i="34" s="1"/>
  <c r="O144" i="34"/>
  <c r="P36" i="22"/>
  <c r="Q36" i="22" s="1"/>
  <c r="S36" i="22" s="1"/>
  <c r="U36" i="22" s="1"/>
  <c r="AQ36" i="22" s="1"/>
  <c r="AU36" i="22" s="1"/>
  <c r="O37" i="22"/>
  <c r="P37" i="22" s="1"/>
  <c r="Q37" i="22" s="1"/>
  <c r="S37" i="22" s="1"/>
  <c r="U37" i="22" s="1"/>
  <c r="AQ37" i="22" s="1"/>
  <c r="AU37" i="22" s="1"/>
  <c r="AV37" i="22" s="1"/>
  <c r="P52" i="11"/>
  <c r="Q52" i="11" s="1"/>
  <c r="S52" i="11" s="1"/>
  <c r="U52" i="11" s="1"/>
  <c r="AQ52" i="11" s="1"/>
  <c r="AU52" i="11" s="1"/>
  <c r="O53" i="11"/>
  <c r="P53" i="11" s="1"/>
  <c r="Q53" i="11" s="1"/>
  <c r="S53" i="11" s="1"/>
  <c r="U53" i="11" s="1"/>
  <c r="AQ53" i="11" s="1"/>
  <c r="AU53" i="11" s="1"/>
  <c r="AV53" i="11" s="1"/>
  <c r="P36" i="26"/>
  <c r="Q36" i="26" s="1"/>
  <c r="S36" i="26" s="1"/>
  <c r="U36" i="26" s="1"/>
  <c r="AQ36" i="26" s="1"/>
  <c r="AU36" i="26" s="1"/>
  <c r="O37" i="26"/>
  <c r="P37" i="26" s="1"/>
  <c r="Q37" i="26" s="1"/>
  <c r="S37" i="26" s="1"/>
  <c r="U37" i="26" s="1"/>
  <c r="AQ37" i="26" s="1"/>
  <c r="AU37" i="26" s="1"/>
  <c r="AV37" i="26" s="1"/>
  <c r="P68" i="9"/>
  <c r="Q68" i="9" s="1"/>
  <c r="S68" i="9" s="1"/>
  <c r="U68" i="9" s="1"/>
  <c r="AQ68" i="9" s="1"/>
  <c r="AU68" i="9" s="1"/>
  <c r="O69" i="9"/>
  <c r="P69" i="9" s="1"/>
  <c r="Q69" i="9" s="1"/>
  <c r="S69" i="9" s="1"/>
  <c r="U69" i="9" s="1"/>
  <c r="AQ69" i="9" s="1"/>
  <c r="AU69" i="9" s="1"/>
  <c r="AV69" i="9" s="1"/>
  <c r="P36" i="11"/>
  <c r="Q36" i="11" s="1"/>
  <c r="S36" i="11" s="1"/>
  <c r="U36" i="11" s="1"/>
  <c r="AQ36" i="11" s="1"/>
  <c r="AU36" i="11" s="1"/>
  <c r="O37" i="11"/>
  <c r="P37" i="11" s="1"/>
  <c r="Q37" i="11" s="1"/>
  <c r="S37" i="11" s="1"/>
  <c r="U37" i="11" s="1"/>
  <c r="AQ37" i="11" s="1"/>
  <c r="AU37" i="11" s="1"/>
  <c r="AV37" i="11" s="1"/>
  <c r="P113" i="19"/>
  <c r="Q113" i="19" s="1"/>
  <c r="S113" i="19" s="1"/>
  <c r="U113" i="19" s="1"/>
  <c r="AT113" i="19" s="1"/>
  <c r="AX113" i="19" s="1"/>
  <c r="P52" i="13"/>
  <c r="Q52" i="13" s="1"/>
  <c r="S52" i="13" s="1"/>
  <c r="U52" i="13" s="1"/>
  <c r="AQ52" i="13" s="1"/>
  <c r="AU52" i="13" s="1"/>
  <c r="P50" i="12"/>
  <c r="Q50" i="12" s="1"/>
  <c r="S50" i="12" s="1"/>
  <c r="U50" i="12" s="1"/>
  <c r="AQ50" i="12" s="1"/>
  <c r="AU50" i="12" s="1"/>
  <c r="O51" i="12"/>
  <c r="P67" i="6"/>
  <c r="Q67" i="6" s="1"/>
  <c r="S67" i="6" s="1"/>
  <c r="U67" i="6" s="1"/>
  <c r="AQ67" i="6" s="1"/>
  <c r="AU67" i="6" s="1"/>
  <c r="O114" i="6"/>
  <c r="N52" i="21"/>
  <c r="P34" i="14"/>
  <c r="Q34" i="14" s="1"/>
  <c r="S34" i="14" s="1"/>
  <c r="U34" i="14" s="1"/>
  <c r="AQ34" i="14" s="1"/>
  <c r="AU34" i="14" s="1"/>
  <c r="O112" i="9"/>
  <c r="O34" i="4"/>
  <c r="P98" i="28"/>
  <c r="Q98" i="28" s="1"/>
  <c r="S98" i="28" s="1"/>
  <c r="U98" i="28" s="1"/>
  <c r="AJ98" i="28" s="1"/>
  <c r="AN98" i="28" s="1"/>
  <c r="N36" i="27"/>
  <c r="P35" i="27"/>
  <c r="Q35" i="27" s="1"/>
  <c r="S35" i="27" s="1"/>
  <c r="U35" i="27" s="1"/>
  <c r="AQ35" i="27" s="1"/>
  <c r="AU35" i="27" s="1"/>
  <c r="O36" i="27"/>
  <c r="O52" i="19"/>
  <c r="P126" i="17"/>
  <c r="Q126" i="17" s="1"/>
  <c r="S126" i="17" s="1"/>
  <c r="U126" i="17" s="1"/>
  <c r="AT126" i="17" s="1"/>
  <c r="O127" i="17"/>
  <c r="O82" i="23"/>
  <c r="O97" i="23"/>
  <c r="O49" i="8"/>
  <c r="O127" i="33"/>
  <c r="O81" i="1"/>
  <c r="P128" i="27"/>
  <c r="Q128" i="27" s="1"/>
  <c r="S128" i="27" s="1"/>
  <c r="U128" i="27" s="1"/>
  <c r="AT128" i="27" s="1"/>
  <c r="O129" i="27"/>
  <c r="P96" i="3"/>
  <c r="Q96" i="3" s="1"/>
  <c r="S96" i="3" s="1"/>
  <c r="U96" i="3" s="1"/>
  <c r="AJ96" i="3" s="1"/>
  <c r="AN96" i="3" s="1"/>
  <c r="O97" i="3"/>
  <c r="O33" i="28"/>
  <c r="O98" i="12"/>
  <c r="P125" i="21"/>
  <c r="Q125" i="21" s="1"/>
  <c r="S125" i="21" s="1"/>
  <c r="U125" i="21" s="1"/>
  <c r="AT125" i="21" s="1"/>
  <c r="O126" i="21"/>
  <c r="O96" i="4"/>
  <c r="P36" i="23"/>
  <c r="Q36" i="23" s="1"/>
  <c r="S36" i="23" s="1"/>
  <c r="U36" i="23" s="1"/>
  <c r="AQ36" i="23" s="1"/>
  <c r="AU36" i="23" s="1"/>
  <c r="O37" i="23"/>
  <c r="P37" i="23" s="1"/>
  <c r="Q37" i="23" s="1"/>
  <c r="S37" i="23" s="1"/>
  <c r="U37" i="23" s="1"/>
  <c r="AQ37" i="23" s="1"/>
  <c r="AU37" i="23" s="1"/>
  <c r="AV37" i="23" s="1"/>
  <c r="O127" i="10"/>
  <c r="P51" i="18"/>
  <c r="Q51" i="18" s="1"/>
  <c r="S51" i="18" s="1"/>
  <c r="U51" i="18" s="1"/>
  <c r="AQ51" i="18" s="1"/>
  <c r="AU51" i="18" s="1"/>
  <c r="P80" i="13"/>
  <c r="Q80" i="13" s="1"/>
  <c r="S80" i="13" s="1"/>
  <c r="U80" i="13" s="1"/>
  <c r="AQ80" i="13" s="1"/>
  <c r="AU80" i="13" s="1"/>
  <c r="O81" i="13"/>
  <c r="P128" i="15"/>
  <c r="Q128" i="15" s="1"/>
  <c r="S128" i="15" s="1"/>
  <c r="U128" i="15" s="1"/>
  <c r="AT128" i="15" s="1"/>
  <c r="O129" i="15"/>
  <c r="P66" i="17"/>
  <c r="Q66" i="17" s="1"/>
  <c r="S66" i="17" s="1"/>
  <c r="U66" i="17" s="1"/>
  <c r="AQ66" i="17" s="1"/>
  <c r="AU66" i="17" s="1"/>
  <c r="P81" i="6"/>
  <c r="Q81" i="6" s="1"/>
  <c r="S81" i="6" s="1"/>
  <c r="U81" i="6" s="1"/>
  <c r="AQ81" i="6" s="1"/>
  <c r="AU81" i="6" s="1"/>
  <c r="P128" i="6"/>
  <c r="Q128" i="6" s="1"/>
  <c r="S128" i="6" s="1"/>
  <c r="U128" i="6" s="1"/>
  <c r="AT128" i="6" s="1"/>
  <c r="O129" i="6"/>
  <c r="P33" i="25"/>
  <c r="Q33" i="25" s="1"/>
  <c r="S33" i="25" s="1"/>
  <c r="U33" i="25" s="1"/>
  <c r="AQ33" i="25" s="1"/>
  <c r="AU33" i="25" s="1"/>
  <c r="O34" i="25"/>
  <c r="P127" i="28"/>
  <c r="Q127" i="28" s="1"/>
  <c r="S127" i="28" s="1"/>
  <c r="U127" i="28" s="1"/>
  <c r="AT127" i="28" s="1"/>
  <c r="O128" i="28"/>
  <c r="P95" i="22"/>
  <c r="Q95" i="22" s="1"/>
  <c r="S95" i="22" s="1"/>
  <c r="U95" i="22" s="1"/>
  <c r="AJ95" i="22" s="1"/>
  <c r="AN95" i="22" s="1"/>
  <c r="O96" i="22"/>
  <c r="BA126" i="33"/>
  <c r="AX126" i="33"/>
  <c r="O127" i="22"/>
  <c r="P50" i="26"/>
  <c r="Q50" i="26" s="1"/>
  <c r="S50" i="26" s="1"/>
  <c r="U50" i="26" s="1"/>
  <c r="AQ50" i="26" s="1"/>
  <c r="AU50" i="26" s="1"/>
  <c r="O51" i="26"/>
  <c r="P111" i="12"/>
  <c r="Q111" i="12" s="1"/>
  <c r="S111" i="12" s="1"/>
  <c r="U111" i="12" s="1"/>
  <c r="AT111" i="12" s="1"/>
  <c r="AX111" i="12" s="1"/>
  <c r="O112" i="12"/>
  <c r="P127" i="16"/>
  <c r="Q127" i="16" s="1"/>
  <c r="S127" i="16" s="1"/>
  <c r="U127" i="16" s="1"/>
  <c r="AT127" i="16" s="1"/>
  <c r="O128" i="16"/>
  <c r="P141" i="11"/>
  <c r="Q141" i="11" s="1"/>
  <c r="S141" i="11" s="1"/>
  <c r="U141" i="11" s="1"/>
  <c r="AT141" i="11" s="1"/>
  <c r="AX141" i="11" s="1"/>
  <c r="P96" i="25"/>
  <c r="Q96" i="25" s="1"/>
  <c r="S96" i="25" s="1"/>
  <c r="U96" i="25" s="1"/>
  <c r="AJ96" i="25" s="1"/>
  <c r="AN96" i="25" s="1"/>
  <c r="P98" i="1"/>
  <c r="Q98" i="1" s="1"/>
  <c r="S98" i="1" s="1"/>
  <c r="U98" i="1" s="1"/>
  <c r="AJ98" i="1" s="1"/>
  <c r="AN98" i="1" s="1"/>
  <c r="P66" i="31"/>
  <c r="Q66" i="31" s="1"/>
  <c r="S66" i="31" s="1"/>
  <c r="U66" i="31" s="1"/>
  <c r="AQ66" i="31" s="1"/>
  <c r="AU66" i="31" s="1"/>
  <c r="O67" i="31"/>
  <c r="P142" i="23"/>
  <c r="Q142" i="23" s="1"/>
  <c r="S142" i="23" s="1"/>
  <c r="U142" i="23" s="1"/>
  <c r="AT142" i="23" s="1"/>
  <c r="AX142" i="23" s="1"/>
  <c r="O143" i="23"/>
  <c r="N68" i="14"/>
  <c r="O68" i="14" s="1"/>
  <c r="P67" i="14"/>
  <c r="Q67" i="14" s="1"/>
  <c r="S67" i="14" s="1"/>
  <c r="U67" i="14" s="1"/>
  <c r="AQ67" i="14" s="1"/>
  <c r="AU67" i="14" s="1"/>
  <c r="AX126" i="10"/>
  <c r="BA126" i="10"/>
  <c r="BA127" i="15"/>
  <c r="AX127" i="15"/>
  <c r="P142" i="17"/>
  <c r="Q142" i="17" s="1"/>
  <c r="S142" i="17" s="1"/>
  <c r="U142" i="17" s="1"/>
  <c r="AT142" i="17" s="1"/>
  <c r="AX142" i="17" s="1"/>
  <c r="N83" i="25"/>
  <c r="O83" i="25" s="1"/>
  <c r="P82" i="25"/>
  <c r="Q82" i="25" s="1"/>
  <c r="S82" i="25" s="1"/>
  <c r="U82" i="25" s="1"/>
  <c r="AQ82" i="25" s="1"/>
  <c r="AU82" i="25" s="1"/>
  <c r="AX127" i="6"/>
  <c r="BA127" i="6"/>
  <c r="P111" i="15"/>
  <c r="Q111" i="15" s="1"/>
  <c r="S111" i="15" s="1"/>
  <c r="U111" i="15" s="1"/>
  <c r="AT111" i="15" s="1"/>
  <c r="AX111" i="15" s="1"/>
  <c r="O112" i="15"/>
  <c r="N52" i="19"/>
  <c r="P33" i="30"/>
  <c r="Q33" i="30" s="1"/>
  <c r="S33" i="30" s="1"/>
  <c r="U33" i="30" s="1"/>
  <c r="AQ33" i="30" s="1"/>
  <c r="AU33" i="30" s="1"/>
  <c r="O49" i="31"/>
  <c r="P112" i="27"/>
  <c r="Q112" i="27" s="1"/>
  <c r="S112" i="27" s="1"/>
  <c r="U112" i="27" s="1"/>
  <c r="AT112" i="27" s="1"/>
  <c r="AX112" i="27" s="1"/>
  <c r="O113" i="27"/>
  <c r="P97" i="8"/>
  <c r="Q97" i="8" s="1"/>
  <c r="S97" i="8" s="1"/>
  <c r="U97" i="8" s="1"/>
  <c r="AJ97" i="8" s="1"/>
  <c r="AN97" i="8" s="1"/>
  <c r="O98" i="8"/>
  <c r="P128" i="9"/>
  <c r="Q128" i="9" s="1"/>
  <c r="S128" i="9" s="1"/>
  <c r="U128" i="9" s="1"/>
  <c r="AT128" i="9" s="1"/>
  <c r="O129" i="9"/>
  <c r="AX126" i="22"/>
  <c r="BA126" i="22"/>
  <c r="P79" i="5"/>
  <c r="Q79" i="5" s="1"/>
  <c r="S79" i="5" s="1"/>
  <c r="U79" i="5" s="1"/>
  <c r="AQ79" i="5" s="1"/>
  <c r="AU79" i="5" s="1"/>
  <c r="O80" i="5"/>
  <c r="P142" i="9"/>
  <c r="Q142" i="9" s="1"/>
  <c r="S142" i="9" s="1"/>
  <c r="U142" i="9" s="1"/>
  <c r="AT142" i="9" s="1"/>
  <c r="AX142" i="9" s="1"/>
  <c r="O143" i="9"/>
  <c r="P66" i="21"/>
  <c r="Q66" i="21" s="1"/>
  <c r="S66" i="21" s="1"/>
  <c r="U66" i="21" s="1"/>
  <c r="AQ66" i="21" s="1"/>
  <c r="AU66" i="21" s="1"/>
  <c r="P81" i="28"/>
  <c r="Q81" i="28" s="1"/>
  <c r="S81" i="28" s="1"/>
  <c r="U81" i="28" s="1"/>
  <c r="AQ81" i="28" s="1"/>
  <c r="AU81" i="28" s="1"/>
  <c r="O82" i="28"/>
  <c r="P81" i="27"/>
  <c r="Q81" i="27" s="1"/>
  <c r="S81" i="27" s="1"/>
  <c r="U81" i="27" s="1"/>
  <c r="AQ81" i="27" s="1"/>
  <c r="AU81" i="27" s="1"/>
  <c r="O82" i="27"/>
  <c r="P142" i="12"/>
  <c r="Q142" i="12" s="1"/>
  <c r="S142" i="12" s="1"/>
  <c r="U142" i="12" s="1"/>
  <c r="AT142" i="12" s="1"/>
  <c r="AX142" i="12" s="1"/>
  <c r="O143" i="12"/>
  <c r="O141" i="4"/>
  <c r="O66" i="33"/>
  <c r="O128" i="24"/>
  <c r="O142" i="29"/>
  <c r="O37" i="33"/>
  <c r="P37" i="33" s="1"/>
  <c r="Q37" i="33" s="1"/>
  <c r="S37" i="33" s="1"/>
  <c r="U37" i="33" s="1"/>
  <c r="AQ37" i="33" s="1"/>
  <c r="AU37" i="33" s="1"/>
  <c r="AV37" i="33" s="1"/>
  <c r="P111" i="29"/>
  <c r="Q111" i="29" s="1"/>
  <c r="S111" i="29" s="1"/>
  <c r="U111" i="29" s="1"/>
  <c r="AT111" i="29" s="1"/>
  <c r="AX111" i="29" s="1"/>
  <c r="O112" i="29"/>
  <c r="O144" i="27"/>
  <c r="O50" i="29"/>
  <c r="O51" i="28"/>
  <c r="P141" i="3"/>
  <c r="Q141" i="3" s="1"/>
  <c r="S141" i="3" s="1"/>
  <c r="U141" i="3" s="1"/>
  <c r="AT141" i="3" s="1"/>
  <c r="AX141" i="3" s="1"/>
  <c r="O142" i="3"/>
  <c r="BA127" i="9"/>
  <c r="AX127" i="9"/>
  <c r="O113" i="7"/>
  <c r="O50" i="2"/>
  <c r="O98" i="6"/>
  <c r="P126" i="8"/>
  <c r="Q126" i="8" s="1"/>
  <c r="S126" i="8" s="1"/>
  <c r="U126" i="8" s="1"/>
  <c r="AT126" i="8" s="1"/>
  <c r="O143" i="26"/>
  <c r="O84" i="31"/>
  <c r="P84" i="31" s="1"/>
  <c r="Q84" i="31" s="1"/>
  <c r="S84" i="31" s="1"/>
  <c r="U84" i="31" s="1"/>
  <c r="AQ84" i="31" s="1"/>
  <c r="AU84" i="31" s="1"/>
  <c r="AV84" i="31" s="1"/>
  <c r="BA127" i="24"/>
  <c r="AX127" i="24"/>
  <c r="P95" i="14"/>
  <c r="Q95" i="14" s="1"/>
  <c r="S95" i="14" s="1"/>
  <c r="U95" i="14" s="1"/>
  <c r="AJ95" i="14" s="1"/>
  <c r="AN95" i="14" s="1"/>
  <c r="O96" i="14"/>
  <c r="P65" i="7"/>
  <c r="Q65" i="7" s="1"/>
  <c r="S65" i="7" s="1"/>
  <c r="U65" i="7" s="1"/>
  <c r="AQ65" i="7" s="1"/>
  <c r="AU65" i="7" s="1"/>
  <c r="O66" i="7"/>
  <c r="P126" i="4"/>
  <c r="Q126" i="4" s="1"/>
  <c r="S126" i="4" s="1"/>
  <c r="U126" i="4" s="1"/>
  <c r="AT126" i="4" s="1"/>
  <c r="O127" i="4"/>
  <c r="O51" i="14"/>
  <c r="P111" i="24"/>
  <c r="Q111" i="24" s="1"/>
  <c r="S111" i="24" s="1"/>
  <c r="U111" i="24" s="1"/>
  <c r="AT111" i="24" s="1"/>
  <c r="AX111" i="24" s="1"/>
  <c r="O112" i="24"/>
  <c r="P114" i="1"/>
  <c r="Q114" i="1" s="1"/>
  <c r="S114" i="1" s="1"/>
  <c r="U114" i="1" s="1"/>
  <c r="AT114" i="1" s="1"/>
  <c r="AX114" i="1" s="1"/>
  <c r="N115" i="1"/>
  <c r="O115" i="1" s="1"/>
  <c r="P50" i="4"/>
  <c r="Q50" i="4" s="1"/>
  <c r="S50" i="4" s="1"/>
  <c r="U50" i="4" s="1"/>
  <c r="AQ50" i="4" s="1"/>
  <c r="AU50" i="4" s="1"/>
  <c r="O51" i="4"/>
  <c r="P95" i="31"/>
  <c r="Q95" i="31" s="1"/>
  <c r="S95" i="31" s="1"/>
  <c r="U95" i="31" s="1"/>
  <c r="AJ95" i="31" s="1"/>
  <c r="AN95" i="31" s="1"/>
  <c r="O96" i="31"/>
  <c r="O127" i="3"/>
  <c r="P129" i="18"/>
  <c r="Q129" i="18" s="1"/>
  <c r="S129" i="18" s="1"/>
  <c r="U129" i="18" s="1"/>
  <c r="AT129" i="18" s="1"/>
  <c r="BA126" i="12"/>
  <c r="AX126" i="12"/>
  <c r="P83" i="14"/>
  <c r="Q83" i="14" s="1"/>
  <c r="S83" i="14" s="1"/>
  <c r="U83" i="14" s="1"/>
  <c r="AQ83" i="14" s="1"/>
  <c r="AU83" i="14" s="1"/>
  <c r="O84" i="14"/>
  <c r="P84" i="14" s="1"/>
  <c r="Q84" i="14" s="1"/>
  <c r="S84" i="14" s="1"/>
  <c r="U84" i="14" s="1"/>
  <c r="AQ84" i="14" s="1"/>
  <c r="AU84" i="14" s="1"/>
  <c r="AV84" i="14" s="1"/>
  <c r="O81" i="10"/>
  <c r="O35" i="21"/>
  <c r="O112" i="21"/>
  <c r="O82" i="22"/>
  <c r="P35" i="1"/>
  <c r="Q35" i="1" s="1"/>
  <c r="S35" i="1" s="1"/>
  <c r="U35" i="1" s="1"/>
  <c r="AQ35" i="1" s="1"/>
  <c r="AU35" i="1" s="1"/>
  <c r="P34" i="20"/>
  <c r="Q34" i="20" s="1"/>
  <c r="S34" i="20" s="1"/>
  <c r="U34" i="20" s="1"/>
  <c r="AQ34" i="20" s="1"/>
  <c r="AU34" i="20" s="1"/>
  <c r="O35" i="20"/>
  <c r="N52" i="25"/>
  <c r="P51" i="25"/>
  <c r="Q51" i="25" s="1"/>
  <c r="S51" i="25" s="1"/>
  <c r="U51" i="25" s="1"/>
  <c r="AQ51" i="25" s="1"/>
  <c r="AU51" i="25" s="1"/>
  <c r="P80" i="20"/>
  <c r="Q80" i="20" s="1"/>
  <c r="S80" i="20" s="1"/>
  <c r="U80" i="20" s="1"/>
  <c r="AQ80" i="20" s="1"/>
  <c r="AU80" i="20" s="1"/>
  <c r="O81" i="20"/>
  <c r="P128" i="19"/>
  <c r="Q128" i="19" s="1"/>
  <c r="S128" i="19" s="1"/>
  <c r="U128" i="19" s="1"/>
  <c r="AT128" i="19" s="1"/>
  <c r="P141" i="7"/>
  <c r="Q141" i="7" s="1"/>
  <c r="S141" i="7" s="1"/>
  <c r="U141" i="7" s="1"/>
  <c r="AT141" i="7" s="1"/>
  <c r="AX141" i="7" s="1"/>
  <c r="P82" i="11"/>
  <c r="Q82" i="11" s="1"/>
  <c r="S82" i="11" s="1"/>
  <c r="U82" i="11" s="1"/>
  <c r="AQ82" i="11" s="1"/>
  <c r="AU82" i="11" s="1"/>
  <c r="P32" i="10"/>
  <c r="Q32" i="10" s="1"/>
  <c r="S32" i="10" s="1"/>
  <c r="U32" i="10" s="1"/>
  <c r="AQ32" i="10" s="1"/>
  <c r="AU32" i="10" s="1"/>
  <c r="P82" i="9"/>
  <c r="Q82" i="9" s="1"/>
  <c r="S82" i="9" s="1"/>
  <c r="U82" i="9" s="1"/>
  <c r="AQ82" i="9" s="1"/>
  <c r="AU82" i="9" s="1"/>
  <c r="BA126" i="3"/>
  <c r="AX126" i="3"/>
  <c r="AX128" i="18"/>
  <c r="BA128" i="18"/>
  <c r="P50" i="6"/>
  <c r="Q50" i="6" s="1"/>
  <c r="S50" i="6" s="1"/>
  <c r="U50" i="6" s="1"/>
  <c r="AQ50" i="6" s="1"/>
  <c r="AU50" i="6" s="1"/>
  <c r="AX132" i="1"/>
  <c r="BA132" i="1"/>
  <c r="P112" i="13"/>
  <c r="Q112" i="13" s="1"/>
  <c r="S112" i="13" s="1"/>
  <c r="U112" i="13" s="1"/>
  <c r="AT112" i="13" s="1"/>
  <c r="AX112" i="13" s="1"/>
  <c r="P96" i="9"/>
  <c r="Q96" i="9" s="1"/>
  <c r="S96" i="9" s="1"/>
  <c r="U96" i="9" s="1"/>
  <c r="AJ96" i="9" s="1"/>
  <c r="AN96" i="9" s="1"/>
  <c r="P51" i="16"/>
  <c r="Q51" i="16" s="1"/>
  <c r="S51" i="16" s="1"/>
  <c r="U51" i="16" s="1"/>
  <c r="AQ51" i="16" s="1"/>
  <c r="AU51" i="16" s="1"/>
  <c r="P113" i="3"/>
  <c r="Q113" i="3" s="1"/>
  <c r="S113" i="3" s="1"/>
  <c r="U113" i="3" s="1"/>
  <c r="AT113" i="3" s="1"/>
  <c r="AX113" i="3" s="1"/>
  <c r="P65" i="8"/>
  <c r="Q65" i="8" s="1"/>
  <c r="S65" i="8" s="1"/>
  <c r="U65" i="8" s="1"/>
  <c r="AQ65" i="8" s="1"/>
  <c r="AU65" i="8" s="1"/>
  <c r="O66" i="8"/>
  <c r="O65" i="26"/>
  <c r="BA127" i="19"/>
  <c r="AX127" i="19"/>
  <c r="P94" i="21"/>
  <c r="Q94" i="21" s="1"/>
  <c r="S94" i="21" s="1"/>
  <c r="U94" i="21" s="1"/>
  <c r="AJ94" i="21" s="1"/>
  <c r="AN94" i="21" s="1"/>
  <c r="O95" i="21"/>
  <c r="O50" i="1"/>
  <c r="P65" i="1"/>
  <c r="Q65" i="1" s="1"/>
  <c r="S65" i="1" s="1"/>
  <c r="U65" i="1" s="1"/>
  <c r="AQ65" i="1" s="1"/>
  <c r="AU65" i="1" s="1"/>
  <c r="O66" i="1"/>
  <c r="P98" i="19"/>
  <c r="Q98" i="19" s="1"/>
  <c r="S98" i="19" s="1"/>
  <c r="U98" i="19" s="1"/>
  <c r="AJ98" i="19" s="1"/>
  <c r="AN98" i="19" s="1"/>
  <c r="N99" i="19"/>
  <c r="O99" i="19"/>
  <c r="P144" i="6"/>
  <c r="Q144" i="6" s="1"/>
  <c r="S144" i="6" s="1"/>
  <c r="U144" i="6" s="1"/>
  <c r="AT144" i="6" s="1"/>
  <c r="AX144" i="6" s="1"/>
  <c r="P67" i="11"/>
  <c r="Q67" i="11" s="1"/>
  <c r="S67" i="11" s="1"/>
  <c r="U67" i="11" s="1"/>
  <c r="AQ67" i="11" s="1"/>
  <c r="AU67" i="11" s="1"/>
  <c r="P127" i="13"/>
  <c r="Q127" i="13" s="1"/>
  <c r="S127" i="13" s="1"/>
  <c r="U127" i="13" s="1"/>
  <c r="AT127" i="13" s="1"/>
  <c r="P80" i="8"/>
  <c r="Q80" i="8" s="1"/>
  <c r="S80" i="8" s="1"/>
  <c r="U80" i="8" s="1"/>
  <c r="AQ80" i="8" s="1"/>
  <c r="AU80" i="8" s="1"/>
  <c r="N52" i="15"/>
  <c r="O52" i="15" s="1"/>
  <c r="P51" i="15"/>
  <c r="Q51" i="15" s="1"/>
  <c r="S51" i="15" s="1"/>
  <c r="U51" i="15" s="1"/>
  <c r="AQ51" i="15" s="1"/>
  <c r="AU51" i="15" s="1"/>
  <c r="BA131" i="1"/>
  <c r="AX131" i="1"/>
  <c r="P66" i="3"/>
  <c r="Q66" i="3" s="1"/>
  <c r="S66" i="3" s="1"/>
  <c r="U66" i="3" s="1"/>
  <c r="AQ66" i="3" s="1"/>
  <c r="AU66" i="3" s="1"/>
  <c r="O67" i="3"/>
  <c r="P79" i="17"/>
  <c r="Q79" i="17" s="1"/>
  <c r="S79" i="17" s="1"/>
  <c r="U79" i="17" s="1"/>
  <c r="AQ79" i="17" s="1"/>
  <c r="AU79" i="17" s="1"/>
  <c r="P96" i="24"/>
  <c r="Q96" i="24" s="1"/>
  <c r="S96" i="24" s="1"/>
  <c r="U96" i="24" s="1"/>
  <c r="AJ96" i="24" s="1"/>
  <c r="AN96" i="24" s="1"/>
  <c r="O97" i="24"/>
  <c r="O51" i="10"/>
  <c r="P81" i="21"/>
  <c r="Q81" i="21" s="1"/>
  <c r="S81" i="21" s="1"/>
  <c r="U81" i="21" s="1"/>
  <c r="AQ81" i="21" s="1"/>
  <c r="AU81" i="21" s="1"/>
  <c r="P66" i="23"/>
  <c r="Q66" i="23" s="1"/>
  <c r="S66" i="23" s="1"/>
  <c r="U66" i="23" s="1"/>
  <c r="AQ66" i="23" s="1"/>
  <c r="AU66" i="23" s="1"/>
  <c r="N36" i="2"/>
  <c r="O36" i="2" s="1"/>
  <c r="P35" i="24"/>
  <c r="Q35" i="24" s="1"/>
  <c r="S35" i="24" s="1"/>
  <c r="U35" i="24" s="1"/>
  <c r="AQ35" i="24" s="1"/>
  <c r="AU35" i="24" s="1"/>
  <c r="N36" i="24"/>
  <c r="O36" i="24"/>
  <c r="P64" i="19"/>
  <c r="Q64" i="19" s="1"/>
  <c r="S64" i="19" s="1"/>
  <c r="U64" i="19" s="1"/>
  <c r="AQ64" i="19" s="1"/>
  <c r="AU64" i="19" s="1"/>
  <c r="O65" i="19"/>
  <c r="P80" i="4"/>
  <c r="Q80" i="4" s="1"/>
  <c r="S80" i="4" s="1"/>
  <c r="U80" i="4" s="1"/>
  <c r="AQ80" i="4" s="1"/>
  <c r="AU80" i="4" s="1"/>
  <c r="O81" i="4"/>
  <c r="O142" i="18"/>
  <c r="P95" i="26"/>
  <c r="Q95" i="26" s="1"/>
  <c r="S95" i="26" s="1"/>
  <c r="U95" i="26" s="1"/>
  <c r="AJ95" i="26" s="1"/>
  <c r="AN95" i="26" s="1"/>
  <c r="O96" i="26"/>
  <c r="P97" i="33"/>
  <c r="Q97" i="33" s="1"/>
  <c r="S97" i="33" s="1"/>
  <c r="U97" i="33" s="1"/>
  <c r="AJ97" i="33" s="1"/>
  <c r="AN97" i="33" s="1"/>
  <c r="O98" i="33"/>
  <c r="O35" i="16"/>
  <c r="P126" i="26"/>
  <c r="Q126" i="26" s="1"/>
  <c r="S126" i="26" s="1"/>
  <c r="U126" i="26" s="1"/>
  <c r="AT126" i="26" s="1"/>
  <c r="P50" i="22"/>
  <c r="Q50" i="22" s="1"/>
  <c r="S50" i="22" s="1"/>
  <c r="U50" i="22" s="1"/>
  <c r="AQ50" i="22" s="1"/>
  <c r="AU50" i="22" s="1"/>
  <c r="P66" i="13"/>
  <c r="Q66" i="13" s="1"/>
  <c r="S66" i="13" s="1"/>
  <c r="U66" i="13" s="1"/>
  <c r="AQ66" i="13" s="1"/>
  <c r="AU66" i="13" s="1"/>
  <c r="O67" i="13"/>
  <c r="P141" i="8"/>
  <c r="Q141" i="8" s="1"/>
  <c r="S141" i="8" s="1"/>
  <c r="U141" i="8" s="1"/>
  <c r="AT141" i="8" s="1"/>
  <c r="AX141" i="8" s="1"/>
  <c r="O142" i="8"/>
  <c r="P66" i="4"/>
  <c r="Q66" i="4" s="1"/>
  <c r="S66" i="4" s="1"/>
  <c r="U66" i="4" s="1"/>
  <c r="AQ66" i="4" s="1"/>
  <c r="AU66" i="4" s="1"/>
  <c r="O67" i="4"/>
  <c r="O112" i="8"/>
  <c r="O52" i="23"/>
  <c r="O49" i="33"/>
  <c r="O67" i="16"/>
  <c r="O110" i="11"/>
  <c r="O67" i="25"/>
  <c r="O82" i="19"/>
  <c r="O96" i="20"/>
  <c r="P81" i="26"/>
  <c r="Q81" i="26" s="1"/>
  <c r="S81" i="26" s="1"/>
  <c r="U81" i="26" s="1"/>
  <c r="AQ81" i="26" s="1"/>
  <c r="AU81" i="26" s="1"/>
  <c r="P35" i="12"/>
  <c r="Q35" i="12" s="1"/>
  <c r="S35" i="12" s="1"/>
  <c r="U35" i="12" s="1"/>
  <c r="AQ35" i="12" s="1"/>
  <c r="AU35" i="12" s="1"/>
  <c r="O96" i="15"/>
  <c r="P112" i="14"/>
  <c r="Q112" i="14" s="1"/>
  <c r="S112" i="14" s="1"/>
  <c r="U112" i="14" s="1"/>
  <c r="AT112" i="14" s="1"/>
  <c r="AX112" i="14" s="1"/>
  <c r="O113" i="14"/>
  <c r="BA125" i="26"/>
  <c r="AX125" i="26"/>
  <c r="BA129" i="25"/>
  <c r="AX129" i="25"/>
  <c r="N83" i="3"/>
  <c r="O83" i="3" s="1"/>
  <c r="P82" i="3"/>
  <c r="Q82" i="3" s="1"/>
  <c r="S82" i="3" s="1"/>
  <c r="U82" i="3" s="1"/>
  <c r="AQ82" i="3" s="1"/>
  <c r="AU82" i="3" s="1"/>
  <c r="P51" i="27"/>
  <c r="Q51" i="27" s="1"/>
  <c r="S51" i="27" s="1"/>
  <c r="U51" i="27" s="1"/>
  <c r="AQ51" i="27" s="1"/>
  <c r="AU51" i="27" s="1"/>
  <c r="P34" i="17"/>
  <c r="Q34" i="17" s="1"/>
  <c r="S34" i="17" s="1"/>
  <c r="U34" i="17" s="1"/>
  <c r="AQ34" i="17" s="1"/>
  <c r="AU34" i="17" s="1"/>
  <c r="O35" i="17"/>
  <c r="P112" i="16"/>
  <c r="Q112" i="16" s="1"/>
  <c r="S112" i="16" s="1"/>
  <c r="U112" i="16" s="1"/>
  <c r="AT112" i="16" s="1"/>
  <c r="AX112" i="16" s="1"/>
  <c r="O113" i="16"/>
  <c r="P67" i="10"/>
  <c r="Q67" i="10" s="1"/>
  <c r="S67" i="10" s="1"/>
  <c r="U67" i="10" s="1"/>
  <c r="AQ67" i="10" s="1"/>
  <c r="AU67" i="10" s="1"/>
  <c r="P50" i="5"/>
  <c r="Q50" i="5" s="1"/>
  <c r="S50" i="5" s="1"/>
  <c r="U50" i="5" s="1"/>
  <c r="AQ50" i="5" s="1"/>
  <c r="AU50" i="5" s="1"/>
  <c r="O51" i="5"/>
  <c r="P66" i="12"/>
  <c r="Q66" i="12" s="1"/>
  <c r="S66" i="12" s="1"/>
  <c r="U66" i="12" s="1"/>
  <c r="AQ66" i="12" s="1"/>
  <c r="AU66" i="12" s="1"/>
  <c r="O67" i="12"/>
  <c r="P142" i="14"/>
  <c r="Q142" i="14" s="1"/>
  <c r="S142" i="14" s="1"/>
  <c r="U142" i="14" s="1"/>
  <c r="AT142" i="14" s="1"/>
  <c r="AX142" i="14" s="1"/>
  <c r="O143" i="14"/>
  <c r="P112" i="2"/>
  <c r="Q112" i="2" s="1"/>
  <c r="S112" i="2" s="1"/>
  <c r="U112" i="2" s="1"/>
  <c r="AT112" i="2" s="1"/>
  <c r="AX112" i="2" s="1"/>
  <c r="O113" i="2"/>
  <c r="O82" i="33"/>
  <c r="P98" i="18"/>
  <c r="Q98" i="18" s="1"/>
  <c r="S98" i="18" s="1"/>
  <c r="U98" i="18" s="1"/>
  <c r="AJ98" i="18" s="1"/>
  <c r="AN98" i="18" s="1"/>
  <c r="P141" i="33"/>
  <c r="Q141" i="33" s="1"/>
  <c r="S141" i="33" s="1"/>
  <c r="U141" i="33" s="1"/>
  <c r="AT141" i="33" s="1"/>
  <c r="AX141" i="33" s="1"/>
  <c r="O142" i="33"/>
  <c r="P34" i="13"/>
  <c r="Q34" i="13" s="1"/>
  <c r="S34" i="13" s="1"/>
  <c r="U34" i="13" s="1"/>
  <c r="AQ34" i="13" s="1"/>
  <c r="AU34" i="13" s="1"/>
  <c r="O49" i="30"/>
  <c r="P141" i="13"/>
  <c r="Q141" i="13" s="1"/>
  <c r="S141" i="13" s="1"/>
  <c r="U141" i="13" s="1"/>
  <c r="AT141" i="13" s="1"/>
  <c r="AX141" i="13" s="1"/>
  <c r="O142" i="13"/>
  <c r="P81" i="29"/>
  <c r="Q81" i="29" s="1"/>
  <c r="S81" i="29" s="1"/>
  <c r="U81" i="29" s="1"/>
  <c r="AQ81" i="29" s="1"/>
  <c r="AU81" i="29" s="1"/>
  <c r="P66" i="2"/>
  <c r="Q66" i="2" s="1"/>
  <c r="S66" i="2" s="1"/>
  <c r="U66" i="2" s="1"/>
  <c r="AQ66" i="2" s="1"/>
  <c r="AU66" i="2" s="1"/>
  <c r="P51" i="9"/>
  <c r="Q51" i="9" s="1"/>
  <c r="S51" i="9" s="1"/>
  <c r="U51" i="9" s="1"/>
  <c r="AQ51" i="9" s="1"/>
  <c r="AU51" i="9" s="1"/>
  <c r="P143" i="15"/>
  <c r="Q143" i="15" s="1"/>
  <c r="S143" i="15" s="1"/>
  <c r="U143" i="15" s="1"/>
  <c r="AT143" i="15" s="1"/>
  <c r="AX143" i="15" s="1"/>
  <c r="P114" i="18"/>
  <c r="Q114" i="18" s="1"/>
  <c r="S114" i="18" s="1"/>
  <c r="U114" i="18" s="1"/>
  <c r="AT114" i="18" s="1"/>
  <c r="AX114" i="18" s="1"/>
  <c r="P95" i="11"/>
  <c r="Q95" i="11" s="1"/>
  <c r="S95" i="11" s="1"/>
  <c r="U95" i="11" s="1"/>
  <c r="AJ95" i="11" s="1"/>
  <c r="AN95" i="11" s="1"/>
  <c r="O96" i="11"/>
  <c r="P111" i="28"/>
  <c r="Q111" i="28" s="1"/>
  <c r="S111" i="28" s="1"/>
  <c r="U111" i="28" s="1"/>
  <c r="AT111" i="28" s="1"/>
  <c r="AX111" i="28" s="1"/>
  <c r="O112" i="28"/>
  <c r="P112" i="31"/>
  <c r="Q112" i="31" s="1"/>
  <c r="S112" i="31" s="1"/>
  <c r="U112" i="31" s="1"/>
  <c r="AT112" i="31" s="1"/>
  <c r="AX112" i="31" s="1"/>
  <c r="P81" i="16"/>
  <c r="Q81" i="16" s="1"/>
  <c r="S81" i="16" s="1"/>
  <c r="U81" i="16" s="1"/>
  <c r="AQ81" i="16" s="1"/>
  <c r="AU81" i="16" s="1"/>
  <c r="N99" i="10"/>
  <c r="O99" i="10" s="1"/>
  <c r="P98" i="10"/>
  <c r="Q98" i="10" s="1"/>
  <c r="S98" i="10" s="1"/>
  <c r="U98" i="10" s="1"/>
  <c r="AJ98" i="10" s="1"/>
  <c r="AN98" i="10" s="1"/>
  <c r="P81" i="24"/>
  <c r="Q81" i="24" s="1"/>
  <c r="S81" i="24" s="1"/>
  <c r="U81" i="24" s="1"/>
  <c r="AQ81" i="24" s="1"/>
  <c r="AU81" i="24" s="1"/>
  <c r="O82" i="24"/>
  <c r="P127" i="5"/>
  <c r="Q127" i="5" s="1"/>
  <c r="S127" i="5" s="1"/>
  <c r="U127" i="5" s="1"/>
  <c r="AT127" i="5" s="1"/>
  <c r="O128" i="5"/>
  <c r="P141" i="21"/>
  <c r="Q141" i="21" s="1"/>
  <c r="S141" i="21" s="1"/>
  <c r="U141" i="21" s="1"/>
  <c r="AT141" i="21" s="1"/>
  <c r="AX141" i="21" s="1"/>
  <c r="P64" i="5"/>
  <c r="Q64" i="5" s="1"/>
  <c r="S64" i="5" s="1"/>
  <c r="U64" i="5" s="1"/>
  <c r="AQ64" i="5" s="1"/>
  <c r="AU64" i="5" s="1"/>
  <c r="O65" i="5"/>
  <c r="P128" i="2"/>
  <c r="Q128" i="2" s="1"/>
  <c r="S128" i="2" s="1"/>
  <c r="U128" i="2" s="1"/>
  <c r="AT128" i="2" s="1"/>
  <c r="P141" i="20"/>
  <c r="Q141" i="20" s="1"/>
  <c r="S141" i="20" s="1"/>
  <c r="U141" i="20" s="1"/>
  <c r="AT141" i="20" s="1"/>
  <c r="AX141" i="20" s="1"/>
  <c r="P97" i="30"/>
  <c r="Q97" i="30" s="1"/>
  <c r="S97" i="30" s="1"/>
  <c r="U97" i="30" s="1"/>
  <c r="AJ97" i="30" s="1"/>
  <c r="AN97" i="30" s="1"/>
  <c r="P143" i="1"/>
  <c r="Q143" i="1" s="1"/>
  <c r="S143" i="1" s="1"/>
  <c r="U143" i="1" s="1"/>
  <c r="AT143" i="1" s="1"/>
  <c r="AX143" i="1" s="1"/>
  <c r="O144" i="1"/>
  <c r="P126" i="11"/>
  <c r="Q126" i="11" s="1"/>
  <c r="S126" i="11" s="1"/>
  <c r="U126" i="11" s="1"/>
  <c r="AT126" i="11" s="1"/>
  <c r="AX125" i="11"/>
  <c r="BA125" i="11"/>
  <c r="O97" i="7"/>
  <c r="O98" i="16"/>
  <c r="O36" i="8"/>
  <c r="O128" i="23"/>
  <c r="O112" i="10"/>
  <c r="O33" i="7"/>
  <c r="O142" i="22"/>
  <c r="O97" i="5"/>
  <c r="O142" i="16"/>
  <c r="AX126" i="5"/>
  <c r="BA126" i="5"/>
  <c r="O35" i="31"/>
  <c r="O112" i="23"/>
  <c r="O98" i="13"/>
  <c r="P34" i="3"/>
  <c r="Q34" i="3" s="1"/>
  <c r="S34" i="3" s="1"/>
  <c r="U34" i="3" s="1"/>
  <c r="AQ34" i="3" s="1"/>
  <c r="AU34" i="3" s="1"/>
  <c r="O35" i="3"/>
  <c r="N83" i="18"/>
  <c r="P82" i="18"/>
  <c r="Q82" i="18" s="1"/>
  <c r="S82" i="18" s="1"/>
  <c r="U82" i="18" s="1"/>
  <c r="AQ82" i="18" s="1"/>
  <c r="AU82" i="18" s="1"/>
  <c r="O83" i="18"/>
  <c r="BA127" i="2"/>
  <c r="AX127" i="2"/>
  <c r="N36" i="19"/>
  <c r="O36" i="19" s="1"/>
  <c r="P128" i="7"/>
  <c r="Q128" i="7" s="1"/>
  <c r="S128" i="7" s="1"/>
  <c r="U128" i="7" s="1"/>
  <c r="AT128" i="7" s="1"/>
  <c r="P141" i="5"/>
  <c r="Q141" i="5" s="1"/>
  <c r="S141" i="5" s="1"/>
  <c r="U141" i="5" s="1"/>
  <c r="AT141" i="5" s="1"/>
  <c r="AX141" i="5" s="1"/>
  <c r="P144" i="25"/>
  <c r="Q144" i="25" s="1"/>
  <c r="S144" i="25" s="1"/>
  <c r="U144" i="25" s="1"/>
  <c r="AT144" i="25" s="1"/>
  <c r="AX144" i="25" s="1"/>
  <c r="O145" i="25"/>
  <c r="P110" i="26"/>
  <c r="Q110" i="26" s="1"/>
  <c r="S110" i="26" s="1"/>
  <c r="U110" i="26" s="1"/>
  <c r="AT110" i="26" s="1"/>
  <c r="AX110" i="26" s="1"/>
  <c r="P66" i="30"/>
  <c r="Q66" i="30" s="1"/>
  <c r="S66" i="30" s="1"/>
  <c r="U66" i="30" s="1"/>
  <c r="AQ66" i="30" s="1"/>
  <c r="AU66" i="30" s="1"/>
  <c r="O67" i="30"/>
  <c r="AX127" i="23"/>
  <c r="BA127" i="23"/>
  <c r="O126" i="29"/>
  <c r="O142" i="30"/>
  <c r="O111" i="22"/>
  <c r="O34" i="5"/>
  <c r="O35" i="9"/>
  <c r="P111" i="33"/>
  <c r="Q111" i="33" s="1"/>
  <c r="S111" i="33" s="1"/>
  <c r="U111" i="33" s="1"/>
  <c r="AT111" i="33" s="1"/>
  <c r="AX111" i="33" s="1"/>
  <c r="O112" i="33"/>
  <c r="P80" i="15"/>
  <c r="Q80" i="15" s="1"/>
  <c r="S80" i="15" s="1"/>
  <c r="U80" i="15" s="1"/>
  <c r="AQ80" i="15" s="1"/>
  <c r="AU80" i="15" s="1"/>
  <c r="O81" i="15"/>
  <c r="N115" i="25"/>
  <c r="P114" i="25"/>
  <c r="Q114" i="25" s="1"/>
  <c r="S114" i="25" s="1"/>
  <c r="U114" i="25" s="1"/>
  <c r="AT114" i="25" s="1"/>
  <c r="AX114" i="25" s="1"/>
  <c r="O127" i="14"/>
  <c r="BA127" i="7"/>
  <c r="AX127" i="7"/>
  <c r="P66" i="20"/>
  <c r="Q66" i="20" s="1"/>
  <c r="S66" i="20" s="1"/>
  <c r="U66" i="20" s="1"/>
  <c r="AQ66" i="20" s="1"/>
  <c r="AU66" i="20" s="1"/>
  <c r="O67" i="20"/>
  <c r="P66" i="15"/>
  <c r="Q66" i="15" s="1"/>
  <c r="S66" i="15" s="1"/>
  <c r="U66" i="15" s="1"/>
  <c r="AQ66" i="15" s="1"/>
  <c r="AU66" i="15" s="1"/>
  <c r="O67" i="15"/>
  <c r="P112" i="20"/>
  <c r="Q112" i="20" s="1"/>
  <c r="S112" i="20" s="1"/>
  <c r="U112" i="20" s="1"/>
  <c r="AT112" i="20" s="1"/>
  <c r="AX112" i="20" s="1"/>
  <c r="O113" i="20"/>
  <c r="P80" i="2"/>
  <c r="Q80" i="2" s="1"/>
  <c r="S80" i="2" s="1"/>
  <c r="U80" i="2" s="1"/>
  <c r="AQ80" i="2" s="1"/>
  <c r="AU80" i="2" s="1"/>
  <c r="O81" i="2"/>
  <c r="P142" i="2"/>
  <c r="Q142" i="2" s="1"/>
  <c r="S142" i="2" s="1"/>
  <c r="U142" i="2" s="1"/>
  <c r="AT142" i="2" s="1"/>
  <c r="AX142" i="2" s="1"/>
  <c r="O143" i="2"/>
  <c r="P51" i="20"/>
  <c r="Q51" i="20" s="1"/>
  <c r="S51" i="20" s="1"/>
  <c r="U51" i="20" s="1"/>
  <c r="AQ51" i="20" s="1"/>
  <c r="AU51" i="20" s="1"/>
  <c r="N52" i="20"/>
  <c r="P81" i="7"/>
  <c r="Q81" i="7" s="1"/>
  <c r="S81" i="7" s="1"/>
  <c r="U81" i="7" s="1"/>
  <c r="AQ81" i="7" s="1"/>
  <c r="AU81" i="7" s="1"/>
  <c r="O82" i="7"/>
  <c r="O68" i="22"/>
  <c r="BA125" i="29"/>
  <c r="AX125" i="29"/>
  <c r="P142" i="28"/>
  <c r="Q142" i="28" s="1"/>
  <c r="S142" i="28" s="1"/>
  <c r="U142" i="28" s="1"/>
  <c r="AT142" i="28" s="1"/>
  <c r="AX142" i="28" s="1"/>
  <c r="O143" i="28"/>
  <c r="P110" i="4"/>
  <c r="Q110" i="4" s="1"/>
  <c r="S110" i="4" s="1"/>
  <c r="U110" i="4" s="1"/>
  <c r="AT110" i="4" s="1"/>
  <c r="AX110" i="4" s="1"/>
  <c r="O111" i="4"/>
  <c r="P128" i="20"/>
  <c r="Q128" i="20" s="1"/>
  <c r="S128" i="20" s="1"/>
  <c r="U128" i="20" s="1"/>
  <c r="AT128" i="20" s="1"/>
  <c r="O129" i="20"/>
  <c r="P50" i="17"/>
  <c r="Q50" i="17" s="1"/>
  <c r="S50" i="17" s="1"/>
  <c r="U50" i="17" s="1"/>
  <c r="AQ50" i="17" s="1"/>
  <c r="AU50" i="17" s="1"/>
  <c r="O51" i="17"/>
  <c r="AX126" i="14"/>
  <c r="BA126" i="14"/>
  <c r="P141" i="24"/>
  <c r="Q141" i="24" s="1"/>
  <c r="S141" i="24" s="1"/>
  <c r="U141" i="24" s="1"/>
  <c r="AT141" i="24" s="1"/>
  <c r="AX141" i="24" s="1"/>
  <c r="O142" i="24"/>
  <c r="P110" i="5"/>
  <c r="Q110" i="5" s="1"/>
  <c r="S110" i="5" s="1"/>
  <c r="U110" i="5" s="1"/>
  <c r="AT110" i="5" s="1"/>
  <c r="AX110" i="5" s="1"/>
  <c r="O111" i="5"/>
  <c r="P142" i="10"/>
  <c r="Q142" i="10" s="1"/>
  <c r="S142" i="10" s="1"/>
  <c r="U142" i="10" s="1"/>
  <c r="AT142" i="10" s="1"/>
  <c r="AX142" i="10" s="1"/>
  <c r="O143" i="10"/>
  <c r="P34" i="15"/>
  <c r="Q34" i="15" s="1"/>
  <c r="S34" i="15" s="1"/>
  <c r="U34" i="15" s="1"/>
  <c r="AQ34" i="15" s="1"/>
  <c r="AU34" i="15" s="1"/>
  <c r="P95" i="2"/>
  <c r="Q95" i="2" s="1"/>
  <c r="S95" i="2" s="1"/>
  <c r="U95" i="2" s="1"/>
  <c r="AJ95" i="2" s="1"/>
  <c r="AN95" i="2" s="1"/>
  <c r="P34" i="6"/>
  <c r="Q34" i="6" s="1"/>
  <c r="S34" i="6" s="1"/>
  <c r="U34" i="6" s="1"/>
  <c r="AQ34" i="6" s="1"/>
  <c r="AU34" i="6" s="1"/>
  <c r="P66" i="28"/>
  <c r="Q66" i="28" s="1"/>
  <c r="S66" i="28" s="1"/>
  <c r="U66" i="28" s="1"/>
  <c r="AQ66" i="28" s="1"/>
  <c r="AU66" i="28" s="1"/>
  <c r="O67" i="28"/>
  <c r="P111" i="17"/>
  <c r="Q111" i="17" s="1"/>
  <c r="S111" i="17" s="1"/>
  <c r="U111" i="17" s="1"/>
  <c r="AT111" i="17" s="1"/>
  <c r="AX111" i="17" s="1"/>
  <c r="O52" i="7"/>
  <c r="O130" i="25"/>
  <c r="P128" i="31"/>
  <c r="Q128" i="31" s="1"/>
  <c r="S128" i="31" s="1"/>
  <c r="U128" i="31" s="1"/>
  <c r="AT128" i="31" s="1"/>
  <c r="N52" i="7"/>
  <c r="O52" i="21"/>
  <c r="O127" i="12"/>
  <c r="P141" i="31"/>
  <c r="Q141" i="31" s="1"/>
  <c r="S141" i="31" s="1"/>
  <c r="U141" i="31" s="1"/>
  <c r="AT141" i="31" s="1"/>
  <c r="AX141" i="31" s="1"/>
  <c r="O142" i="31"/>
  <c r="N68" i="22"/>
  <c r="O33" i="18"/>
  <c r="O97" i="17"/>
  <c r="O65" i="18"/>
  <c r="O96" i="29"/>
  <c r="O51" i="3"/>
  <c r="O98" i="27"/>
  <c r="O112" i="30"/>
  <c r="P127" i="30"/>
  <c r="Q127" i="30" s="1"/>
  <c r="S127" i="30" s="1"/>
  <c r="U127" i="30" s="1"/>
  <c r="AT127" i="30" s="1"/>
  <c r="BA127" i="20"/>
  <c r="AX127" i="20"/>
  <c r="O82" i="12"/>
  <c r="P142" i="19"/>
  <c r="Q142" i="19" s="1"/>
  <c r="S142" i="19" s="1"/>
  <c r="U142" i="19" s="1"/>
  <c r="AT142" i="19" s="1"/>
  <c r="AX142" i="19" s="1"/>
  <c r="P113" i="34" l="1"/>
  <c r="Q113" i="34" s="1"/>
  <c r="S113" i="34" s="1"/>
  <c r="U113" i="34" s="1"/>
  <c r="AT113" i="34" s="1"/>
  <c r="AX113" i="34" s="1"/>
  <c r="O114" i="34"/>
  <c r="P98" i="34"/>
  <c r="Q98" i="34" s="1"/>
  <c r="S98" i="34" s="1"/>
  <c r="U98" i="34" s="1"/>
  <c r="AJ98" i="34" s="1"/>
  <c r="AN98" i="34" s="1"/>
  <c r="N99" i="34"/>
  <c r="O99" i="34"/>
  <c r="P128" i="34"/>
  <c r="Q128" i="34" s="1"/>
  <c r="S128" i="34" s="1"/>
  <c r="U128" i="34" s="1"/>
  <c r="AT128" i="34" s="1"/>
  <c r="O129" i="34"/>
  <c r="AX127" i="34"/>
  <c r="BA127" i="34"/>
  <c r="P35" i="34"/>
  <c r="Q35" i="34" s="1"/>
  <c r="S35" i="34" s="1"/>
  <c r="U35" i="34" s="1"/>
  <c r="AQ35" i="34" s="1"/>
  <c r="AU35" i="34" s="1"/>
  <c r="N83" i="34"/>
  <c r="O83" i="34" s="1"/>
  <c r="P51" i="34"/>
  <c r="Q51" i="34" s="1"/>
  <c r="S51" i="34" s="1"/>
  <c r="U51" i="34" s="1"/>
  <c r="AQ51" i="34" s="1"/>
  <c r="AU51" i="34" s="1"/>
  <c r="P144" i="34"/>
  <c r="Q144" i="34" s="1"/>
  <c r="S144" i="34" s="1"/>
  <c r="U144" i="34" s="1"/>
  <c r="AT144" i="34" s="1"/>
  <c r="AX144" i="34" s="1"/>
  <c r="O66" i="34"/>
  <c r="P115" i="1"/>
  <c r="Q115" i="1" s="1"/>
  <c r="S115" i="1" s="1"/>
  <c r="U115" i="1" s="1"/>
  <c r="AT115" i="1" s="1"/>
  <c r="AX115" i="1" s="1"/>
  <c r="O116" i="1"/>
  <c r="P116" i="1" s="1"/>
  <c r="Q116" i="1" s="1"/>
  <c r="S116" i="1" s="1"/>
  <c r="U116" i="1" s="1"/>
  <c r="AT116" i="1" s="1"/>
  <c r="AX116" i="1" s="1"/>
  <c r="AY116" i="1" s="1"/>
  <c r="P99" i="10"/>
  <c r="Q99" i="10" s="1"/>
  <c r="S99" i="10" s="1"/>
  <c r="U99" i="10" s="1"/>
  <c r="AJ99" i="10" s="1"/>
  <c r="AN99" i="10" s="1"/>
  <c r="O100" i="10"/>
  <c r="P100" i="10" s="1"/>
  <c r="Q100" i="10" s="1"/>
  <c r="S100" i="10" s="1"/>
  <c r="U100" i="10" s="1"/>
  <c r="AJ100" i="10" s="1"/>
  <c r="AN100" i="10" s="1"/>
  <c r="AO100" i="10" s="1"/>
  <c r="P68" i="14"/>
  <c r="Q68" i="14" s="1"/>
  <c r="S68" i="14" s="1"/>
  <c r="U68" i="14" s="1"/>
  <c r="AQ68" i="14" s="1"/>
  <c r="AU68" i="14" s="1"/>
  <c r="O69" i="14"/>
  <c r="P69" i="14" s="1"/>
  <c r="Q69" i="14" s="1"/>
  <c r="S69" i="14" s="1"/>
  <c r="U69" i="14" s="1"/>
  <c r="AQ69" i="14" s="1"/>
  <c r="AU69" i="14" s="1"/>
  <c r="AV69" i="14" s="1"/>
  <c r="P83" i="3"/>
  <c r="Q83" i="3" s="1"/>
  <c r="S83" i="3" s="1"/>
  <c r="U83" i="3" s="1"/>
  <c r="AQ83" i="3" s="1"/>
  <c r="AU83" i="3" s="1"/>
  <c r="O84" i="3"/>
  <c r="P84" i="3" s="1"/>
  <c r="Q84" i="3" s="1"/>
  <c r="S84" i="3" s="1"/>
  <c r="U84" i="3" s="1"/>
  <c r="AQ84" i="3" s="1"/>
  <c r="AU84" i="3" s="1"/>
  <c r="AV84" i="3" s="1"/>
  <c r="P52" i="15"/>
  <c r="Q52" i="15" s="1"/>
  <c r="S52" i="15" s="1"/>
  <c r="U52" i="15" s="1"/>
  <c r="AQ52" i="15" s="1"/>
  <c r="AU52" i="15" s="1"/>
  <c r="O53" i="15"/>
  <c r="P53" i="15" s="1"/>
  <c r="Q53" i="15" s="1"/>
  <c r="S53" i="15" s="1"/>
  <c r="U53" i="15" s="1"/>
  <c r="AQ53" i="15" s="1"/>
  <c r="AU53" i="15" s="1"/>
  <c r="AV53" i="15" s="1"/>
  <c r="P83" i="25"/>
  <c r="Q83" i="25" s="1"/>
  <c r="S83" i="25" s="1"/>
  <c r="U83" i="25" s="1"/>
  <c r="AQ83" i="25" s="1"/>
  <c r="AU83" i="25" s="1"/>
  <c r="O84" i="25"/>
  <c r="P84" i="25" s="1"/>
  <c r="Q84" i="25" s="1"/>
  <c r="S84" i="25" s="1"/>
  <c r="U84" i="25" s="1"/>
  <c r="AQ84" i="25" s="1"/>
  <c r="AU84" i="25" s="1"/>
  <c r="AV84" i="25" s="1"/>
  <c r="P129" i="6"/>
  <c r="Q129" i="6" s="1"/>
  <c r="S129" i="6" s="1"/>
  <c r="U129" i="6" s="1"/>
  <c r="AT129" i="6" s="1"/>
  <c r="O130" i="6"/>
  <c r="P36" i="27"/>
  <c r="Q36" i="27" s="1"/>
  <c r="S36" i="27" s="1"/>
  <c r="U36" i="27" s="1"/>
  <c r="AQ36" i="27" s="1"/>
  <c r="AU36" i="27" s="1"/>
  <c r="O37" i="27"/>
  <c r="P37" i="27" s="1"/>
  <c r="Q37" i="27" s="1"/>
  <c r="S37" i="27" s="1"/>
  <c r="U37" i="27" s="1"/>
  <c r="AQ37" i="27" s="1"/>
  <c r="AU37" i="27" s="1"/>
  <c r="AV37" i="27" s="1"/>
  <c r="P67" i="20"/>
  <c r="Q67" i="20" s="1"/>
  <c r="S67" i="20" s="1"/>
  <c r="U67" i="20" s="1"/>
  <c r="AQ67" i="20" s="1"/>
  <c r="AU67" i="20" s="1"/>
  <c r="P126" i="29"/>
  <c r="Q126" i="29" s="1"/>
  <c r="S126" i="29" s="1"/>
  <c r="U126" i="29" s="1"/>
  <c r="AT126" i="29" s="1"/>
  <c r="O127" i="29"/>
  <c r="P83" i="18"/>
  <c r="Q83" i="18" s="1"/>
  <c r="S83" i="18" s="1"/>
  <c r="U83" i="18" s="1"/>
  <c r="AQ83" i="18" s="1"/>
  <c r="AU83" i="18" s="1"/>
  <c r="O84" i="18"/>
  <c r="P84" i="18" s="1"/>
  <c r="Q84" i="18" s="1"/>
  <c r="S84" i="18" s="1"/>
  <c r="U84" i="18" s="1"/>
  <c r="AQ84" i="18" s="1"/>
  <c r="AU84" i="18" s="1"/>
  <c r="AV84" i="18" s="1"/>
  <c r="P36" i="8"/>
  <c r="Q36" i="8" s="1"/>
  <c r="S36" i="8" s="1"/>
  <c r="U36" i="8" s="1"/>
  <c r="AQ36" i="8" s="1"/>
  <c r="AU36" i="8" s="1"/>
  <c r="O37" i="8"/>
  <c r="P37" i="8" s="1"/>
  <c r="Q37" i="8" s="1"/>
  <c r="S37" i="8" s="1"/>
  <c r="U37" i="8" s="1"/>
  <c r="AQ37" i="8" s="1"/>
  <c r="AU37" i="8" s="1"/>
  <c r="AV37" i="8" s="1"/>
  <c r="P51" i="5"/>
  <c r="Q51" i="5" s="1"/>
  <c r="S51" i="5" s="1"/>
  <c r="U51" i="5" s="1"/>
  <c r="AQ51" i="5" s="1"/>
  <c r="AU51" i="5" s="1"/>
  <c r="P49" i="33"/>
  <c r="Q49" i="33" s="1"/>
  <c r="S49" i="33" s="1"/>
  <c r="U49" i="33" s="1"/>
  <c r="AQ49" i="33" s="1"/>
  <c r="AU49" i="33" s="1"/>
  <c r="O50" i="33"/>
  <c r="P96" i="26"/>
  <c r="Q96" i="26" s="1"/>
  <c r="S96" i="26" s="1"/>
  <c r="U96" i="26" s="1"/>
  <c r="AJ96" i="26" s="1"/>
  <c r="AN96" i="26" s="1"/>
  <c r="O97" i="26"/>
  <c r="P97" i="24"/>
  <c r="Q97" i="24" s="1"/>
  <c r="S97" i="24" s="1"/>
  <c r="U97" i="24" s="1"/>
  <c r="AJ97" i="24" s="1"/>
  <c r="AN97" i="24" s="1"/>
  <c r="O98" i="24"/>
  <c r="BA126" i="4"/>
  <c r="AX126" i="4"/>
  <c r="P142" i="3"/>
  <c r="Q142" i="3" s="1"/>
  <c r="S142" i="3" s="1"/>
  <c r="U142" i="3" s="1"/>
  <c r="AT142" i="3" s="1"/>
  <c r="AX142" i="3" s="1"/>
  <c r="O143" i="3"/>
  <c r="P82" i="28"/>
  <c r="Q82" i="28" s="1"/>
  <c r="S82" i="28" s="1"/>
  <c r="U82" i="28" s="1"/>
  <c r="AQ82" i="28" s="1"/>
  <c r="AU82" i="28" s="1"/>
  <c r="P49" i="31"/>
  <c r="Q49" i="31" s="1"/>
  <c r="S49" i="31" s="1"/>
  <c r="U49" i="31" s="1"/>
  <c r="AQ49" i="31" s="1"/>
  <c r="AU49" i="31" s="1"/>
  <c r="O50" i="31"/>
  <c r="AX127" i="16"/>
  <c r="BA127" i="16"/>
  <c r="BA125" i="21"/>
  <c r="AX125" i="21"/>
  <c r="O53" i="13"/>
  <c r="P53" i="13" s="1"/>
  <c r="Q53" i="13" s="1"/>
  <c r="S53" i="13" s="1"/>
  <c r="U53" i="13" s="1"/>
  <c r="AQ53" i="13" s="1"/>
  <c r="AU53" i="13" s="1"/>
  <c r="AV53" i="13" s="1"/>
  <c r="AX127" i="13"/>
  <c r="BA127" i="13"/>
  <c r="P113" i="27"/>
  <c r="Q113" i="27" s="1"/>
  <c r="S113" i="27" s="1"/>
  <c r="U113" i="27" s="1"/>
  <c r="AT113" i="27" s="1"/>
  <c r="AX113" i="27" s="1"/>
  <c r="O114" i="27"/>
  <c r="P128" i="23"/>
  <c r="Q128" i="23" s="1"/>
  <c r="S128" i="23" s="1"/>
  <c r="U128" i="23" s="1"/>
  <c r="AT128" i="23" s="1"/>
  <c r="O129" i="23"/>
  <c r="O129" i="31"/>
  <c r="P111" i="5"/>
  <c r="Q111" i="5" s="1"/>
  <c r="S111" i="5" s="1"/>
  <c r="U111" i="5" s="1"/>
  <c r="AT111" i="5" s="1"/>
  <c r="AX111" i="5" s="1"/>
  <c r="O112" i="5"/>
  <c r="P98" i="16"/>
  <c r="Q98" i="16" s="1"/>
  <c r="S98" i="16" s="1"/>
  <c r="U98" i="16" s="1"/>
  <c r="AJ98" i="16" s="1"/>
  <c r="AN98" i="16" s="1"/>
  <c r="O142" i="21"/>
  <c r="P96" i="11"/>
  <c r="Q96" i="11" s="1"/>
  <c r="S96" i="11" s="1"/>
  <c r="U96" i="11" s="1"/>
  <c r="AJ96" i="11" s="1"/>
  <c r="AN96" i="11" s="1"/>
  <c r="O97" i="11"/>
  <c r="P49" i="30"/>
  <c r="Q49" i="30" s="1"/>
  <c r="S49" i="30" s="1"/>
  <c r="U49" i="30" s="1"/>
  <c r="AQ49" i="30" s="1"/>
  <c r="AU49" i="30" s="1"/>
  <c r="P52" i="23"/>
  <c r="Q52" i="23" s="1"/>
  <c r="S52" i="23" s="1"/>
  <c r="U52" i="23" s="1"/>
  <c r="AQ52" i="23" s="1"/>
  <c r="AU52" i="23" s="1"/>
  <c r="N68" i="11"/>
  <c r="O68" i="11" s="1"/>
  <c r="O114" i="3"/>
  <c r="O52" i="25"/>
  <c r="P66" i="7"/>
  <c r="Q66" i="7" s="1"/>
  <c r="S66" i="7" s="1"/>
  <c r="U66" i="7" s="1"/>
  <c r="AQ66" i="7" s="1"/>
  <c r="AU66" i="7" s="1"/>
  <c r="O67" i="7"/>
  <c r="O34" i="30"/>
  <c r="P112" i="12"/>
  <c r="Q112" i="12" s="1"/>
  <c r="S112" i="12" s="1"/>
  <c r="U112" i="12" s="1"/>
  <c r="AT112" i="12" s="1"/>
  <c r="AX112" i="12" s="1"/>
  <c r="O113" i="12"/>
  <c r="O82" i="6"/>
  <c r="P98" i="12"/>
  <c r="Q98" i="12" s="1"/>
  <c r="S98" i="12" s="1"/>
  <c r="U98" i="12" s="1"/>
  <c r="AJ98" i="12" s="1"/>
  <c r="AN98" i="12" s="1"/>
  <c r="P51" i="10"/>
  <c r="Q51" i="10" s="1"/>
  <c r="S51" i="10" s="1"/>
  <c r="U51" i="10" s="1"/>
  <c r="AQ51" i="10" s="1"/>
  <c r="AU51" i="10" s="1"/>
  <c r="P126" i="21"/>
  <c r="Q126" i="21" s="1"/>
  <c r="S126" i="21" s="1"/>
  <c r="U126" i="21" s="1"/>
  <c r="AT126" i="21" s="1"/>
  <c r="O127" i="21"/>
  <c r="O128" i="30"/>
  <c r="AX128" i="31"/>
  <c r="BA128" i="31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P97" i="7"/>
  <c r="Q97" i="7" s="1"/>
  <c r="S97" i="7" s="1"/>
  <c r="U97" i="7" s="1"/>
  <c r="AJ97" i="7" s="1"/>
  <c r="AN97" i="7" s="1"/>
  <c r="O98" i="7"/>
  <c r="O35" i="13"/>
  <c r="P112" i="8"/>
  <c r="Q112" i="8" s="1"/>
  <c r="S112" i="8" s="1"/>
  <c r="U112" i="8" s="1"/>
  <c r="AT112" i="8" s="1"/>
  <c r="AX112" i="8" s="1"/>
  <c r="O113" i="8"/>
  <c r="P142" i="18"/>
  <c r="Q142" i="18" s="1"/>
  <c r="S142" i="18" s="1"/>
  <c r="U142" i="18" s="1"/>
  <c r="AT142" i="18" s="1"/>
  <c r="AX142" i="18" s="1"/>
  <c r="O80" i="17"/>
  <c r="O145" i="6"/>
  <c r="O130" i="18"/>
  <c r="P51" i="28"/>
  <c r="Q51" i="28" s="1"/>
  <c r="S51" i="28" s="1"/>
  <c r="U51" i="28" s="1"/>
  <c r="AQ51" i="28" s="1"/>
  <c r="AU51" i="28" s="1"/>
  <c r="N52" i="28"/>
  <c r="O52" i="28"/>
  <c r="O67" i="21"/>
  <c r="O67" i="17"/>
  <c r="P33" i="28"/>
  <c r="Q33" i="28" s="1"/>
  <c r="S33" i="28" s="1"/>
  <c r="U33" i="28" s="1"/>
  <c r="AQ33" i="28" s="1"/>
  <c r="AU33" i="28" s="1"/>
  <c r="O114" i="19"/>
  <c r="P82" i="12"/>
  <c r="Q82" i="12" s="1"/>
  <c r="S82" i="12" s="1"/>
  <c r="U82" i="12" s="1"/>
  <c r="AQ82" i="12" s="1"/>
  <c r="AU82" i="12" s="1"/>
  <c r="P67" i="16"/>
  <c r="Q67" i="16" s="1"/>
  <c r="S67" i="16" s="1"/>
  <c r="U67" i="16" s="1"/>
  <c r="AQ67" i="16" s="1"/>
  <c r="AU67" i="16" s="1"/>
  <c r="N68" i="16"/>
  <c r="O68" i="16" s="1"/>
  <c r="P35" i="3"/>
  <c r="Q35" i="3" s="1"/>
  <c r="S35" i="3" s="1"/>
  <c r="U35" i="3" s="1"/>
  <c r="AQ35" i="3" s="1"/>
  <c r="AU35" i="3" s="1"/>
  <c r="P128" i="5"/>
  <c r="Q128" i="5" s="1"/>
  <c r="S128" i="5" s="1"/>
  <c r="U128" i="5" s="1"/>
  <c r="AT128" i="5" s="1"/>
  <c r="O129" i="5"/>
  <c r="P113" i="14"/>
  <c r="Q113" i="14" s="1"/>
  <c r="S113" i="14" s="1"/>
  <c r="U113" i="14" s="1"/>
  <c r="AT113" i="14" s="1"/>
  <c r="AX113" i="14" s="1"/>
  <c r="O114" i="14"/>
  <c r="N68" i="4"/>
  <c r="P67" i="4"/>
  <c r="Q67" i="4" s="1"/>
  <c r="S67" i="4" s="1"/>
  <c r="U67" i="4" s="1"/>
  <c r="AQ67" i="4" s="1"/>
  <c r="AU67" i="4" s="1"/>
  <c r="P81" i="4"/>
  <c r="Q81" i="4" s="1"/>
  <c r="S81" i="4" s="1"/>
  <c r="U81" i="4" s="1"/>
  <c r="AQ81" i="4" s="1"/>
  <c r="AU81" i="4" s="1"/>
  <c r="O82" i="4"/>
  <c r="BA129" i="18"/>
  <c r="AX129" i="18"/>
  <c r="P96" i="14"/>
  <c r="Q96" i="14" s="1"/>
  <c r="S96" i="14" s="1"/>
  <c r="U96" i="14" s="1"/>
  <c r="AJ96" i="14" s="1"/>
  <c r="AN96" i="14" s="1"/>
  <c r="P50" i="29"/>
  <c r="Q50" i="29" s="1"/>
  <c r="S50" i="29" s="1"/>
  <c r="U50" i="29" s="1"/>
  <c r="AQ50" i="29" s="1"/>
  <c r="AU50" i="29" s="1"/>
  <c r="O51" i="29"/>
  <c r="P51" i="26"/>
  <c r="Q51" i="26" s="1"/>
  <c r="S51" i="26" s="1"/>
  <c r="U51" i="26" s="1"/>
  <c r="AQ51" i="26" s="1"/>
  <c r="AU51" i="26" s="1"/>
  <c r="P97" i="3"/>
  <c r="Q97" i="3" s="1"/>
  <c r="S97" i="3" s="1"/>
  <c r="U97" i="3" s="1"/>
  <c r="AJ97" i="3" s="1"/>
  <c r="AN97" i="3" s="1"/>
  <c r="N68" i="15"/>
  <c r="P67" i="15"/>
  <c r="Q67" i="15" s="1"/>
  <c r="S67" i="15" s="1"/>
  <c r="U67" i="15" s="1"/>
  <c r="AQ67" i="15" s="1"/>
  <c r="AU67" i="15" s="1"/>
  <c r="P98" i="33"/>
  <c r="Q98" i="33" s="1"/>
  <c r="S98" i="33" s="1"/>
  <c r="U98" i="33" s="1"/>
  <c r="AJ98" i="33" s="1"/>
  <c r="AN98" i="33" s="1"/>
  <c r="P112" i="28"/>
  <c r="Q112" i="28" s="1"/>
  <c r="S112" i="28" s="1"/>
  <c r="U112" i="28" s="1"/>
  <c r="AT112" i="28" s="1"/>
  <c r="AX112" i="28" s="1"/>
  <c r="O113" i="28"/>
  <c r="AX127" i="5"/>
  <c r="BA127" i="5"/>
  <c r="P142" i="33"/>
  <c r="Q142" i="33" s="1"/>
  <c r="S142" i="33" s="1"/>
  <c r="U142" i="33" s="1"/>
  <c r="AT142" i="33" s="1"/>
  <c r="AX142" i="33" s="1"/>
  <c r="N68" i="10"/>
  <c r="O68" i="10" s="1"/>
  <c r="P67" i="3"/>
  <c r="Q67" i="3" s="1"/>
  <c r="S67" i="3" s="1"/>
  <c r="U67" i="3" s="1"/>
  <c r="AQ67" i="3" s="1"/>
  <c r="AU67" i="3" s="1"/>
  <c r="P99" i="19"/>
  <c r="Q99" i="19" s="1"/>
  <c r="S99" i="19" s="1"/>
  <c r="U99" i="19" s="1"/>
  <c r="AJ99" i="19" s="1"/>
  <c r="AN99" i="19" s="1"/>
  <c r="O100" i="19"/>
  <c r="P100" i="19" s="1"/>
  <c r="Q100" i="19" s="1"/>
  <c r="S100" i="19" s="1"/>
  <c r="U100" i="19" s="1"/>
  <c r="AJ100" i="19" s="1"/>
  <c r="AN100" i="19" s="1"/>
  <c r="AO100" i="19" s="1"/>
  <c r="P35" i="20"/>
  <c r="Q35" i="20" s="1"/>
  <c r="S35" i="20" s="1"/>
  <c r="U35" i="20" s="1"/>
  <c r="AQ35" i="20" s="1"/>
  <c r="AU35" i="20" s="1"/>
  <c r="P127" i="3"/>
  <c r="Q127" i="3" s="1"/>
  <c r="S127" i="3" s="1"/>
  <c r="U127" i="3" s="1"/>
  <c r="AT127" i="3" s="1"/>
  <c r="P144" i="27"/>
  <c r="Q144" i="27" s="1"/>
  <c r="S144" i="27" s="1"/>
  <c r="U144" i="27" s="1"/>
  <c r="AT144" i="27" s="1"/>
  <c r="AX144" i="27" s="1"/>
  <c r="P143" i="9"/>
  <c r="Q143" i="9" s="1"/>
  <c r="S143" i="9" s="1"/>
  <c r="U143" i="9" s="1"/>
  <c r="AT143" i="9" s="1"/>
  <c r="AX143" i="9" s="1"/>
  <c r="O144" i="9"/>
  <c r="P112" i="15"/>
  <c r="Q112" i="15" s="1"/>
  <c r="S112" i="15" s="1"/>
  <c r="U112" i="15" s="1"/>
  <c r="AT112" i="15" s="1"/>
  <c r="AX112" i="15" s="1"/>
  <c r="O113" i="15"/>
  <c r="P143" i="23"/>
  <c r="Q143" i="23" s="1"/>
  <c r="S143" i="23" s="1"/>
  <c r="U143" i="23" s="1"/>
  <c r="AT143" i="23" s="1"/>
  <c r="AX143" i="23" s="1"/>
  <c r="O144" i="23"/>
  <c r="P129" i="15"/>
  <c r="Q129" i="15" s="1"/>
  <c r="S129" i="15" s="1"/>
  <c r="U129" i="15" s="1"/>
  <c r="AT129" i="15" s="1"/>
  <c r="N99" i="28"/>
  <c r="O99" i="28" s="1"/>
  <c r="P111" i="22"/>
  <c r="Q111" i="22" s="1"/>
  <c r="S111" i="22" s="1"/>
  <c r="U111" i="22" s="1"/>
  <c r="AT111" i="22" s="1"/>
  <c r="AX111" i="22" s="1"/>
  <c r="O112" i="22"/>
  <c r="P65" i="26"/>
  <c r="Q65" i="26" s="1"/>
  <c r="S65" i="26" s="1"/>
  <c r="U65" i="26" s="1"/>
  <c r="AQ65" i="26" s="1"/>
  <c r="AU65" i="26" s="1"/>
  <c r="BA128" i="6"/>
  <c r="AX128" i="6"/>
  <c r="P127" i="14"/>
  <c r="Q127" i="14" s="1"/>
  <c r="S127" i="14" s="1"/>
  <c r="U127" i="14" s="1"/>
  <c r="AT127" i="14" s="1"/>
  <c r="O128" i="14"/>
  <c r="P98" i="27"/>
  <c r="Q98" i="27" s="1"/>
  <c r="S98" i="27" s="1"/>
  <c r="U98" i="27" s="1"/>
  <c r="AJ98" i="27" s="1"/>
  <c r="AN98" i="27" s="1"/>
  <c r="O112" i="17"/>
  <c r="O52" i="20"/>
  <c r="O115" i="25"/>
  <c r="O111" i="26"/>
  <c r="P98" i="13"/>
  <c r="Q98" i="13" s="1"/>
  <c r="S98" i="13" s="1"/>
  <c r="U98" i="13" s="1"/>
  <c r="AJ98" i="13" s="1"/>
  <c r="AN98" i="13" s="1"/>
  <c r="O127" i="11"/>
  <c r="P82" i="24"/>
  <c r="Q82" i="24" s="1"/>
  <c r="S82" i="24" s="1"/>
  <c r="U82" i="24" s="1"/>
  <c r="AQ82" i="24" s="1"/>
  <c r="AU82" i="24" s="1"/>
  <c r="N115" i="18"/>
  <c r="O115" i="18" s="1"/>
  <c r="P113" i="16"/>
  <c r="Q113" i="16" s="1"/>
  <c r="S113" i="16" s="1"/>
  <c r="U113" i="16" s="1"/>
  <c r="AT113" i="16" s="1"/>
  <c r="AX113" i="16" s="1"/>
  <c r="P96" i="15"/>
  <c r="Q96" i="15" s="1"/>
  <c r="S96" i="15" s="1"/>
  <c r="U96" i="15" s="1"/>
  <c r="AJ96" i="15" s="1"/>
  <c r="AN96" i="15" s="1"/>
  <c r="P142" i="8"/>
  <c r="Q142" i="8" s="1"/>
  <c r="S142" i="8" s="1"/>
  <c r="U142" i="8" s="1"/>
  <c r="AT142" i="8" s="1"/>
  <c r="AX142" i="8" s="1"/>
  <c r="P65" i="19"/>
  <c r="Q65" i="19" s="1"/>
  <c r="S65" i="19" s="1"/>
  <c r="U65" i="19" s="1"/>
  <c r="AQ65" i="19" s="1"/>
  <c r="AU65" i="19" s="1"/>
  <c r="O66" i="19"/>
  <c r="N52" i="16"/>
  <c r="O52" i="16" s="1"/>
  <c r="N83" i="9"/>
  <c r="O83" i="9" s="1"/>
  <c r="P96" i="31"/>
  <c r="Q96" i="31" s="1"/>
  <c r="S96" i="31" s="1"/>
  <c r="U96" i="31" s="1"/>
  <c r="AJ96" i="31" s="1"/>
  <c r="AN96" i="31" s="1"/>
  <c r="O97" i="31"/>
  <c r="P112" i="29"/>
  <c r="Q112" i="29" s="1"/>
  <c r="S112" i="29" s="1"/>
  <c r="U112" i="29" s="1"/>
  <c r="AT112" i="29" s="1"/>
  <c r="AX112" i="29" s="1"/>
  <c r="O113" i="29"/>
  <c r="P127" i="22"/>
  <c r="Q127" i="22" s="1"/>
  <c r="S127" i="22" s="1"/>
  <c r="U127" i="22" s="1"/>
  <c r="AT127" i="22" s="1"/>
  <c r="O128" i="22"/>
  <c r="BA128" i="15"/>
  <c r="AX128" i="15"/>
  <c r="P129" i="27"/>
  <c r="Q129" i="27" s="1"/>
  <c r="S129" i="27" s="1"/>
  <c r="U129" i="27" s="1"/>
  <c r="AT129" i="27" s="1"/>
  <c r="P34" i="4"/>
  <c r="Q34" i="4" s="1"/>
  <c r="S34" i="4" s="1"/>
  <c r="U34" i="4" s="1"/>
  <c r="AQ34" i="4" s="1"/>
  <c r="AU34" i="4" s="1"/>
  <c r="P127" i="12"/>
  <c r="Q127" i="12" s="1"/>
  <c r="S127" i="12" s="1"/>
  <c r="U127" i="12" s="1"/>
  <c r="AT127" i="12" s="1"/>
  <c r="O128" i="12"/>
  <c r="P112" i="10"/>
  <c r="Q112" i="10" s="1"/>
  <c r="S112" i="10" s="1"/>
  <c r="U112" i="10" s="1"/>
  <c r="AT112" i="10" s="1"/>
  <c r="AX112" i="10" s="1"/>
  <c r="O113" i="10"/>
  <c r="P110" i="11"/>
  <c r="Q110" i="11" s="1"/>
  <c r="S110" i="11" s="1"/>
  <c r="U110" i="11" s="1"/>
  <c r="AT110" i="11" s="1"/>
  <c r="AX110" i="11" s="1"/>
  <c r="O111" i="11"/>
  <c r="P51" i="14"/>
  <c r="Q51" i="14" s="1"/>
  <c r="S51" i="14" s="1"/>
  <c r="U51" i="14" s="1"/>
  <c r="AQ51" i="14" s="1"/>
  <c r="AU51" i="14" s="1"/>
  <c r="N52" i="14"/>
  <c r="P67" i="30"/>
  <c r="Q67" i="30" s="1"/>
  <c r="S67" i="30" s="1"/>
  <c r="U67" i="30" s="1"/>
  <c r="AQ67" i="30" s="1"/>
  <c r="AU67" i="30" s="1"/>
  <c r="N68" i="30"/>
  <c r="P112" i="23"/>
  <c r="Q112" i="23" s="1"/>
  <c r="S112" i="23" s="1"/>
  <c r="U112" i="23" s="1"/>
  <c r="AT112" i="23" s="1"/>
  <c r="AX112" i="23" s="1"/>
  <c r="AX126" i="11"/>
  <c r="BA126" i="11"/>
  <c r="O144" i="15"/>
  <c r="O97" i="9"/>
  <c r="O33" i="10"/>
  <c r="P80" i="5"/>
  <c r="Q80" i="5" s="1"/>
  <c r="S80" i="5" s="1"/>
  <c r="U80" i="5" s="1"/>
  <c r="AQ80" i="5" s="1"/>
  <c r="AU80" i="5" s="1"/>
  <c r="N68" i="31"/>
  <c r="O68" i="31" s="1"/>
  <c r="P67" i="31"/>
  <c r="Q67" i="31" s="1"/>
  <c r="S67" i="31" s="1"/>
  <c r="U67" i="31" s="1"/>
  <c r="AQ67" i="31" s="1"/>
  <c r="AU67" i="31" s="1"/>
  <c r="P81" i="13"/>
  <c r="Q81" i="13" s="1"/>
  <c r="S81" i="13" s="1"/>
  <c r="U81" i="13" s="1"/>
  <c r="AQ81" i="13" s="1"/>
  <c r="AU81" i="13" s="1"/>
  <c r="BA128" i="27"/>
  <c r="AX128" i="27"/>
  <c r="P112" i="9"/>
  <c r="Q112" i="9" s="1"/>
  <c r="S112" i="9" s="1"/>
  <c r="U112" i="9" s="1"/>
  <c r="AT112" i="9" s="1"/>
  <c r="AX112" i="9" s="1"/>
  <c r="P52" i="19"/>
  <c r="Q52" i="19" s="1"/>
  <c r="S52" i="19" s="1"/>
  <c r="U52" i="19" s="1"/>
  <c r="AQ52" i="19" s="1"/>
  <c r="AU52" i="19" s="1"/>
  <c r="P142" i="30"/>
  <c r="Q142" i="30" s="1"/>
  <c r="S142" i="30" s="1"/>
  <c r="U142" i="30" s="1"/>
  <c r="AT142" i="30" s="1"/>
  <c r="AX142" i="30" s="1"/>
  <c r="O143" i="30"/>
  <c r="P145" i="25"/>
  <c r="Q145" i="25" s="1"/>
  <c r="S145" i="25" s="1"/>
  <c r="U145" i="25" s="1"/>
  <c r="AT145" i="25" s="1"/>
  <c r="AX145" i="25" s="1"/>
  <c r="N146" i="25"/>
  <c r="N36" i="31"/>
  <c r="O36" i="31" s="1"/>
  <c r="P35" i="31"/>
  <c r="Q35" i="31" s="1"/>
  <c r="S35" i="31" s="1"/>
  <c r="U35" i="31" s="1"/>
  <c r="AQ35" i="31" s="1"/>
  <c r="AU35" i="31" s="1"/>
  <c r="P144" i="1"/>
  <c r="Q144" i="1" s="1"/>
  <c r="S144" i="1" s="1"/>
  <c r="U144" i="1" s="1"/>
  <c r="AT144" i="1" s="1"/>
  <c r="AX144" i="1" s="1"/>
  <c r="N36" i="17"/>
  <c r="P35" i="17"/>
  <c r="Q35" i="17" s="1"/>
  <c r="S35" i="17" s="1"/>
  <c r="U35" i="17" s="1"/>
  <c r="AQ35" i="17" s="1"/>
  <c r="AU35" i="17" s="1"/>
  <c r="O36" i="17"/>
  <c r="P67" i="13"/>
  <c r="Q67" i="13" s="1"/>
  <c r="S67" i="13" s="1"/>
  <c r="U67" i="13" s="1"/>
  <c r="AQ67" i="13" s="1"/>
  <c r="AU67" i="13" s="1"/>
  <c r="N68" i="13"/>
  <c r="O68" i="13" s="1"/>
  <c r="P36" i="24"/>
  <c r="Q36" i="24" s="1"/>
  <c r="S36" i="24" s="1"/>
  <c r="U36" i="24" s="1"/>
  <c r="AQ36" i="24" s="1"/>
  <c r="AU36" i="24" s="1"/>
  <c r="O37" i="24"/>
  <c r="P37" i="24" s="1"/>
  <c r="Q37" i="24" s="1"/>
  <c r="S37" i="24" s="1"/>
  <c r="U37" i="24" s="1"/>
  <c r="AQ37" i="24" s="1"/>
  <c r="AU37" i="24" s="1"/>
  <c r="AV37" i="24" s="1"/>
  <c r="P66" i="1"/>
  <c r="Q66" i="1" s="1"/>
  <c r="S66" i="1" s="1"/>
  <c r="U66" i="1" s="1"/>
  <c r="AQ66" i="1" s="1"/>
  <c r="AU66" i="1" s="1"/>
  <c r="O67" i="1"/>
  <c r="P51" i="4"/>
  <c r="Q51" i="4" s="1"/>
  <c r="S51" i="4" s="1"/>
  <c r="U51" i="4" s="1"/>
  <c r="AQ51" i="4" s="1"/>
  <c r="AU51" i="4" s="1"/>
  <c r="P81" i="1"/>
  <c r="Q81" i="1" s="1"/>
  <c r="S81" i="1" s="1"/>
  <c r="U81" i="1" s="1"/>
  <c r="AQ81" i="1" s="1"/>
  <c r="AU81" i="1" s="1"/>
  <c r="O82" i="1"/>
  <c r="O35" i="14"/>
  <c r="N52" i="12"/>
  <c r="P51" i="12"/>
  <c r="Q51" i="12" s="1"/>
  <c r="S51" i="12" s="1"/>
  <c r="U51" i="12" s="1"/>
  <c r="AQ51" i="12" s="1"/>
  <c r="AU51" i="12" s="1"/>
  <c r="O52" i="12"/>
  <c r="BA127" i="30"/>
  <c r="AX127" i="30"/>
  <c r="P112" i="30"/>
  <c r="Q112" i="30" s="1"/>
  <c r="S112" i="30" s="1"/>
  <c r="U112" i="30" s="1"/>
  <c r="AT112" i="30" s="1"/>
  <c r="AX112" i="30" s="1"/>
  <c r="P51" i="3"/>
  <c r="Q51" i="3" s="1"/>
  <c r="S51" i="3" s="1"/>
  <c r="U51" i="3" s="1"/>
  <c r="AQ51" i="3" s="1"/>
  <c r="AU51" i="3" s="1"/>
  <c r="P96" i="29"/>
  <c r="Q96" i="29" s="1"/>
  <c r="S96" i="29" s="1"/>
  <c r="U96" i="29" s="1"/>
  <c r="AJ96" i="29" s="1"/>
  <c r="AN96" i="29" s="1"/>
  <c r="O97" i="29"/>
  <c r="P65" i="18"/>
  <c r="Q65" i="18" s="1"/>
  <c r="S65" i="18" s="1"/>
  <c r="U65" i="18" s="1"/>
  <c r="AQ65" i="18" s="1"/>
  <c r="AU65" i="18" s="1"/>
  <c r="O66" i="18"/>
  <c r="N52" i="17"/>
  <c r="P51" i="17"/>
  <c r="Q51" i="17" s="1"/>
  <c r="S51" i="17" s="1"/>
  <c r="U51" i="17" s="1"/>
  <c r="AQ51" i="17" s="1"/>
  <c r="AU51" i="17" s="1"/>
  <c r="O52" i="17"/>
  <c r="P143" i="2"/>
  <c r="Q143" i="2" s="1"/>
  <c r="S143" i="2" s="1"/>
  <c r="U143" i="2" s="1"/>
  <c r="AT143" i="2" s="1"/>
  <c r="AX143" i="2" s="1"/>
  <c r="O144" i="2"/>
  <c r="P81" i="15"/>
  <c r="Q81" i="15" s="1"/>
  <c r="S81" i="15" s="1"/>
  <c r="U81" i="15" s="1"/>
  <c r="AQ81" i="15" s="1"/>
  <c r="AU81" i="15" s="1"/>
  <c r="O82" i="15"/>
  <c r="N99" i="18"/>
  <c r="O99" i="18" s="1"/>
  <c r="N36" i="12"/>
  <c r="O36" i="12" s="1"/>
  <c r="P143" i="26"/>
  <c r="Q143" i="26" s="1"/>
  <c r="S143" i="26" s="1"/>
  <c r="U143" i="26" s="1"/>
  <c r="AT143" i="26" s="1"/>
  <c r="AX143" i="26" s="1"/>
  <c r="O144" i="26"/>
  <c r="P142" i="29"/>
  <c r="Q142" i="29" s="1"/>
  <c r="S142" i="29" s="1"/>
  <c r="U142" i="29" s="1"/>
  <c r="AT142" i="29" s="1"/>
  <c r="AX142" i="29" s="1"/>
  <c r="O143" i="29"/>
  <c r="P96" i="22"/>
  <c r="Q96" i="22" s="1"/>
  <c r="S96" i="22" s="1"/>
  <c r="U96" i="22" s="1"/>
  <c r="AJ96" i="22" s="1"/>
  <c r="AN96" i="22" s="1"/>
  <c r="O97" i="22"/>
  <c r="P127" i="33"/>
  <c r="Q127" i="33" s="1"/>
  <c r="S127" i="33" s="1"/>
  <c r="U127" i="33" s="1"/>
  <c r="AT127" i="33" s="1"/>
  <c r="BA128" i="2"/>
  <c r="AX128" i="2"/>
  <c r="P96" i="4"/>
  <c r="Q96" i="4" s="1"/>
  <c r="S96" i="4" s="1"/>
  <c r="U96" i="4" s="1"/>
  <c r="AJ96" i="4" s="1"/>
  <c r="AN96" i="4" s="1"/>
  <c r="O97" i="4"/>
  <c r="P143" i="10"/>
  <c r="Q143" i="10" s="1"/>
  <c r="S143" i="10" s="1"/>
  <c r="U143" i="10" s="1"/>
  <c r="AT143" i="10" s="1"/>
  <c r="AX143" i="10" s="1"/>
  <c r="P142" i="13"/>
  <c r="Q142" i="13" s="1"/>
  <c r="S142" i="13" s="1"/>
  <c r="U142" i="13" s="1"/>
  <c r="AT142" i="13" s="1"/>
  <c r="AX142" i="13" s="1"/>
  <c r="O143" i="13"/>
  <c r="P66" i="8"/>
  <c r="Q66" i="8" s="1"/>
  <c r="S66" i="8" s="1"/>
  <c r="U66" i="8" s="1"/>
  <c r="AQ66" i="8" s="1"/>
  <c r="AU66" i="8" s="1"/>
  <c r="P127" i="4"/>
  <c r="Q127" i="4" s="1"/>
  <c r="S127" i="4" s="1"/>
  <c r="U127" i="4" s="1"/>
  <c r="AT127" i="4" s="1"/>
  <c r="O128" i="4"/>
  <c r="P67" i="28"/>
  <c r="Q67" i="28" s="1"/>
  <c r="S67" i="28" s="1"/>
  <c r="U67" i="28" s="1"/>
  <c r="AQ67" i="28" s="1"/>
  <c r="AU67" i="28" s="1"/>
  <c r="P97" i="17"/>
  <c r="Q97" i="17" s="1"/>
  <c r="S97" i="17" s="1"/>
  <c r="U97" i="17" s="1"/>
  <c r="AJ97" i="17" s="1"/>
  <c r="AN97" i="17" s="1"/>
  <c r="O35" i="6"/>
  <c r="O142" i="5"/>
  <c r="O98" i="30"/>
  <c r="N52" i="9"/>
  <c r="O52" i="9" s="1"/>
  <c r="P82" i="33"/>
  <c r="Q82" i="33" s="1"/>
  <c r="S82" i="33" s="1"/>
  <c r="U82" i="33" s="1"/>
  <c r="AQ82" i="33" s="1"/>
  <c r="AU82" i="33" s="1"/>
  <c r="O52" i="27"/>
  <c r="O82" i="26"/>
  <c r="O51" i="22"/>
  <c r="P50" i="1"/>
  <c r="Q50" i="1" s="1"/>
  <c r="S50" i="1" s="1"/>
  <c r="U50" i="1" s="1"/>
  <c r="AQ50" i="1" s="1"/>
  <c r="AU50" i="1" s="1"/>
  <c r="O113" i="13"/>
  <c r="N83" i="11"/>
  <c r="O83" i="11" s="1"/>
  <c r="N36" i="1"/>
  <c r="O36" i="1" s="1"/>
  <c r="O127" i="8"/>
  <c r="P128" i="24"/>
  <c r="Q128" i="24" s="1"/>
  <c r="S128" i="24" s="1"/>
  <c r="U128" i="24" s="1"/>
  <c r="AT128" i="24" s="1"/>
  <c r="N99" i="1"/>
  <c r="O99" i="1" s="1"/>
  <c r="N52" i="18"/>
  <c r="O52" i="18" s="1"/>
  <c r="P49" i="8"/>
  <c r="Q49" i="8" s="1"/>
  <c r="S49" i="8" s="1"/>
  <c r="U49" i="8" s="1"/>
  <c r="AQ49" i="8" s="1"/>
  <c r="AU49" i="8" s="1"/>
  <c r="O50" i="8"/>
  <c r="BA128" i="19"/>
  <c r="AX128" i="19"/>
  <c r="P52" i="21"/>
  <c r="Q52" i="21" s="1"/>
  <c r="S52" i="21" s="1"/>
  <c r="U52" i="21" s="1"/>
  <c r="AQ52" i="21" s="1"/>
  <c r="AU52" i="21" s="1"/>
  <c r="O53" i="21"/>
  <c r="P53" i="21" s="1"/>
  <c r="Q53" i="21" s="1"/>
  <c r="S53" i="21" s="1"/>
  <c r="U53" i="21" s="1"/>
  <c r="AQ53" i="21" s="1"/>
  <c r="AU53" i="21" s="1"/>
  <c r="AV53" i="21" s="1"/>
  <c r="P142" i="24"/>
  <c r="Q142" i="24" s="1"/>
  <c r="S142" i="24" s="1"/>
  <c r="U142" i="24" s="1"/>
  <c r="AT142" i="24" s="1"/>
  <c r="AX142" i="24" s="1"/>
  <c r="P129" i="20"/>
  <c r="Q129" i="20" s="1"/>
  <c r="S129" i="20" s="1"/>
  <c r="U129" i="20" s="1"/>
  <c r="AT129" i="20" s="1"/>
  <c r="P81" i="2"/>
  <c r="Q81" i="2" s="1"/>
  <c r="S81" i="2" s="1"/>
  <c r="U81" i="2" s="1"/>
  <c r="AQ81" i="2" s="1"/>
  <c r="AU81" i="2" s="1"/>
  <c r="P112" i="33"/>
  <c r="Q112" i="33" s="1"/>
  <c r="S112" i="33" s="1"/>
  <c r="U112" i="33" s="1"/>
  <c r="AT112" i="33" s="1"/>
  <c r="AX112" i="33" s="1"/>
  <c r="P142" i="16"/>
  <c r="Q142" i="16" s="1"/>
  <c r="S142" i="16" s="1"/>
  <c r="U142" i="16" s="1"/>
  <c r="AT142" i="16" s="1"/>
  <c r="AX142" i="16" s="1"/>
  <c r="O143" i="16"/>
  <c r="P113" i="2"/>
  <c r="Q113" i="2" s="1"/>
  <c r="S113" i="2" s="1"/>
  <c r="U113" i="2" s="1"/>
  <c r="AT113" i="2" s="1"/>
  <c r="AX113" i="2" s="1"/>
  <c r="O114" i="2"/>
  <c r="P36" i="2"/>
  <c r="Q36" i="2" s="1"/>
  <c r="S36" i="2" s="1"/>
  <c r="U36" i="2" s="1"/>
  <c r="AQ36" i="2" s="1"/>
  <c r="AU36" i="2" s="1"/>
  <c r="O37" i="2"/>
  <c r="P37" i="2" s="1"/>
  <c r="Q37" i="2" s="1"/>
  <c r="S37" i="2" s="1"/>
  <c r="U37" i="2" s="1"/>
  <c r="AQ37" i="2" s="1"/>
  <c r="AU37" i="2" s="1"/>
  <c r="AV37" i="2" s="1"/>
  <c r="P95" i="21"/>
  <c r="Q95" i="21" s="1"/>
  <c r="S95" i="21" s="1"/>
  <c r="U95" i="21" s="1"/>
  <c r="AJ95" i="21" s="1"/>
  <c r="AN95" i="21" s="1"/>
  <c r="O96" i="21"/>
  <c r="P82" i="22"/>
  <c r="Q82" i="22" s="1"/>
  <c r="S82" i="22" s="1"/>
  <c r="U82" i="22" s="1"/>
  <c r="AQ82" i="22" s="1"/>
  <c r="AU82" i="22" s="1"/>
  <c r="BA126" i="8"/>
  <c r="AX126" i="8"/>
  <c r="P66" i="33"/>
  <c r="Q66" i="33" s="1"/>
  <c r="S66" i="33" s="1"/>
  <c r="U66" i="33" s="1"/>
  <c r="AQ66" i="33" s="1"/>
  <c r="AU66" i="33" s="1"/>
  <c r="O67" i="33"/>
  <c r="P129" i="9"/>
  <c r="Q129" i="9" s="1"/>
  <c r="S129" i="9" s="1"/>
  <c r="U129" i="9" s="1"/>
  <c r="AT129" i="9" s="1"/>
  <c r="O130" i="9"/>
  <c r="P128" i="28"/>
  <c r="Q128" i="28" s="1"/>
  <c r="S128" i="28" s="1"/>
  <c r="U128" i="28" s="1"/>
  <c r="AT128" i="28" s="1"/>
  <c r="P97" i="23"/>
  <c r="Q97" i="23" s="1"/>
  <c r="S97" i="23" s="1"/>
  <c r="U97" i="23" s="1"/>
  <c r="AJ97" i="23" s="1"/>
  <c r="AN97" i="23" s="1"/>
  <c r="O98" i="23"/>
  <c r="N115" i="6"/>
  <c r="O115" i="6" s="1"/>
  <c r="P114" i="6"/>
  <c r="Q114" i="6" s="1"/>
  <c r="S114" i="6" s="1"/>
  <c r="U114" i="6" s="1"/>
  <c r="AT114" i="6" s="1"/>
  <c r="AX114" i="6" s="1"/>
  <c r="N83" i="7"/>
  <c r="O83" i="7" s="1"/>
  <c r="P82" i="7"/>
  <c r="Q82" i="7" s="1"/>
  <c r="S82" i="7" s="1"/>
  <c r="U82" i="7" s="1"/>
  <c r="AQ82" i="7" s="1"/>
  <c r="AU82" i="7" s="1"/>
  <c r="P52" i="7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P33" i="18"/>
  <c r="Q33" i="18" s="1"/>
  <c r="S33" i="18" s="1"/>
  <c r="U33" i="18" s="1"/>
  <c r="AQ33" i="18" s="1"/>
  <c r="AU33" i="18" s="1"/>
  <c r="O34" i="18"/>
  <c r="O96" i="2"/>
  <c r="BA128" i="20"/>
  <c r="AX128" i="20"/>
  <c r="O129" i="7"/>
  <c r="P97" i="5"/>
  <c r="Q97" i="5" s="1"/>
  <c r="S97" i="5" s="1"/>
  <c r="U97" i="5" s="1"/>
  <c r="AJ97" i="5" s="1"/>
  <c r="AN97" i="5" s="1"/>
  <c r="O98" i="5"/>
  <c r="O142" i="20"/>
  <c r="O82" i="16"/>
  <c r="O67" i="2"/>
  <c r="N52" i="27"/>
  <c r="P96" i="20"/>
  <c r="Q96" i="20" s="1"/>
  <c r="S96" i="20" s="1"/>
  <c r="U96" i="20" s="1"/>
  <c r="AJ96" i="20" s="1"/>
  <c r="AN96" i="20" s="1"/>
  <c r="O97" i="20"/>
  <c r="O127" i="26"/>
  <c r="O67" i="23"/>
  <c r="O81" i="8"/>
  <c r="BB132" i="1"/>
  <c r="O142" i="7"/>
  <c r="P112" i="21"/>
  <c r="Q112" i="21" s="1"/>
  <c r="S112" i="21" s="1"/>
  <c r="U112" i="21" s="1"/>
  <c r="AT112" i="21" s="1"/>
  <c r="AX112" i="21" s="1"/>
  <c r="O113" i="21"/>
  <c r="P98" i="6"/>
  <c r="Q98" i="6" s="1"/>
  <c r="S98" i="6" s="1"/>
  <c r="U98" i="6" s="1"/>
  <c r="AJ98" i="6" s="1"/>
  <c r="AN98" i="6" s="1"/>
  <c r="P141" i="4"/>
  <c r="Q141" i="4" s="1"/>
  <c r="S141" i="4" s="1"/>
  <c r="U141" i="4" s="1"/>
  <c r="AT141" i="4" s="1"/>
  <c r="AX141" i="4" s="1"/>
  <c r="BA128" i="9"/>
  <c r="AX128" i="9"/>
  <c r="O143" i="17"/>
  <c r="O97" i="25"/>
  <c r="AX127" i="28"/>
  <c r="BA127" i="28"/>
  <c r="P127" i="10"/>
  <c r="Q127" i="10" s="1"/>
  <c r="S127" i="10" s="1"/>
  <c r="U127" i="10" s="1"/>
  <c r="AT127" i="10" s="1"/>
  <c r="O128" i="10"/>
  <c r="P82" i="23"/>
  <c r="Q82" i="23" s="1"/>
  <c r="S82" i="23" s="1"/>
  <c r="U82" i="23" s="1"/>
  <c r="AQ82" i="23" s="1"/>
  <c r="AU82" i="23" s="1"/>
  <c r="P143" i="28"/>
  <c r="Q143" i="28" s="1"/>
  <c r="S143" i="28" s="1"/>
  <c r="U143" i="28" s="1"/>
  <c r="AT143" i="28" s="1"/>
  <c r="AX143" i="28" s="1"/>
  <c r="O144" i="28"/>
  <c r="N68" i="12"/>
  <c r="O68" i="12" s="1"/>
  <c r="P67" i="12"/>
  <c r="Q67" i="12" s="1"/>
  <c r="S67" i="12" s="1"/>
  <c r="U67" i="12" s="1"/>
  <c r="AQ67" i="12" s="1"/>
  <c r="AU67" i="12" s="1"/>
  <c r="P81" i="20"/>
  <c r="Q81" i="20" s="1"/>
  <c r="S81" i="20" s="1"/>
  <c r="U81" i="20" s="1"/>
  <c r="AQ81" i="20" s="1"/>
  <c r="AU81" i="20" s="1"/>
  <c r="P113" i="20"/>
  <c r="Q113" i="20" s="1"/>
  <c r="S113" i="20" s="1"/>
  <c r="U113" i="20" s="1"/>
  <c r="AT113" i="20" s="1"/>
  <c r="AX113" i="20" s="1"/>
  <c r="AX128" i="7"/>
  <c r="BA128" i="7"/>
  <c r="P142" i="22"/>
  <c r="Q142" i="22" s="1"/>
  <c r="S142" i="22" s="1"/>
  <c r="U142" i="22" s="1"/>
  <c r="AT142" i="22" s="1"/>
  <c r="AX142" i="22" s="1"/>
  <c r="P143" i="14"/>
  <c r="Q143" i="14" s="1"/>
  <c r="S143" i="14" s="1"/>
  <c r="U143" i="14" s="1"/>
  <c r="AT143" i="14" s="1"/>
  <c r="AX143" i="14" s="1"/>
  <c r="P82" i="19"/>
  <c r="Q82" i="19" s="1"/>
  <c r="S82" i="19" s="1"/>
  <c r="U82" i="19" s="1"/>
  <c r="AQ82" i="19" s="1"/>
  <c r="AU82" i="19" s="1"/>
  <c r="N83" i="19"/>
  <c r="O83" i="19"/>
  <c r="AX126" i="26"/>
  <c r="BA126" i="26"/>
  <c r="AY132" i="1"/>
  <c r="P35" i="21"/>
  <c r="Q35" i="21" s="1"/>
  <c r="S35" i="21" s="1"/>
  <c r="U35" i="21" s="1"/>
  <c r="AQ35" i="21" s="1"/>
  <c r="AU35" i="21" s="1"/>
  <c r="P112" i="24"/>
  <c r="Q112" i="24" s="1"/>
  <c r="S112" i="24" s="1"/>
  <c r="U112" i="24" s="1"/>
  <c r="AT112" i="24" s="1"/>
  <c r="AX112" i="24" s="1"/>
  <c r="O113" i="24"/>
  <c r="P50" i="2"/>
  <c r="Q50" i="2" s="1"/>
  <c r="S50" i="2" s="1"/>
  <c r="U50" i="2" s="1"/>
  <c r="AQ50" i="2" s="1"/>
  <c r="AU50" i="2" s="1"/>
  <c r="O51" i="2"/>
  <c r="P143" i="12"/>
  <c r="Q143" i="12" s="1"/>
  <c r="S143" i="12" s="1"/>
  <c r="U143" i="12" s="1"/>
  <c r="AT143" i="12" s="1"/>
  <c r="AX143" i="12" s="1"/>
  <c r="O144" i="12"/>
  <c r="P98" i="8"/>
  <c r="Q98" i="8" s="1"/>
  <c r="S98" i="8" s="1"/>
  <c r="U98" i="8" s="1"/>
  <c r="AJ98" i="8" s="1"/>
  <c r="AN98" i="8" s="1"/>
  <c r="P34" i="25"/>
  <c r="Q34" i="25" s="1"/>
  <c r="S34" i="25" s="1"/>
  <c r="U34" i="25" s="1"/>
  <c r="AQ34" i="25" s="1"/>
  <c r="AU34" i="25" s="1"/>
  <c r="O35" i="25"/>
  <c r="P127" i="17"/>
  <c r="Q127" i="17" s="1"/>
  <c r="S127" i="17" s="1"/>
  <c r="U127" i="17" s="1"/>
  <c r="AT127" i="17" s="1"/>
  <c r="O128" i="17"/>
  <c r="N83" i="27"/>
  <c r="P82" i="27"/>
  <c r="Q82" i="27" s="1"/>
  <c r="S82" i="27" s="1"/>
  <c r="U82" i="27" s="1"/>
  <c r="AQ82" i="27" s="1"/>
  <c r="AU82" i="27" s="1"/>
  <c r="O83" i="27"/>
  <c r="P65" i="5"/>
  <c r="Q65" i="5" s="1"/>
  <c r="S65" i="5" s="1"/>
  <c r="U65" i="5" s="1"/>
  <c r="AQ65" i="5" s="1"/>
  <c r="AU65" i="5" s="1"/>
  <c r="O66" i="5"/>
  <c r="P128" i="16"/>
  <c r="Q128" i="16" s="1"/>
  <c r="S128" i="16" s="1"/>
  <c r="U128" i="16" s="1"/>
  <c r="AT128" i="16" s="1"/>
  <c r="O129" i="16"/>
  <c r="P130" i="25"/>
  <c r="Q130" i="25" s="1"/>
  <c r="S130" i="25" s="1"/>
  <c r="U130" i="25" s="1"/>
  <c r="AT130" i="25" s="1"/>
  <c r="P142" i="31"/>
  <c r="Q142" i="31" s="1"/>
  <c r="S142" i="31" s="1"/>
  <c r="U142" i="31" s="1"/>
  <c r="AT142" i="31" s="1"/>
  <c r="AX142" i="31" s="1"/>
  <c r="O143" i="31"/>
  <c r="P111" i="4"/>
  <c r="Q111" i="4" s="1"/>
  <c r="S111" i="4" s="1"/>
  <c r="U111" i="4" s="1"/>
  <c r="AT111" i="4" s="1"/>
  <c r="AX111" i="4" s="1"/>
  <c r="N36" i="9"/>
  <c r="O36" i="9" s="1"/>
  <c r="P35" i="9"/>
  <c r="Q35" i="9" s="1"/>
  <c r="S35" i="9" s="1"/>
  <c r="U35" i="9" s="1"/>
  <c r="AQ35" i="9" s="1"/>
  <c r="AU35" i="9" s="1"/>
  <c r="O143" i="19"/>
  <c r="O35" i="15"/>
  <c r="P34" i="5"/>
  <c r="Q34" i="5" s="1"/>
  <c r="S34" i="5" s="1"/>
  <c r="U34" i="5" s="1"/>
  <c r="AQ34" i="5" s="1"/>
  <c r="AU34" i="5" s="1"/>
  <c r="O35" i="5"/>
  <c r="P36" i="19"/>
  <c r="Q36" i="19" s="1"/>
  <c r="S36" i="19" s="1"/>
  <c r="U36" i="19" s="1"/>
  <c r="AQ36" i="19" s="1"/>
  <c r="AU36" i="19" s="1"/>
  <c r="O37" i="19"/>
  <c r="P37" i="19" s="1"/>
  <c r="Q37" i="19" s="1"/>
  <c r="S37" i="19" s="1"/>
  <c r="U37" i="19" s="1"/>
  <c r="AQ37" i="19" s="1"/>
  <c r="AU37" i="19" s="1"/>
  <c r="AV37" i="19" s="1"/>
  <c r="P33" i="7"/>
  <c r="Q33" i="7" s="1"/>
  <c r="S33" i="7" s="1"/>
  <c r="U33" i="7" s="1"/>
  <c r="AQ33" i="7" s="1"/>
  <c r="AU33" i="7" s="1"/>
  <c r="O129" i="2"/>
  <c r="O113" i="31"/>
  <c r="O82" i="29"/>
  <c r="N68" i="25"/>
  <c r="P67" i="25"/>
  <c r="Q67" i="25" s="1"/>
  <c r="S67" i="25" s="1"/>
  <c r="U67" i="25" s="1"/>
  <c r="AQ67" i="25" s="1"/>
  <c r="AU67" i="25" s="1"/>
  <c r="O68" i="25"/>
  <c r="P35" i="16"/>
  <c r="Q35" i="16" s="1"/>
  <c r="S35" i="16" s="1"/>
  <c r="U35" i="16" s="1"/>
  <c r="AQ35" i="16" s="1"/>
  <c r="AU35" i="16" s="1"/>
  <c r="O82" i="21"/>
  <c r="O128" i="13"/>
  <c r="O51" i="6"/>
  <c r="O129" i="19"/>
  <c r="P81" i="10"/>
  <c r="Q81" i="10" s="1"/>
  <c r="S81" i="10" s="1"/>
  <c r="U81" i="10" s="1"/>
  <c r="AQ81" i="10" s="1"/>
  <c r="AU81" i="10" s="1"/>
  <c r="O82" i="10"/>
  <c r="P113" i="7"/>
  <c r="Q113" i="7" s="1"/>
  <c r="S113" i="7" s="1"/>
  <c r="U113" i="7" s="1"/>
  <c r="AT113" i="7" s="1"/>
  <c r="AX113" i="7" s="1"/>
  <c r="O114" i="7"/>
  <c r="O142" i="11"/>
  <c r="AX126" i="17"/>
  <c r="BA126" i="17"/>
  <c r="N68" i="6"/>
  <c r="O68" i="6" s="1"/>
  <c r="N52" i="34" l="1"/>
  <c r="O52" i="34" s="1"/>
  <c r="P83" i="34"/>
  <c r="Q83" i="34" s="1"/>
  <c r="S83" i="34" s="1"/>
  <c r="U83" i="34" s="1"/>
  <c r="AQ83" i="34" s="1"/>
  <c r="AU83" i="34" s="1"/>
  <c r="O84" i="34"/>
  <c r="P84" i="34" s="1"/>
  <c r="Q84" i="34" s="1"/>
  <c r="S84" i="34" s="1"/>
  <c r="U84" i="34" s="1"/>
  <c r="AQ84" i="34" s="1"/>
  <c r="AU84" i="34" s="1"/>
  <c r="AV84" i="34" s="1"/>
  <c r="N36" i="34"/>
  <c r="O36" i="34" s="1"/>
  <c r="P129" i="34"/>
  <c r="Q129" i="34" s="1"/>
  <c r="S129" i="34" s="1"/>
  <c r="U129" i="34" s="1"/>
  <c r="AT129" i="34" s="1"/>
  <c r="O130" i="34"/>
  <c r="BA128" i="34"/>
  <c r="AX128" i="34"/>
  <c r="P99" i="34"/>
  <c r="Q99" i="34" s="1"/>
  <c r="S99" i="34" s="1"/>
  <c r="U99" i="34" s="1"/>
  <c r="AJ99" i="34" s="1"/>
  <c r="AN99" i="34" s="1"/>
  <c r="P66" i="34"/>
  <c r="Q66" i="34" s="1"/>
  <c r="S66" i="34" s="1"/>
  <c r="U66" i="34" s="1"/>
  <c r="AQ66" i="34" s="1"/>
  <c r="AU66" i="34" s="1"/>
  <c r="O67" i="34"/>
  <c r="O145" i="34"/>
  <c r="P114" i="34"/>
  <c r="Q114" i="34" s="1"/>
  <c r="S114" i="34" s="1"/>
  <c r="U114" i="34" s="1"/>
  <c r="AT114" i="34" s="1"/>
  <c r="AX114" i="34" s="1"/>
  <c r="P68" i="12"/>
  <c r="Q68" i="12" s="1"/>
  <c r="S68" i="12" s="1"/>
  <c r="U68" i="12" s="1"/>
  <c r="AQ68" i="12" s="1"/>
  <c r="AU68" i="12" s="1"/>
  <c r="O69" i="12"/>
  <c r="P69" i="12" s="1"/>
  <c r="Q69" i="12" s="1"/>
  <c r="S69" i="12" s="1"/>
  <c r="U69" i="12" s="1"/>
  <c r="AQ69" i="12" s="1"/>
  <c r="AU69" i="12" s="1"/>
  <c r="AV69" i="12" s="1"/>
  <c r="P68" i="16"/>
  <c r="Q68" i="16" s="1"/>
  <c r="S68" i="16" s="1"/>
  <c r="U68" i="16" s="1"/>
  <c r="AQ68" i="16" s="1"/>
  <c r="AU68" i="16" s="1"/>
  <c r="O69" i="16"/>
  <c r="P69" i="16" s="1"/>
  <c r="Q69" i="16" s="1"/>
  <c r="S69" i="16" s="1"/>
  <c r="U69" i="16" s="1"/>
  <c r="AQ69" i="16" s="1"/>
  <c r="AU69" i="16" s="1"/>
  <c r="AV69" i="16" s="1"/>
  <c r="P52" i="9"/>
  <c r="Q52" i="9" s="1"/>
  <c r="S52" i="9" s="1"/>
  <c r="U52" i="9" s="1"/>
  <c r="AQ52" i="9" s="1"/>
  <c r="AU52" i="9" s="1"/>
  <c r="O53" i="9"/>
  <c r="P53" i="9" s="1"/>
  <c r="Q53" i="9" s="1"/>
  <c r="S53" i="9" s="1"/>
  <c r="U53" i="9" s="1"/>
  <c r="AQ53" i="9" s="1"/>
  <c r="AU53" i="9" s="1"/>
  <c r="AV53" i="9" s="1"/>
  <c r="P68" i="13"/>
  <c r="Q68" i="13" s="1"/>
  <c r="S68" i="13" s="1"/>
  <c r="U68" i="13" s="1"/>
  <c r="AQ68" i="13" s="1"/>
  <c r="AU68" i="13" s="1"/>
  <c r="O69" i="13"/>
  <c r="P69" i="13" s="1"/>
  <c r="Q69" i="13" s="1"/>
  <c r="S69" i="13" s="1"/>
  <c r="U69" i="13" s="1"/>
  <c r="AQ69" i="13" s="1"/>
  <c r="AU69" i="13" s="1"/>
  <c r="AV69" i="13" s="1"/>
  <c r="P83" i="7"/>
  <c r="Q83" i="7" s="1"/>
  <c r="S83" i="7" s="1"/>
  <c r="U83" i="7" s="1"/>
  <c r="AQ83" i="7" s="1"/>
  <c r="AU83" i="7" s="1"/>
  <c r="O84" i="7"/>
  <c r="P84" i="7" s="1"/>
  <c r="Q84" i="7" s="1"/>
  <c r="S84" i="7" s="1"/>
  <c r="U84" i="7" s="1"/>
  <c r="AQ84" i="7" s="1"/>
  <c r="AU84" i="7" s="1"/>
  <c r="AV84" i="7" s="1"/>
  <c r="P68" i="31"/>
  <c r="Q68" i="31" s="1"/>
  <c r="S68" i="31" s="1"/>
  <c r="U68" i="31" s="1"/>
  <c r="AQ68" i="31" s="1"/>
  <c r="AU68" i="31" s="1"/>
  <c r="P68" i="6"/>
  <c r="Q68" i="6" s="1"/>
  <c r="S68" i="6" s="1"/>
  <c r="U68" i="6" s="1"/>
  <c r="AQ68" i="6" s="1"/>
  <c r="AU68" i="6" s="1"/>
  <c r="O69" i="6"/>
  <c r="P69" i="6" s="1"/>
  <c r="Q69" i="6" s="1"/>
  <c r="S69" i="6" s="1"/>
  <c r="U69" i="6" s="1"/>
  <c r="AQ69" i="6" s="1"/>
  <c r="AU69" i="6" s="1"/>
  <c r="AV69" i="6" s="1"/>
  <c r="P68" i="10"/>
  <c r="Q68" i="10" s="1"/>
  <c r="S68" i="10" s="1"/>
  <c r="U68" i="10" s="1"/>
  <c r="AQ68" i="10" s="1"/>
  <c r="AU68" i="10" s="1"/>
  <c r="O69" i="10"/>
  <c r="P69" i="10" s="1"/>
  <c r="Q69" i="10" s="1"/>
  <c r="S69" i="10" s="1"/>
  <c r="U69" i="10" s="1"/>
  <c r="AQ69" i="10" s="1"/>
  <c r="AU69" i="10" s="1"/>
  <c r="AV69" i="10" s="1"/>
  <c r="P36" i="12"/>
  <c r="Q36" i="12" s="1"/>
  <c r="S36" i="12" s="1"/>
  <c r="U36" i="12" s="1"/>
  <c r="AQ36" i="12" s="1"/>
  <c r="AU36" i="12" s="1"/>
  <c r="O37" i="12"/>
  <c r="P37" i="12" s="1"/>
  <c r="Q37" i="12" s="1"/>
  <c r="S37" i="12" s="1"/>
  <c r="U37" i="12" s="1"/>
  <c r="AQ37" i="12" s="1"/>
  <c r="AU37" i="12" s="1"/>
  <c r="AV37" i="12" s="1"/>
  <c r="P99" i="18"/>
  <c r="Q99" i="18" s="1"/>
  <c r="S99" i="18" s="1"/>
  <c r="U99" i="18" s="1"/>
  <c r="AJ99" i="18" s="1"/>
  <c r="AN99" i="18" s="1"/>
  <c r="O100" i="18"/>
  <c r="P100" i="18" s="1"/>
  <c r="Q100" i="18" s="1"/>
  <c r="S100" i="18" s="1"/>
  <c r="U100" i="18" s="1"/>
  <c r="AJ100" i="18" s="1"/>
  <c r="AN100" i="18" s="1"/>
  <c r="AO100" i="18" s="1"/>
  <c r="P99" i="28"/>
  <c r="Q99" i="28" s="1"/>
  <c r="S99" i="28" s="1"/>
  <c r="U99" i="28" s="1"/>
  <c r="AJ99" i="28" s="1"/>
  <c r="AN99" i="28" s="1"/>
  <c r="O100" i="28"/>
  <c r="P100" i="28" s="1"/>
  <c r="Q100" i="28" s="1"/>
  <c r="S100" i="28" s="1"/>
  <c r="U100" i="28" s="1"/>
  <c r="AJ100" i="28" s="1"/>
  <c r="AN100" i="28" s="1"/>
  <c r="AO100" i="28" s="1"/>
  <c r="P115" i="6"/>
  <c r="Q115" i="6" s="1"/>
  <c r="S115" i="6" s="1"/>
  <c r="U115" i="6" s="1"/>
  <c r="AT115" i="6" s="1"/>
  <c r="AX115" i="6" s="1"/>
  <c r="O116" i="6"/>
  <c r="P116" i="6" s="1"/>
  <c r="Q116" i="6" s="1"/>
  <c r="S116" i="6" s="1"/>
  <c r="U116" i="6" s="1"/>
  <c r="AT116" i="6" s="1"/>
  <c r="AX116" i="6" s="1"/>
  <c r="AY116" i="6" s="1"/>
  <c r="P36" i="9"/>
  <c r="Q36" i="9" s="1"/>
  <c r="S36" i="9" s="1"/>
  <c r="U36" i="9" s="1"/>
  <c r="AQ36" i="9" s="1"/>
  <c r="AU36" i="9" s="1"/>
  <c r="O37" i="9"/>
  <c r="P37" i="9" s="1"/>
  <c r="Q37" i="9" s="1"/>
  <c r="S37" i="9" s="1"/>
  <c r="U37" i="9" s="1"/>
  <c r="AQ37" i="9" s="1"/>
  <c r="AU37" i="9" s="1"/>
  <c r="AV37" i="9" s="1"/>
  <c r="P36" i="31"/>
  <c r="Q36" i="31" s="1"/>
  <c r="S36" i="31" s="1"/>
  <c r="U36" i="31" s="1"/>
  <c r="AQ36" i="31" s="1"/>
  <c r="AU36" i="31" s="1"/>
  <c r="P98" i="23"/>
  <c r="Q98" i="23" s="1"/>
  <c r="S98" i="23" s="1"/>
  <c r="U98" i="23" s="1"/>
  <c r="AJ98" i="23" s="1"/>
  <c r="AN98" i="23" s="1"/>
  <c r="N99" i="23"/>
  <c r="O99" i="23"/>
  <c r="N52" i="3"/>
  <c r="O52" i="3" s="1"/>
  <c r="P143" i="30"/>
  <c r="Q143" i="30" s="1"/>
  <c r="S143" i="30" s="1"/>
  <c r="U143" i="30" s="1"/>
  <c r="AT143" i="30" s="1"/>
  <c r="AX143" i="30" s="1"/>
  <c r="P97" i="9"/>
  <c r="Q97" i="9" s="1"/>
  <c r="S97" i="9" s="1"/>
  <c r="U97" i="9" s="1"/>
  <c r="AJ97" i="9" s="1"/>
  <c r="AN97" i="9" s="1"/>
  <c r="P113" i="10"/>
  <c r="Q113" i="10" s="1"/>
  <c r="S113" i="10" s="1"/>
  <c r="U113" i="10" s="1"/>
  <c r="AT113" i="10" s="1"/>
  <c r="AX113" i="10" s="1"/>
  <c r="P83" i="9"/>
  <c r="Q83" i="9" s="1"/>
  <c r="S83" i="9" s="1"/>
  <c r="U83" i="9" s="1"/>
  <c r="AQ83" i="9" s="1"/>
  <c r="AU83" i="9" s="1"/>
  <c r="O84" i="9"/>
  <c r="P84" i="9" s="1"/>
  <c r="Q84" i="9" s="1"/>
  <c r="S84" i="9" s="1"/>
  <c r="U84" i="9" s="1"/>
  <c r="AQ84" i="9" s="1"/>
  <c r="AU84" i="9" s="1"/>
  <c r="AV84" i="9" s="1"/>
  <c r="N99" i="33"/>
  <c r="O99" i="33" s="1"/>
  <c r="N83" i="12"/>
  <c r="O83" i="12" s="1"/>
  <c r="P50" i="33"/>
  <c r="Q50" i="33" s="1"/>
  <c r="S50" i="33" s="1"/>
  <c r="U50" i="33" s="1"/>
  <c r="AQ50" i="33" s="1"/>
  <c r="AU50" i="33" s="1"/>
  <c r="O51" i="33"/>
  <c r="P130" i="6"/>
  <c r="Q130" i="6" s="1"/>
  <c r="S130" i="6" s="1"/>
  <c r="U130" i="6" s="1"/>
  <c r="AT130" i="6" s="1"/>
  <c r="P35" i="25"/>
  <c r="Q35" i="25" s="1"/>
  <c r="S35" i="25" s="1"/>
  <c r="U35" i="25" s="1"/>
  <c r="AQ35" i="25" s="1"/>
  <c r="AU35" i="25" s="1"/>
  <c r="P144" i="28"/>
  <c r="Q144" i="28" s="1"/>
  <c r="S144" i="28" s="1"/>
  <c r="U144" i="28" s="1"/>
  <c r="AT144" i="28" s="1"/>
  <c r="AX144" i="28" s="1"/>
  <c r="P112" i="22"/>
  <c r="Q112" i="22" s="1"/>
  <c r="S112" i="22" s="1"/>
  <c r="U112" i="22" s="1"/>
  <c r="AT112" i="22" s="1"/>
  <c r="AX112" i="22" s="1"/>
  <c r="P114" i="2"/>
  <c r="Q114" i="2" s="1"/>
  <c r="S114" i="2" s="1"/>
  <c r="U114" i="2" s="1"/>
  <c r="AT114" i="2" s="1"/>
  <c r="AX114" i="2" s="1"/>
  <c r="P50" i="8"/>
  <c r="Q50" i="8" s="1"/>
  <c r="S50" i="8" s="1"/>
  <c r="U50" i="8" s="1"/>
  <c r="AQ50" i="8" s="1"/>
  <c r="AU50" i="8" s="1"/>
  <c r="O34" i="7"/>
  <c r="N131" i="25"/>
  <c r="O131" i="25" s="1"/>
  <c r="N99" i="8"/>
  <c r="O99" i="8" s="1"/>
  <c r="N99" i="6"/>
  <c r="O99" i="6" s="1"/>
  <c r="P129" i="7"/>
  <c r="Q129" i="7" s="1"/>
  <c r="S129" i="7" s="1"/>
  <c r="U129" i="7" s="1"/>
  <c r="AT129" i="7" s="1"/>
  <c r="O130" i="7"/>
  <c r="O129" i="28"/>
  <c r="N83" i="33"/>
  <c r="O83" i="33" s="1"/>
  <c r="O144" i="10"/>
  <c r="O113" i="30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N99" i="13"/>
  <c r="O99" i="13" s="1"/>
  <c r="N36" i="20"/>
  <c r="O36" i="20" s="1"/>
  <c r="O68" i="15"/>
  <c r="O68" i="4"/>
  <c r="P114" i="19"/>
  <c r="Q114" i="19" s="1"/>
  <c r="S114" i="19" s="1"/>
  <c r="U114" i="19" s="1"/>
  <c r="AT114" i="19" s="1"/>
  <c r="AX114" i="19" s="1"/>
  <c r="N115" i="19"/>
  <c r="O115" i="19"/>
  <c r="N99" i="12"/>
  <c r="O99" i="12" s="1"/>
  <c r="P142" i="21"/>
  <c r="Q142" i="21" s="1"/>
  <c r="S142" i="21" s="1"/>
  <c r="U142" i="21" s="1"/>
  <c r="AT142" i="21" s="1"/>
  <c r="AX142" i="21" s="1"/>
  <c r="O143" i="21"/>
  <c r="BA129" i="6"/>
  <c r="AX129" i="6"/>
  <c r="P82" i="10"/>
  <c r="Q82" i="10" s="1"/>
  <c r="S82" i="10" s="1"/>
  <c r="U82" i="10" s="1"/>
  <c r="AQ82" i="10" s="1"/>
  <c r="AU82" i="10" s="1"/>
  <c r="AX130" i="25"/>
  <c r="BA130" i="25"/>
  <c r="O144" i="14"/>
  <c r="P113" i="21"/>
  <c r="Q113" i="21" s="1"/>
  <c r="S113" i="21" s="1"/>
  <c r="U113" i="21" s="1"/>
  <c r="AT113" i="21" s="1"/>
  <c r="AX113" i="21" s="1"/>
  <c r="O114" i="21"/>
  <c r="AX128" i="28"/>
  <c r="BA128" i="28"/>
  <c r="P143" i="16"/>
  <c r="Q143" i="16" s="1"/>
  <c r="S143" i="16" s="1"/>
  <c r="U143" i="16" s="1"/>
  <c r="AT143" i="16" s="1"/>
  <c r="AX143" i="16" s="1"/>
  <c r="P52" i="18"/>
  <c r="Q52" i="18" s="1"/>
  <c r="S52" i="18" s="1"/>
  <c r="U52" i="18" s="1"/>
  <c r="AQ52" i="18" s="1"/>
  <c r="AU52" i="18" s="1"/>
  <c r="O53" i="19"/>
  <c r="P53" i="19" s="1"/>
  <c r="Q53" i="19" s="1"/>
  <c r="S53" i="19" s="1"/>
  <c r="U53" i="19" s="1"/>
  <c r="AQ53" i="19" s="1"/>
  <c r="AU53" i="19" s="1"/>
  <c r="AV53" i="19" s="1"/>
  <c r="P128" i="12"/>
  <c r="Q128" i="12" s="1"/>
  <c r="S128" i="12" s="1"/>
  <c r="U128" i="12" s="1"/>
  <c r="AT128" i="12" s="1"/>
  <c r="O129" i="12"/>
  <c r="P66" i="19"/>
  <c r="Q66" i="19" s="1"/>
  <c r="S66" i="19" s="1"/>
  <c r="U66" i="19" s="1"/>
  <c r="AQ66" i="19" s="1"/>
  <c r="AU66" i="19" s="1"/>
  <c r="O67" i="19"/>
  <c r="P111" i="26"/>
  <c r="Q111" i="26" s="1"/>
  <c r="S111" i="26" s="1"/>
  <c r="U111" i="26" s="1"/>
  <c r="AT111" i="26" s="1"/>
  <c r="AX111" i="26" s="1"/>
  <c r="N36" i="13"/>
  <c r="P35" i="13"/>
  <c r="Q35" i="13" s="1"/>
  <c r="S35" i="13" s="1"/>
  <c r="U35" i="13" s="1"/>
  <c r="AQ35" i="13" s="1"/>
  <c r="AU35" i="13" s="1"/>
  <c r="O36" i="13"/>
  <c r="P82" i="6"/>
  <c r="Q82" i="6" s="1"/>
  <c r="S82" i="6" s="1"/>
  <c r="U82" i="6" s="1"/>
  <c r="AQ82" i="6" s="1"/>
  <c r="AU82" i="6" s="1"/>
  <c r="P82" i="29"/>
  <c r="Q82" i="29" s="1"/>
  <c r="S82" i="29" s="1"/>
  <c r="U82" i="29" s="1"/>
  <c r="AQ82" i="29" s="1"/>
  <c r="AU82" i="29" s="1"/>
  <c r="N83" i="29"/>
  <c r="P52" i="27"/>
  <c r="Q52" i="27" s="1"/>
  <c r="S52" i="27" s="1"/>
  <c r="U52" i="27" s="1"/>
  <c r="AQ52" i="27" s="1"/>
  <c r="AU52" i="27" s="1"/>
  <c r="P111" i="11"/>
  <c r="Q111" i="11" s="1"/>
  <c r="S111" i="11" s="1"/>
  <c r="U111" i="11" s="1"/>
  <c r="AT111" i="11" s="1"/>
  <c r="AX111" i="11" s="1"/>
  <c r="P142" i="11"/>
  <c r="Q142" i="11" s="1"/>
  <c r="S142" i="11" s="1"/>
  <c r="U142" i="11" s="1"/>
  <c r="AT142" i="11" s="1"/>
  <c r="AX142" i="11" s="1"/>
  <c r="O143" i="11"/>
  <c r="P129" i="16"/>
  <c r="Q129" i="16" s="1"/>
  <c r="S129" i="16" s="1"/>
  <c r="U129" i="16" s="1"/>
  <c r="AT129" i="16" s="1"/>
  <c r="O130" i="16"/>
  <c r="P144" i="12"/>
  <c r="Q144" i="12" s="1"/>
  <c r="S144" i="12" s="1"/>
  <c r="U144" i="12" s="1"/>
  <c r="AT144" i="12" s="1"/>
  <c r="AX144" i="12" s="1"/>
  <c r="P130" i="9"/>
  <c r="Q130" i="9" s="1"/>
  <c r="S130" i="9" s="1"/>
  <c r="U130" i="9" s="1"/>
  <c r="AT130" i="9" s="1"/>
  <c r="P99" i="1"/>
  <c r="Q99" i="1" s="1"/>
  <c r="S99" i="1" s="1"/>
  <c r="U99" i="1" s="1"/>
  <c r="AJ99" i="1" s="1"/>
  <c r="AN99" i="1" s="1"/>
  <c r="N99" i="30"/>
  <c r="P98" i="30"/>
  <c r="Q98" i="30" s="1"/>
  <c r="S98" i="30" s="1"/>
  <c r="U98" i="30" s="1"/>
  <c r="AJ98" i="30" s="1"/>
  <c r="AN98" i="30" s="1"/>
  <c r="O99" i="30"/>
  <c r="P97" i="4"/>
  <c r="Q97" i="4" s="1"/>
  <c r="S97" i="4" s="1"/>
  <c r="U97" i="4" s="1"/>
  <c r="AJ97" i="4" s="1"/>
  <c r="AN97" i="4" s="1"/>
  <c r="O98" i="4"/>
  <c r="N83" i="15"/>
  <c r="O83" i="15" s="1"/>
  <c r="P82" i="15"/>
  <c r="Q82" i="15" s="1"/>
  <c r="S82" i="15" s="1"/>
  <c r="U82" i="15" s="1"/>
  <c r="AQ82" i="15" s="1"/>
  <c r="AU82" i="15" s="1"/>
  <c r="P144" i="15"/>
  <c r="Q144" i="15" s="1"/>
  <c r="S144" i="15" s="1"/>
  <c r="U144" i="15" s="1"/>
  <c r="AT144" i="15" s="1"/>
  <c r="AX144" i="15" s="1"/>
  <c r="O145" i="15"/>
  <c r="BA127" i="12"/>
  <c r="AX127" i="12"/>
  <c r="P115" i="25"/>
  <c r="Q115" i="25" s="1"/>
  <c r="S115" i="25" s="1"/>
  <c r="U115" i="25" s="1"/>
  <c r="AT115" i="25" s="1"/>
  <c r="AX115" i="25" s="1"/>
  <c r="O130" i="15"/>
  <c r="O34" i="28"/>
  <c r="N99" i="7"/>
  <c r="P98" i="7"/>
  <c r="Q98" i="7" s="1"/>
  <c r="S98" i="7" s="1"/>
  <c r="U98" i="7" s="1"/>
  <c r="AJ98" i="7" s="1"/>
  <c r="AN98" i="7" s="1"/>
  <c r="O99" i="7"/>
  <c r="P113" i="12"/>
  <c r="Q113" i="12" s="1"/>
  <c r="S113" i="12" s="1"/>
  <c r="U113" i="12" s="1"/>
  <c r="AT113" i="12" s="1"/>
  <c r="AX113" i="12" s="1"/>
  <c r="O114" i="12"/>
  <c r="P50" i="31"/>
  <c r="Q50" i="31" s="1"/>
  <c r="S50" i="31" s="1"/>
  <c r="U50" i="31" s="1"/>
  <c r="AQ50" i="31" s="1"/>
  <c r="AU50" i="31" s="1"/>
  <c r="P67" i="1"/>
  <c r="Q67" i="1" s="1"/>
  <c r="S67" i="1" s="1"/>
  <c r="U67" i="1" s="1"/>
  <c r="AQ67" i="1" s="1"/>
  <c r="AU67" i="1" s="1"/>
  <c r="P83" i="19"/>
  <c r="Q83" i="19" s="1"/>
  <c r="S83" i="19" s="1"/>
  <c r="U83" i="19" s="1"/>
  <c r="AQ83" i="19" s="1"/>
  <c r="AU83" i="19" s="1"/>
  <c r="O84" i="19"/>
  <c r="P84" i="19" s="1"/>
  <c r="Q84" i="19" s="1"/>
  <c r="S84" i="19" s="1"/>
  <c r="U84" i="19" s="1"/>
  <c r="AQ84" i="19" s="1"/>
  <c r="AU84" i="19" s="1"/>
  <c r="AV84" i="19" s="1"/>
  <c r="P113" i="8"/>
  <c r="Q113" i="8" s="1"/>
  <c r="S113" i="8" s="1"/>
  <c r="U113" i="8" s="1"/>
  <c r="AT113" i="8" s="1"/>
  <c r="AX113" i="8" s="1"/>
  <c r="O114" i="8"/>
  <c r="P129" i="19"/>
  <c r="Q129" i="19" s="1"/>
  <c r="S129" i="19" s="1"/>
  <c r="U129" i="19" s="1"/>
  <c r="AT129" i="19" s="1"/>
  <c r="O130" i="19"/>
  <c r="BA128" i="16"/>
  <c r="AX128" i="16"/>
  <c r="O143" i="22"/>
  <c r="N83" i="23"/>
  <c r="O83" i="23" s="1"/>
  <c r="P142" i="7"/>
  <c r="Q142" i="7" s="1"/>
  <c r="S142" i="7" s="1"/>
  <c r="U142" i="7" s="1"/>
  <c r="AT142" i="7" s="1"/>
  <c r="AX142" i="7" s="1"/>
  <c r="P96" i="2"/>
  <c r="Q96" i="2" s="1"/>
  <c r="S96" i="2" s="1"/>
  <c r="U96" i="2" s="1"/>
  <c r="AJ96" i="2" s="1"/>
  <c r="AN96" i="2" s="1"/>
  <c r="O97" i="2"/>
  <c r="AX129" i="9"/>
  <c r="BA129" i="9"/>
  <c r="O113" i="33"/>
  <c r="O129" i="24"/>
  <c r="P142" i="5"/>
  <c r="Q142" i="5" s="1"/>
  <c r="S142" i="5" s="1"/>
  <c r="U142" i="5" s="1"/>
  <c r="AT142" i="5" s="1"/>
  <c r="AX142" i="5" s="1"/>
  <c r="O143" i="5"/>
  <c r="O113" i="9"/>
  <c r="O35" i="4"/>
  <c r="O143" i="8"/>
  <c r="P52" i="20"/>
  <c r="Q52" i="20" s="1"/>
  <c r="S52" i="20" s="1"/>
  <c r="U52" i="20" s="1"/>
  <c r="AQ52" i="20" s="1"/>
  <c r="AU52" i="20" s="1"/>
  <c r="AX129" i="15"/>
  <c r="BA129" i="15"/>
  <c r="O98" i="3"/>
  <c r="P114" i="14"/>
  <c r="Q114" i="14" s="1"/>
  <c r="S114" i="14" s="1"/>
  <c r="U114" i="14" s="1"/>
  <c r="AT114" i="14" s="1"/>
  <c r="AX114" i="14" s="1"/>
  <c r="N99" i="16"/>
  <c r="O99" i="16" s="1"/>
  <c r="N52" i="5"/>
  <c r="O52" i="5" s="1"/>
  <c r="P142" i="20"/>
  <c r="Q142" i="20" s="1"/>
  <c r="S142" i="20" s="1"/>
  <c r="U142" i="20" s="1"/>
  <c r="AT142" i="20" s="1"/>
  <c r="AX142" i="20" s="1"/>
  <c r="O143" i="20"/>
  <c r="P144" i="26"/>
  <c r="Q144" i="26" s="1"/>
  <c r="S144" i="26" s="1"/>
  <c r="U144" i="26" s="1"/>
  <c r="AT144" i="26" s="1"/>
  <c r="AX144" i="26" s="1"/>
  <c r="O145" i="26"/>
  <c r="P127" i="11"/>
  <c r="Q127" i="11" s="1"/>
  <c r="S127" i="11" s="1"/>
  <c r="U127" i="11" s="1"/>
  <c r="AT127" i="11" s="1"/>
  <c r="O128" i="11"/>
  <c r="P143" i="13"/>
  <c r="Q143" i="13" s="1"/>
  <c r="S143" i="13" s="1"/>
  <c r="U143" i="13" s="1"/>
  <c r="AT143" i="13" s="1"/>
  <c r="AX143" i="13" s="1"/>
  <c r="O144" i="13"/>
  <c r="P33" i="10"/>
  <c r="Q33" i="10" s="1"/>
  <c r="S33" i="10" s="1"/>
  <c r="U33" i="10" s="1"/>
  <c r="AQ33" i="10" s="1"/>
  <c r="AU33" i="10" s="1"/>
  <c r="P66" i="5"/>
  <c r="Q66" i="5" s="1"/>
  <c r="S66" i="5" s="1"/>
  <c r="U66" i="5" s="1"/>
  <c r="AQ66" i="5" s="1"/>
  <c r="AU66" i="5" s="1"/>
  <c r="P34" i="18"/>
  <c r="Q34" i="18" s="1"/>
  <c r="S34" i="18" s="1"/>
  <c r="U34" i="18" s="1"/>
  <c r="AQ34" i="18" s="1"/>
  <c r="AU34" i="18" s="1"/>
  <c r="P67" i="33"/>
  <c r="Q67" i="33" s="1"/>
  <c r="S67" i="33" s="1"/>
  <c r="U67" i="33" s="1"/>
  <c r="AQ67" i="33" s="1"/>
  <c r="AU67" i="33" s="1"/>
  <c r="N68" i="33"/>
  <c r="BA128" i="24"/>
  <c r="AX128" i="24"/>
  <c r="N36" i="6"/>
  <c r="P35" i="6"/>
  <c r="Q35" i="6" s="1"/>
  <c r="S35" i="6" s="1"/>
  <c r="U35" i="6" s="1"/>
  <c r="AQ35" i="6" s="1"/>
  <c r="AU35" i="6" s="1"/>
  <c r="O36" i="6"/>
  <c r="P144" i="2"/>
  <c r="Q144" i="2" s="1"/>
  <c r="S144" i="2" s="1"/>
  <c r="U144" i="2" s="1"/>
  <c r="AT144" i="2" s="1"/>
  <c r="AX144" i="2" s="1"/>
  <c r="O145" i="2"/>
  <c r="P52" i="12"/>
  <c r="Q52" i="12" s="1"/>
  <c r="S52" i="12" s="1"/>
  <c r="U52" i="12" s="1"/>
  <c r="AQ52" i="12" s="1"/>
  <c r="AU52" i="12" s="1"/>
  <c r="P36" i="17"/>
  <c r="Q36" i="17" s="1"/>
  <c r="S36" i="17" s="1"/>
  <c r="U36" i="17" s="1"/>
  <c r="AQ36" i="17" s="1"/>
  <c r="AU36" i="17" s="1"/>
  <c r="P112" i="17"/>
  <c r="Q112" i="17" s="1"/>
  <c r="S112" i="17" s="1"/>
  <c r="U112" i="17" s="1"/>
  <c r="AT112" i="17" s="1"/>
  <c r="AX112" i="17" s="1"/>
  <c r="P144" i="23"/>
  <c r="Q144" i="23" s="1"/>
  <c r="S144" i="23" s="1"/>
  <c r="U144" i="23" s="1"/>
  <c r="AT144" i="23" s="1"/>
  <c r="AX144" i="23" s="1"/>
  <c r="O145" i="23"/>
  <c r="P67" i="17"/>
  <c r="Q67" i="17" s="1"/>
  <c r="S67" i="17" s="1"/>
  <c r="U67" i="17" s="1"/>
  <c r="AQ67" i="17" s="1"/>
  <c r="AU67" i="17" s="1"/>
  <c r="P34" i="30"/>
  <c r="Q34" i="30" s="1"/>
  <c r="S34" i="30" s="1"/>
  <c r="U34" i="30" s="1"/>
  <c r="AQ34" i="30" s="1"/>
  <c r="AU34" i="30" s="1"/>
  <c r="P112" i="5"/>
  <c r="Q112" i="5" s="1"/>
  <c r="S112" i="5" s="1"/>
  <c r="U112" i="5" s="1"/>
  <c r="AT112" i="5" s="1"/>
  <c r="AX112" i="5" s="1"/>
  <c r="P143" i="31"/>
  <c r="Q143" i="31" s="1"/>
  <c r="S143" i="31" s="1"/>
  <c r="U143" i="31" s="1"/>
  <c r="AT143" i="31" s="1"/>
  <c r="AX143" i="31" s="1"/>
  <c r="P82" i="4"/>
  <c r="Q82" i="4" s="1"/>
  <c r="S82" i="4" s="1"/>
  <c r="U82" i="4" s="1"/>
  <c r="AQ82" i="4" s="1"/>
  <c r="AU82" i="4" s="1"/>
  <c r="BA127" i="10"/>
  <c r="AX127" i="10"/>
  <c r="P81" i="8"/>
  <c r="Q81" i="8" s="1"/>
  <c r="S81" i="8" s="1"/>
  <c r="U81" i="8" s="1"/>
  <c r="AQ81" i="8" s="1"/>
  <c r="AU81" i="8" s="1"/>
  <c r="O82" i="2"/>
  <c r="P127" i="8"/>
  <c r="Q127" i="8" s="1"/>
  <c r="S127" i="8" s="1"/>
  <c r="U127" i="8" s="1"/>
  <c r="AT127" i="8" s="1"/>
  <c r="O128" i="8"/>
  <c r="O98" i="17"/>
  <c r="O113" i="23"/>
  <c r="O130" i="27"/>
  <c r="O97" i="15"/>
  <c r="N68" i="3"/>
  <c r="O68" i="3" s="1"/>
  <c r="P129" i="5"/>
  <c r="Q129" i="5" s="1"/>
  <c r="S129" i="5" s="1"/>
  <c r="U129" i="5" s="1"/>
  <c r="AT129" i="5" s="1"/>
  <c r="O130" i="5"/>
  <c r="P67" i="21"/>
  <c r="Q67" i="21" s="1"/>
  <c r="S67" i="21" s="1"/>
  <c r="U67" i="21" s="1"/>
  <c r="AQ67" i="21" s="1"/>
  <c r="AU67" i="21" s="1"/>
  <c r="N68" i="21"/>
  <c r="P67" i="7"/>
  <c r="Q67" i="7" s="1"/>
  <c r="S67" i="7" s="1"/>
  <c r="U67" i="7" s="1"/>
  <c r="AQ67" i="7" s="1"/>
  <c r="AU67" i="7" s="1"/>
  <c r="P51" i="6"/>
  <c r="Q51" i="6" s="1"/>
  <c r="S51" i="6" s="1"/>
  <c r="U51" i="6" s="1"/>
  <c r="AQ51" i="6" s="1"/>
  <c r="AU51" i="6" s="1"/>
  <c r="P83" i="27"/>
  <c r="Q83" i="27" s="1"/>
  <c r="S83" i="27" s="1"/>
  <c r="U83" i="27" s="1"/>
  <c r="AQ83" i="27" s="1"/>
  <c r="AU83" i="27" s="1"/>
  <c r="O84" i="27"/>
  <c r="P84" i="27" s="1"/>
  <c r="Q84" i="27" s="1"/>
  <c r="S84" i="27" s="1"/>
  <c r="U84" i="27" s="1"/>
  <c r="AQ84" i="27" s="1"/>
  <c r="AU84" i="27" s="1"/>
  <c r="AV84" i="27" s="1"/>
  <c r="P36" i="1"/>
  <c r="Q36" i="1" s="1"/>
  <c r="S36" i="1" s="1"/>
  <c r="U36" i="1" s="1"/>
  <c r="AQ36" i="1" s="1"/>
  <c r="AU36" i="1" s="1"/>
  <c r="P52" i="17"/>
  <c r="Q52" i="17" s="1"/>
  <c r="S52" i="17" s="1"/>
  <c r="U52" i="17" s="1"/>
  <c r="AQ52" i="17" s="1"/>
  <c r="AU52" i="17" s="1"/>
  <c r="BA129" i="27"/>
  <c r="AX129" i="27"/>
  <c r="P113" i="15"/>
  <c r="Q113" i="15" s="1"/>
  <c r="S113" i="15" s="1"/>
  <c r="U113" i="15" s="1"/>
  <c r="AT113" i="15" s="1"/>
  <c r="AX113" i="15" s="1"/>
  <c r="AX128" i="5"/>
  <c r="BA128" i="5"/>
  <c r="P52" i="28"/>
  <c r="Q52" i="28" s="1"/>
  <c r="S52" i="28" s="1"/>
  <c r="U52" i="28" s="1"/>
  <c r="AQ52" i="28" s="1"/>
  <c r="AU52" i="28" s="1"/>
  <c r="O53" i="28"/>
  <c r="P53" i="28" s="1"/>
  <c r="Q53" i="28" s="1"/>
  <c r="S53" i="28" s="1"/>
  <c r="U53" i="28" s="1"/>
  <c r="AQ53" i="28" s="1"/>
  <c r="AU53" i="28" s="1"/>
  <c r="AV53" i="28" s="1"/>
  <c r="P129" i="31"/>
  <c r="Q129" i="31" s="1"/>
  <c r="S129" i="31" s="1"/>
  <c r="U129" i="31" s="1"/>
  <c r="AT129" i="31" s="1"/>
  <c r="O130" i="31"/>
  <c r="N83" i="28"/>
  <c r="O83" i="28" s="1"/>
  <c r="P97" i="26"/>
  <c r="Q97" i="26" s="1"/>
  <c r="S97" i="26" s="1"/>
  <c r="U97" i="26" s="1"/>
  <c r="AJ97" i="26" s="1"/>
  <c r="AN97" i="26" s="1"/>
  <c r="P97" i="11"/>
  <c r="Q97" i="11" s="1"/>
  <c r="S97" i="11" s="1"/>
  <c r="U97" i="11" s="1"/>
  <c r="AJ97" i="11" s="1"/>
  <c r="AN97" i="11" s="1"/>
  <c r="O98" i="11"/>
  <c r="P114" i="7"/>
  <c r="Q114" i="7" s="1"/>
  <c r="S114" i="7" s="1"/>
  <c r="U114" i="7" s="1"/>
  <c r="AT114" i="7" s="1"/>
  <c r="AX114" i="7" s="1"/>
  <c r="P128" i="10"/>
  <c r="Q128" i="10" s="1"/>
  <c r="S128" i="10" s="1"/>
  <c r="U128" i="10" s="1"/>
  <c r="AT128" i="10" s="1"/>
  <c r="P82" i="21"/>
  <c r="Q82" i="21" s="1"/>
  <c r="S82" i="21" s="1"/>
  <c r="U82" i="21" s="1"/>
  <c r="AQ82" i="21" s="1"/>
  <c r="AU82" i="21" s="1"/>
  <c r="N83" i="21"/>
  <c r="P113" i="24"/>
  <c r="Q113" i="24" s="1"/>
  <c r="S113" i="24" s="1"/>
  <c r="U113" i="24" s="1"/>
  <c r="AT113" i="24" s="1"/>
  <c r="AX113" i="24" s="1"/>
  <c r="N68" i="23"/>
  <c r="P67" i="23"/>
  <c r="Q67" i="23" s="1"/>
  <c r="S67" i="23" s="1"/>
  <c r="U67" i="23" s="1"/>
  <c r="AQ67" i="23" s="1"/>
  <c r="AU67" i="23" s="1"/>
  <c r="O68" i="23"/>
  <c r="P143" i="19"/>
  <c r="Q143" i="19" s="1"/>
  <c r="S143" i="19" s="1"/>
  <c r="U143" i="19" s="1"/>
  <c r="AT143" i="19" s="1"/>
  <c r="AX143" i="19" s="1"/>
  <c r="O144" i="19"/>
  <c r="O114" i="20"/>
  <c r="P127" i="26"/>
  <c r="Q127" i="26" s="1"/>
  <c r="S127" i="26" s="1"/>
  <c r="U127" i="26" s="1"/>
  <c r="AT127" i="26" s="1"/>
  <c r="O130" i="20"/>
  <c r="P83" i="11"/>
  <c r="Q83" i="11" s="1"/>
  <c r="S83" i="11" s="1"/>
  <c r="U83" i="11" s="1"/>
  <c r="AQ83" i="11" s="1"/>
  <c r="AU83" i="11" s="1"/>
  <c r="O84" i="11"/>
  <c r="P84" i="11" s="1"/>
  <c r="Q84" i="11" s="1"/>
  <c r="S84" i="11" s="1"/>
  <c r="U84" i="11" s="1"/>
  <c r="AQ84" i="11" s="1"/>
  <c r="AU84" i="11" s="1"/>
  <c r="AV84" i="11" s="1"/>
  <c r="O68" i="28"/>
  <c r="O128" i="33"/>
  <c r="N36" i="14"/>
  <c r="O36" i="14" s="1"/>
  <c r="P35" i="14"/>
  <c r="Q35" i="14" s="1"/>
  <c r="S35" i="14" s="1"/>
  <c r="U35" i="14" s="1"/>
  <c r="AQ35" i="14" s="1"/>
  <c r="AU35" i="14" s="1"/>
  <c r="O145" i="1"/>
  <c r="O82" i="13"/>
  <c r="O68" i="30"/>
  <c r="O114" i="16"/>
  <c r="N99" i="27"/>
  <c r="O99" i="27" s="1"/>
  <c r="O143" i="33"/>
  <c r="N52" i="26"/>
  <c r="O52" i="26" s="1"/>
  <c r="P52" i="25"/>
  <c r="Q52" i="25" s="1"/>
  <c r="S52" i="25" s="1"/>
  <c r="U52" i="25" s="1"/>
  <c r="AQ52" i="25" s="1"/>
  <c r="AU52" i="25" s="1"/>
  <c r="P129" i="23"/>
  <c r="Q129" i="23" s="1"/>
  <c r="S129" i="23" s="1"/>
  <c r="U129" i="23" s="1"/>
  <c r="AT129" i="23" s="1"/>
  <c r="O130" i="23"/>
  <c r="P143" i="3"/>
  <c r="Q143" i="3" s="1"/>
  <c r="S143" i="3" s="1"/>
  <c r="U143" i="3" s="1"/>
  <c r="AT143" i="3" s="1"/>
  <c r="AX143" i="3" s="1"/>
  <c r="O144" i="3"/>
  <c r="P97" i="31"/>
  <c r="Q97" i="31" s="1"/>
  <c r="S97" i="31" s="1"/>
  <c r="U97" i="31" s="1"/>
  <c r="AJ97" i="31" s="1"/>
  <c r="AN97" i="31" s="1"/>
  <c r="O98" i="31"/>
  <c r="P129" i="2"/>
  <c r="Q129" i="2" s="1"/>
  <c r="S129" i="2" s="1"/>
  <c r="U129" i="2" s="1"/>
  <c r="AT129" i="2" s="1"/>
  <c r="O130" i="2"/>
  <c r="P97" i="25"/>
  <c r="Q97" i="25" s="1"/>
  <c r="S97" i="25" s="1"/>
  <c r="U97" i="25" s="1"/>
  <c r="AJ97" i="25" s="1"/>
  <c r="AN97" i="25" s="1"/>
  <c r="O98" i="25"/>
  <c r="P97" i="20"/>
  <c r="Q97" i="20" s="1"/>
  <c r="S97" i="20" s="1"/>
  <c r="U97" i="20" s="1"/>
  <c r="AJ97" i="20" s="1"/>
  <c r="AN97" i="20" s="1"/>
  <c r="O98" i="20"/>
  <c r="AX129" i="20"/>
  <c r="BA129" i="20"/>
  <c r="P113" i="13"/>
  <c r="Q113" i="13" s="1"/>
  <c r="S113" i="13" s="1"/>
  <c r="U113" i="13" s="1"/>
  <c r="AT113" i="13" s="1"/>
  <c r="AX113" i="13" s="1"/>
  <c r="O114" i="13"/>
  <c r="BA127" i="33"/>
  <c r="AX127" i="33"/>
  <c r="N83" i="1"/>
  <c r="O83" i="1" s="1"/>
  <c r="P82" i="1"/>
  <c r="Q82" i="1" s="1"/>
  <c r="S82" i="1" s="1"/>
  <c r="U82" i="1" s="1"/>
  <c r="AQ82" i="1" s="1"/>
  <c r="AU82" i="1" s="1"/>
  <c r="P128" i="14"/>
  <c r="Q128" i="14" s="1"/>
  <c r="S128" i="14" s="1"/>
  <c r="U128" i="14" s="1"/>
  <c r="AT128" i="14" s="1"/>
  <c r="O129" i="14"/>
  <c r="P144" i="9"/>
  <c r="Q144" i="9" s="1"/>
  <c r="S144" i="9" s="1"/>
  <c r="U144" i="9" s="1"/>
  <c r="AT144" i="9" s="1"/>
  <c r="AX144" i="9" s="1"/>
  <c r="O145" i="9"/>
  <c r="N52" i="29"/>
  <c r="O52" i="29" s="1"/>
  <c r="P51" i="29"/>
  <c r="Q51" i="29" s="1"/>
  <c r="S51" i="29" s="1"/>
  <c r="U51" i="29" s="1"/>
  <c r="AQ51" i="29" s="1"/>
  <c r="AU51" i="29" s="1"/>
  <c r="P128" i="30"/>
  <c r="Q128" i="30" s="1"/>
  <c r="S128" i="30" s="1"/>
  <c r="U128" i="30" s="1"/>
  <c r="AT128" i="30" s="1"/>
  <c r="O129" i="30"/>
  <c r="P114" i="3"/>
  <c r="Q114" i="3" s="1"/>
  <c r="S114" i="3" s="1"/>
  <c r="U114" i="3" s="1"/>
  <c r="AT114" i="3" s="1"/>
  <c r="AX114" i="3" s="1"/>
  <c r="AX128" i="23"/>
  <c r="BA128" i="23"/>
  <c r="P127" i="29"/>
  <c r="Q127" i="29" s="1"/>
  <c r="S127" i="29" s="1"/>
  <c r="U127" i="29" s="1"/>
  <c r="AT127" i="29" s="1"/>
  <c r="O128" i="29"/>
  <c r="P128" i="13"/>
  <c r="Q128" i="13" s="1"/>
  <c r="S128" i="13" s="1"/>
  <c r="U128" i="13" s="1"/>
  <c r="AT128" i="13" s="1"/>
  <c r="O129" i="13"/>
  <c r="P35" i="15"/>
  <c r="Q35" i="15" s="1"/>
  <c r="S35" i="15" s="1"/>
  <c r="U35" i="15" s="1"/>
  <c r="AQ35" i="15" s="1"/>
  <c r="AU35" i="15" s="1"/>
  <c r="N36" i="15"/>
  <c r="O36" i="15"/>
  <c r="N36" i="16"/>
  <c r="O36" i="16" s="1"/>
  <c r="N36" i="21"/>
  <c r="O36" i="21" s="1"/>
  <c r="O82" i="20"/>
  <c r="P143" i="17"/>
  <c r="Q143" i="17" s="1"/>
  <c r="S143" i="17" s="1"/>
  <c r="U143" i="17" s="1"/>
  <c r="AT143" i="17" s="1"/>
  <c r="AX143" i="17" s="1"/>
  <c r="N83" i="22"/>
  <c r="O83" i="22" s="1"/>
  <c r="O143" i="24"/>
  <c r="O51" i="1"/>
  <c r="N68" i="28"/>
  <c r="P97" i="22"/>
  <c r="Q97" i="22" s="1"/>
  <c r="S97" i="22" s="1"/>
  <c r="U97" i="22" s="1"/>
  <c r="AJ97" i="22" s="1"/>
  <c r="AN97" i="22" s="1"/>
  <c r="O98" i="22"/>
  <c r="P66" i="18"/>
  <c r="Q66" i="18" s="1"/>
  <c r="S66" i="18" s="1"/>
  <c r="U66" i="18" s="1"/>
  <c r="AQ66" i="18" s="1"/>
  <c r="AU66" i="18" s="1"/>
  <c r="O67" i="18"/>
  <c r="P128" i="22"/>
  <c r="Q128" i="22" s="1"/>
  <c r="S128" i="22" s="1"/>
  <c r="U128" i="22" s="1"/>
  <c r="AT128" i="22" s="1"/>
  <c r="O129" i="22"/>
  <c r="P115" i="18"/>
  <c r="Q115" i="18" s="1"/>
  <c r="S115" i="18" s="1"/>
  <c r="U115" i="18" s="1"/>
  <c r="AT115" i="18" s="1"/>
  <c r="AX115" i="18" s="1"/>
  <c r="AX127" i="14"/>
  <c r="BA127" i="14"/>
  <c r="N36" i="3"/>
  <c r="O36" i="3" s="1"/>
  <c r="P130" i="18"/>
  <c r="Q130" i="18" s="1"/>
  <c r="S130" i="18" s="1"/>
  <c r="U130" i="18" s="1"/>
  <c r="AT130" i="18" s="1"/>
  <c r="N131" i="18"/>
  <c r="O131" i="18"/>
  <c r="P127" i="21"/>
  <c r="Q127" i="21" s="1"/>
  <c r="S127" i="21" s="1"/>
  <c r="U127" i="21" s="1"/>
  <c r="AT127" i="21" s="1"/>
  <c r="O128" i="21"/>
  <c r="P68" i="11"/>
  <c r="Q68" i="11" s="1"/>
  <c r="S68" i="11" s="1"/>
  <c r="U68" i="11" s="1"/>
  <c r="AQ68" i="11" s="1"/>
  <c r="AU68" i="11" s="1"/>
  <c r="O69" i="11"/>
  <c r="P69" i="11" s="1"/>
  <c r="Q69" i="11" s="1"/>
  <c r="S69" i="11" s="1"/>
  <c r="U69" i="11" s="1"/>
  <c r="AQ69" i="11" s="1"/>
  <c r="AU69" i="11" s="1"/>
  <c r="AV69" i="11" s="1"/>
  <c r="P114" i="27"/>
  <c r="Q114" i="27" s="1"/>
  <c r="S114" i="27" s="1"/>
  <c r="U114" i="27" s="1"/>
  <c r="AT114" i="27" s="1"/>
  <c r="AX114" i="27" s="1"/>
  <c r="AX126" i="29"/>
  <c r="BA126" i="29"/>
  <c r="P35" i="5"/>
  <c r="Q35" i="5" s="1"/>
  <c r="S35" i="5" s="1"/>
  <c r="U35" i="5" s="1"/>
  <c r="AQ35" i="5" s="1"/>
  <c r="AU35" i="5" s="1"/>
  <c r="P68" i="25"/>
  <c r="Q68" i="25" s="1"/>
  <c r="S68" i="25" s="1"/>
  <c r="U68" i="25" s="1"/>
  <c r="AQ68" i="25" s="1"/>
  <c r="AU68" i="25" s="1"/>
  <c r="P128" i="17"/>
  <c r="Q128" i="17" s="1"/>
  <c r="S128" i="17" s="1"/>
  <c r="U128" i="17" s="1"/>
  <c r="AT128" i="17" s="1"/>
  <c r="O129" i="17"/>
  <c r="P128" i="4"/>
  <c r="Q128" i="4" s="1"/>
  <c r="S128" i="4" s="1"/>
  <c r="U128" i="4" s="1"/>
  <c r="AT128" i="4" s="1"/>
  <c r="O129" i="4"/>
  <c r="O52" i="14"/>
  <c r="AX127" i="22"/>
  <c r="BA127" i="22"/>
  <c r="O145" i="27"/>
  <c r="O97" i="14"/>
  <c r="P145" i="6"/>
  <c r="Q145" i="6" s="1"/>
  <c r="S145" i="6" s="1"/>
  <c r="U145" i="6" s="1"/>
  <c r="AT145" i="6" s="1"/>
  <c r="AX145" i="6" s="1"/>
  <c r="BA126" i="21"/>
  <c r="AX126" i="21"/>
  <c r="O53" i="23"/>
  <c r="P53" i="23" s="1"/>
  <c r="Q53" i="23" s="1"/>
  <c r="S53" i="23" s="1"/>
  <c r="U53" i="23" s="1"/>
  <c r="AQ53" i="23" s="1"/>
  <c r="AU53" i="23" s="1"/>
  <c r="AV53" i="23" s="1"/>
  <c r="O68" i="20"/>
  <c r="BA127" i="3"/>
  <c r="AX127" i="3"/>
  <c r="P113" i="31"/>
  <c r="Q113" i="31" s="1"/>
  <c r="S113" i="31" s="1"/>
  <c r="U113" i="31" s="1"/>
  <c r="AT113" i="31" s="1"/>
  <c r="AX113" i="31" s="1"/>
  <c r="O114" i="31"/>
  <c r="O112" i="4"/>
  <c r="AX127" i="17"/>
  <c r="BA127" i="17"/>
  <c r="P67" i="2"/>
  <c r="Q67" i="2" s="1"/>
  <c r="S67" i="2" s="1"/>
  <c r="U67" i="2" s="1"/>
  <c r="AQ67" i="2" s="1"/>
  <c r="AU67" i="2" s="1"/>
  <c r="P96" i="21"/>
  <c r="Q96" i="21" s="1"/>
  <c r="S96" i="21" s="1"/>
  <c r="U96" i="21" s="1"/>
  <c r="AJ96" i="21" s="1"/>
  <c r="AN96" i="21" s="1"/>
  <c r="P51" i="22"/>
  <c r="Q51" i="22" s="1"/>
  <c r="S51" i="22" s="1"/>
  <c r="U51" i="22" s="1"/>
  <c r="AQ51" i="22" s="1"/>
  <c r="AU51" i="22" s="1"/>
  <c r="BA127" i="4"/>
  <c r="AX127" i="4"/>
  <c r="P143" i="29"/>
  <c r="Q143" i="29" s="1"/>
  <c r="S143" i="29" s="1"/>
  <c r="U143" i="29" s="1"/>
  <c r="AT143" i="29" s="1"/>
  <c r="AX143" i="29" s="1"/>
  <c r="P97" i="29"/>
  <c r="Q97" i="29" s="1"/>
  <c r="S97" i="29" s="1"/>
  <c r="U97" i="29" s="1"/>
  <c r="AJ97" i="29" s="1"/>
  <c r="AN97" i="29" s="1"/>
  <c r="O98" i="29"/>
  <c r="P113" i="29"/>
  <c r="Q113" i="29" s="1"/>
  <c r="S113" i="29" s="1"/>
  <c r="U113" i="29" s="1"/>
  <c r="AT113" i="29" s="1"/>
  <c r="AX113" i="29" s="1"/>
  <c r="P113" i="28"/>
  <c r="Q113" i="28" s="1"/>
  <c r="S113" i="28" s="1"/>
  <c r="U113" i="28" s="1"/>
  <c r="AT113" i="28" s="1"/>
  <c r="AX113" i="28" s="1"/>
  <c r="O114" i="28"/>
  <c r="P80" i="17"/>
  <c r="Q80" i="17" s="1"/>
  <c r="S80" i="17" s="1"/>
  <c r="U80" i="17" s="1"/>
  <c r="AQ80" i="17" s="1"/>
  <c r="AU80" i="17" s="1"/>
  <c r="O81" i="17"/>
  <c r="N99" i="24"/>
  <c r="P98" i="24"/>
  <c r="Q98" i="24" s="1"/>
  <c r="S98" i="24" s="1"/>
  <c r="U98" i="24" s="1"/>
  <c r="AJ98" i="24" s="1"/>
  <c r="AN98" i="24" s="1"/>
  <c r="O99" i="24"/>
  <c r="P98" i="5"/>
  <c r="Q98" i="5" s="1"/>
  <c r="S98" i="5" s="1"/>
  <c r="U98" i="5" s="1"/>
  <c r="AJ98" i="5" s="1"/>
  <c r="AN98" i="5" s="1"/>
  <c r="N52" i="2"/>
  <c r="P51" i="2"/>
  <c r="Q51" i="2" s="1"/>
  <c r="S51" i="2" s="1"/>
  <c r="U51" i="2" s="1"/>
  <c r="AQ51" i="2" s="1"/>
  <c r="AU51" i="2" s="1"/>
  <c r="O52" i="2"/>
  <c r="O142" i="4"/>
  <c r="P82" i="16"/>
  <c r="Q82" i="16" s="1"/>
  <c r="S82" i="16" s="1"/>
  <c r="U82" i="16" s="1"/>
  <c r="AQ82" i="16" s="1"/>
  <c r="AU82" i="16" s="1"/>
  <c r="P82" i="26"/>
  <c r="Q82" i="26" s="1"/>
  <c r="S82" i="26" s="1"/>
  <c r="U82" i="26" s="1"/>
  <c r="AQ82" i="26" s="1"/>
  <c r="AU82" i="26" s="1"/>
  <c r="O67" i="8"/>
  <c r="N52" i="4"/>
  <c r="O52" i="4" s="1"/>
  <c r="O146" i="25"/>
  <c r="O81" i="5"/>
  <c r="N83" i="24"/>
  <c r="O83" i="24" s="1"/>
  <c r="O66" i="26"/>
  <c r="O128" i="3"/>
  <c r="O143" i="18"/>
  <c r="N52" i="10"/>
  <c r="O52" i="10" s="1"/>
  <c r="O50" i="30"/>
  <c r="N68" i="20"/>
  <c r="N115" i="34" l="1"/>
  <c r="O115" i="34" s="1"/>
  <c r="P145" i="34"/>
  <c r="Q145" i="34" s="1"/>
  <c r="S145" i="34" s="1"/>
  <c r="U145" i="34" s="1"/>
  <c r="AT145" i="34" s="1"/>
  <c r="AX145" i="34" s="1"/>
  <c r="N146" i="34"/>
  <c r="O146" i="34"/>
  <c r="P67" i="34"/>
  <c r="Q67" i="34" s="1"/>
  <c r="S67" i="34" s="1"/>
  <c r="U67" i="34" s="1"/>
  <c r="AQ67" i="34" s="1"/>
  <c r="AU67" i="34" s="1"/>
  <c r="O100" i="34"/>
  <c r="P100" i="34" s="1"/>
  <c r="Q100" i="34" s="1"/>
  <c r="S100" i="34" s="1"/>
  <c r="U100" i="34" s="1"/>
  <c r="AJ100" i="34" s="1"/>
  <c r="AN100" i="34" s="1"/>
  <c r="AO100" i="34" s="1"/>
  <c r="P130" i="34"/>
  <c r="Q130" i="34" s="1"/>
  <c r="S130" i="34" s="1"/>
  <c r="U130" i="34" s="1"/>
  <c r="AT130" i="34" s="1"/>
  <c r="BA129" i="34"/>
  <c r="AX129" i="34"/>
  <c r="P36" i="34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P52" i="34"/>
  <c r="Q52" i="34" s="1"/>
  <c r="S52" i="34" s="1"/>
  <c r="U52" i="34" s="1"/>
  <c r="AQ52" i="34" s="1"/>
  <c r="AU52" i="34" s="1"/>
  <c r="P68" i="3"/>
  <c r="Q68" i="3" s="1"/>
  <c r="S68" i="3" s="1"/>
  <c r="U68" i="3" s="1"/>
  <c r="AQ68" i="3" s="1"/>
  <c r="AU68" i="3" s="1"/>
  <c r="O69" i="3"/>
  <c r="P69" i="3" s="1"/>
  <c r="Q69" i="3" s="1"/>
  <c r="S69" i="3" s="1"/>
  <c r="U69" i="3" s="1"/>
  <c r="AQ69" i="3" s="1"/>
  <c r="AU69" i="3" s="1"/>
  <c r="AV69" i="3" s="1"/>
  <c r="P83" i="15"/>
  <c r="Q83" i="15" s="1"/>
  <c r="S83" i="15" s="1"/>
  <c r="U83" i="15" s="1"/>
  <c r="AQ83" i="15" s="1"/>
  <c r="AU83" i="15" s="1"/>
  <c r="O84" i="15"/>
  <c r="P84" i="15" s="1"/>
  <c r="Q84" i="15" s="1"/>
  <c r="S84" i="15" s="1"/>
  <c r="U84" i="15" s="1"/>
  <c r="AQ84" i="15" s="1"/>
  <c r="AU84" i="15" s="1"/>
  <c r="AV84" i="15" s="1"/>
  <c r="P36" i="21"/>
  <c r="Q36" i="21" s="1"/>
  <c r="S36" i="21" s="1"/>
  <c r="U36" i="21" s="1"/>
  <c r="AQ36" i="21" s="1"/>
  <c r="AU36" i="21" s="1"/>
  <c r="O37" i="21"/>
  <c r="P37" i="21" s="1"/>
  <c r="Q37" i="21" s="1"/>
  <c r="S37" i="21" s="1"/>
  <c r="U37" i="21" s="1"/>
  <c r="AQ37" i="21" s="1"/>
  <c r="AU37" i="21" s="1"/>
  <c r="AV37" i="21" s="1"/>
  <c r="P36" i="14"/>
  <c r="Q36" i="14" s="1"/>
  <c r="S36" i="14" s="1"/>
  <c r="U36" i="14" s="1"/>
  <c r="AQ36" i="14" s="1"/>
  <c r="AU36" i="14" s="1"/>
  <c r="P52" i="29"/>
  <c r="Q52" i="29" s="1"/>
  <c r="S52" i="29" s="1"/>
  <c r="U52" i="29" s="1"/>
  <c r="AQ52" i="29" s="1"/>
  <c r="AU52" i="29" s="1"/>
  <c r="O53" i="29"/>
  <c r="P53" i="29" s="1"/>
  <c r="Q53" i="29" s="1"/>
  <c r="S53" i="29" s="1"/>
  <c r="U53" i="29" s="1"/>
  <c r="AQ53" i="29" s="1"/>
  <c r="AU53" i="29" s="1"/>
  <c r="AV53" i="29" s="1"/>
  <c r="P36" i="16"/>
  <c r="Q36" i="16" s="1"/>
  <c r="S36" i="16" s="1"/>
  <c r="U36" i="16" s="1"/>
  <c r="AQ36" i="16" s="1"/>
  <c r="AU36" i="16" s="1"/>
  <c r="O37" i="16"/>
  <c r="P37" i="16" s="1"/>
  <c r="Q37" i="16" s="1"/>
  <c r="S37" i="16" s="1"/>
  <c r="U37" i="16" s="1"/>
  <c r="AQ37" i="16" s="1"/>
  <c r="AU37" i="16" s="1"/>
  <c r="AV37" i="16" s="1"/>
  <c r="P83" i="24"/>
  <c r="Q83" i="24" s="1"/>
  <c r="S83" i="24" s="1"/>
  <c r="U83" i="24" s="1"/>
  <c r="AQ83" i="24" s="1"/>
  <c r="AU83" i="24" s="1"/>
  <c r="P52" i="10"/>
  <c r="Q52" i="10" s="1"/>
  <c r="S52" i="10" s="1"/>
  <c r="U52" i="10" s="1"/>
  <c r="AQ52" i="10" s="1"/>
  <c r="AU52" i="10" s="1"/>
  <c r="O53" i="10"/>
  <c r="P53" i="10" s="1"/>
  <c r="Q53" i="10" s="1"/>
  <c r="S53" i="10" s="1"/>
  <c r="U53" i="10" s="1"/>
  <c r="AQ53" i="10" s="1"/>
  <c r="AU53" i="10" s="1"/>
  <c r="AV53" i="10" s="1"/>
  <c r="P36" i="3"/>
  <c r="Q36" i="3" s="1"/>
  <c r="S36" i="3" s="1"/>
  <c r="U36" i="3" s="1"/>
  <c r="AQ36" i="3" s="1"/>
  <c r="AU36" i="3" s="1"/>
  <c r="O37" i="3"/>
  <c r="P37" i="3" s="1"/>
  <c r="Q37" i="3" s="1"/>
  <c r="S37" i="3" s="1"/>
  <c r="U37" i="3" s="1"/>
  <c r="AQ37" i="3" s="1"/>
  <c r="AU37" i="3" s="1"/>
  <c r="AV37" i="3" s="1"/>
  <c r="P83" i="1"/>
  <c r="Q83" i="1" s="1"/>
  <c r="S83" i="1" s="1"/>
  <c r="U83" i="1" s="1"/>
  <c r="AQ83" i="1" s="1"/>
  <c r="AU83" i="1" s="1"/>
  <c r="O84" i="1"/>
  <c r="P84" i="1" s="1"/>
  <c r="Q84" i="1" s="1"/>
  <c r="S84" i="1" s="1"/>
  <c r="U84" i="1" s="1"/>
  <c r="AQ84" i="1" s="1"/>
  <c r="AU84" i="1" s="1"/>
  <c r="AV84" i="1" s="1"/>
  <c r="P52" i="4"/>
  <c r="Q52" i="4" s="1"/>
  <c r="S52" i="4" s="1"/>
  <c r="U52" i="4" s="1"/>
  <c r="AQ52" i="4" s="1"/>
  <c r="AU52" i="4" s="1"/>
  <c r="O53" i="4"/>
  <c r="P53" i="4" s="1"/>
  <c r="Q53" i="4" s="1"/>
  <c r="S53" i="4" s="1"/>
  <c r="U53" i="4" s="1"/>
  <c r="AQ53" i="4" s="1"/>
  <c r="AU53" i="4" s="1"/>
  <c r="AV53" i="4" s="1"/>
  <c r="P83" i="23"/>
  <c r="Q83" i="23" s="1"/>
  <c r="S83" i="23" s="1"/>
  <c r="U83" i="23" s="1"/>
  <c r="AQ83" i="23" s="1"/>
  <c r="AU83" i="23" s="1"/>
  <c r="P131" i="18"/>
  <c r="Q131" i="18" s="1"/>
  <c r="S131" i="18" s="1"/>
  <c r="U131" i="18" s="1"/>
  <c r="AT131" i="18" s="1"/>
  <c r="O132" i="18"/>
  <c r="P132" i="18" s="1"/>
  <c r="Q132" i="18" s="1"/>
  <c r="S132" i="18" s="1"/>
  <c r="U132" i="18" s="1"/>
  <c r="AT132" i="18" s="1"/>
  <c r="P145" i="23"/>
  <c r="Q145" i="23" s="1"/>
  <c r="S145" i="23" s="1"/>
  <c r="U145" i="23" s="1"/>
  <c r="AT145" i="23" s="1"/>
  <c r="AX145" i="23" s="1"/>
  <c r="P99" i="12"/>
  <c r="Q99" i="12" s="1"/>
  <c r="S99" i="12" s="1"/>
  <c r="U99" i="12" s="1"/>
  <c r="AJ99" i="12" s="1"/>
  <c r="AN99" i="12" s="1"/>
  <c r="O100" i="12"/>
  <c r="P100" i="12" s="1"/>
  <c r="Q100" i="12" s="1"/>
  <c r="S100" i="12" s="1"/>
  <c r="U100" i="12" s="1"/>
  <c r="AJ100" i="12" s="1"/>
  <c r="AN100" i="12" s="1"/>
  <c r="AO100" i="12" s="1"/>
  <c r="P99" i="24"/>
  <c r="Q99" i="24" s="1"/>
  <c r="S99" i="24" s="1"/>
  <c r="U99" i="24" s="1"/>
  <c r="AJ99" i="24" s="1"/>
  <c r="AN99" i="24" s="1"/>
  <c r="N68" i="8"/>
  <c r="P67" i="8"/>
  <c r="Q67" i="8" s="1"/>
  <c r="S67" i="8" s="1"/>
  <c r="U67" i="8" s="1"/>
  <c r="AQ67" i="8" s="1"/>
  <c r="AU67" i="8" s="1"/>
  <c r="O68" i="8"/>
  <c r="N52" i="22"/>
  <c r="O52" i="22" s="1"/>
  <c r="O69" i="25"/>
  <c r="P69" i="25" s="1"/>
  <c r="Q69" i="25" s="1"/>
  <c r="S69" i="25" s="1"/>
  <c r="U69" i="25" s="1"/>
  <c r="AQ69" i="25" s="1"/>
  <c r="AU69" i="25" s="1"/>
  <c r="AV69" i="25" s="1"/>
  <c r="AX130" i="18"/>
  <c r="BA130" i="18"/>
  <c r="O144" i="17"/>
  <c r="N115" i="3"/>
  <c r="O115" i="3" s="1"/>
  <c r="O53" i="25"/>
  <c r="P53" i="25" s="1"/>
  <c r="Q53" i="25" s="1"/>
  <c r="S53" i="25" s="1"/>
  <c r="U53" i="25" s="1"/>
  <c r="AQ53" i="25" s="1"/>
  <c r="AU53" i="25" s="1"/>
  <c r="AV53" i="25" s="1"/>
  <c r="O129" i="10"/>
  <c r="O114" i="15"/>
  <c r="O68" i="21"/>
  <c r="O113" i="17"/>
  <c r="O35" i="18"/>
  <c r="O145" i="12"/>
  <c r="N83" i="6"/>
  <c r="O83" i="6" s="1"/>
  <c r="P131" i="25"/>
  <c r="Q131" i="25" s="1"/>
  <c r="S131" i="25" s="1"/>
  <c r="U131" i="25" s="1"/>
  <c r="AT131" i="25" s="1"/>
  <c r="O132" i="25"/>
  <c r="P132" i="25" s="1"/>
  <c r="Q132" i="25" s="1"/>
  <c r="S132" i="25" s="1"/>
  <c r="U132" i="25" s="1"/>
  <c r="AT132" i="25" s="1"/>
  <c r="N131" i="6"/>
  <c r="O131" i="6" s="1"/>
  <c r="P68" i="20"/>
  <c r="Q68" i="20" s="1"/>
  <c r="S68" i="20" s="1"/>
  <c r="U68" i="20" s="1"/>
  <c r="AQ68" i="20" s="1"/>
  <c r="AU68" i="20" s="1"/>
  <c r="O69" i="20"/>
  <c r="P69" i="20" s="1"/>
  <c r="Q69" i="20" s="1"/>
  <c r="S69" i="20" s="1"/>
  <c r="U69" i="20" s="1"/>
  <c r="AQ69" i="20" s="1"/>
  <c r="AU69" i="20" s="1"/>
  <c r="AV69" i="20" s="1"/>
  <c r="P99" i="16"/>
  <c r="Q99" i="16" s="1"/>
  <c r="S99" i="16" s="1"/>
  <c r="U99" i="16" s="1"/>
  <c r="AJ99" i="16" s="1"/>
  <c r="AN99" i="16" s="1"/>
  <c r="P129" i="30"/>
  <c r="Q129" i="30" s="1"/>
  <c r="S129" i="30" s="1"/>
  <c r="U129" i="30" s="1"/>
  <c r="AT129" i="30" s="1"/>
  <c r="P130" i="20"/>
  <c r="Q130" i="20" s="1"/>
  <c r="S130" i="20" s="1"/>
  <c r="U130" i="20" s="1"/>
  <c r="AT130" i="20" s="1"/>
  <c r="N131" i="20"/>
  <c r="O131" i="20"/>
  <c r="AX128" i="10"/>
  <c r="BA128" i="10"/>
  <c r="P145" i="15"/>
  <c r="Q145" i="15" s="1"/>
  <c r="S145" i="15" s="1"/>
  <c r="U145" i="15" s="1"/>
  <c r="AT145" i="15" s="1"/>
  <c r="AX145" i="15" s="1"/>
  <c r="P36" i="13"/>
  <c r="Q36" i="13" s="1"/>
  <c r="S36" i="13" s="1"/>
  <c r="U36" i="13" s="1"/>
  <c r="AQ36" i="13" s="1"/>
  <c r="AU36" i="13" s="1"/>
  <c r="P114" i="21"/>
  <c r="Q114" i="21" s="1"/>
  <c r="S114" i="21" s="1"/>
  <c r="U114" i="21" s="1"/>
  <c r="AT114" i="21" s="1"/>
  <c r="AX114" i="21" s="1"/>
  <c r="P34" i="7"/>
  <c r="Q34" i="7" s="1"/>
  <c r="S34" i="7" s="1"/>
  <c r="U34" i="7" s="1"/>
  <c r="AQ34" i="7" s="1"/>
  <c r="AU34" i="7" s="1"/>
  <c r="O35" i="7"/>
  <c r="P51" i="33"/>
  <c r="Q51" i="33" s="1"/>
  <c r="S51" i="33" s="1"/>
  <c r="U51" i="33" s="1"/>
  <c r="AQ51" i="33" s="1"/>
  <c r="AU51" i="33" s="1"/>
  <c r="N115" i="13"/>
  <c r="P114" i="13"/>
  <c r="Q114" i="13" s="1"/>
  <c r="S114" i="13" s="1"/>
  <c r="U114" i="13" s="1"/>
  <c r="AT114" i="13" s="1"/>
  <c r="AX114" i="13" s="1"/>
  <c r="N131" i="9"/>
  <c r="N83" i="26"/>
  <c r="O83" i="26" s="1"/>
  <c r="O97" i="21"/>
  <c r="P82" i="20"/>
  <c r="Q82" i="20" s="1"/>
  <c r="S82" i="20" s="1"/>
  <c r="U82" i="20" s="1"/>
  <c r="AQ82" i="20" s="1"/>
  <c r="AU82" i="20" s="1"/>
  <c r="AX128" i="30"/>
  <c r="BA128" i="30"/>
  <c r="O128" i="26"/>
  <c r="O115" i="7"/>
  <c r="N83" i="4"/>
  <c r="O83" i="4" s="1"/>
  <c r="O37" i="17"/>
  <c r="P37" i="17" s="1"/>
  <c r="Q37" i="17" s="1"/>
  <c r="S37" i="17" s="1"/>
  <c r="U37" i="17" s="1"/>
  <c r="AQ37" i="17" s="1"/>
  <c r="AU37" i="17" s="1"/>
  <c r="AV37" i="17" s="1"/>
  <c r="O67" i="5"/>
  <c r="N115" i="14"/>
  <c r="O115" i="14" s="1"/>
  <c r="P97" i="2"/>
  <c r="Q97" i="2" s="1"/>
  <c r="S97" i="2" s="1"/>
  <c r="U97" i="2" s="1"/>
  <c r="AJ97" i="2" s="1"/>
  <c r="AN97" i="2" s="1"/>
  <c r="O98" i="2"/>
  <c r="N68" i="1"/>
  <c r="O68" i="1" s="1"/>
  <c r="N131" i="16"/>
  <c r="P130" i="16"/>
  <c r="Q130" i="16" s="1"/>
  <c r="S130" i="16" s="1"/>
  <c r="U130" i="16" s="1"/>
  <c r="AT130" i="16" s="1"/>
  <c r="P68" i="4"/>
  <c r="Q68" i="4" s="1"/>
  <c r="S68" i="4" s="1"/>
  <c r="U68" i="4" s="1"/>
  <c r="AQ68" i="4" s="1"/>
  <c r="AU68" i="4" s="1"/>
  <c r="O51" i="8"/>
  <c r="O37" i="31"/>
  <c r="P37" i="31" s="1"/>
  <c r="Q37" i="31" s="1"/>
  <c r="S37" i="31" s="1"/>
  <c r="U37" i="31" s="1"/>
  <c r="AQ37" i="31" s="1"/>
  <c r="AU37" i="31" s="1"/>
  <c r="AV37" i="31" s="1"/>
  <c r="O69" i="31"/>
  <c r="P69" i="31" s="1"/>
  <c r="Q69" i="31" s="1"/>
  <c r="S69" i="31" s="1"/>
  <c r="U69" i="31" s="1"/>
  <c r="AQ69" i="31" s="1"/>
  <c r="AU69" i="31" s="1"/>
  <c r="AV69" i="31" s="1"/>
  <c r="P129" i="17"/>
  <c r="Q129" i="17" s="1"/>
  <c r="S129" i="17" s="1"/>
  <c r="U129" i="17" s="1"/>
  <c r="AT129" i="17" s="1"/>
  <c r="BA130" i="9"/>
  <c r="AX130" i="9"/>
  <c r="P98" i="20"/>
  <c r="Q98" i="20" s="1"/>
  <c r="S98" i="20" s="1"/>
  <c r="U98" i="20" s="1"/>
  <c r="AJ98" i="20" s="1"/>
  <c r="AN98" i="20" s="1"/>
  <c r="N99" i="20"/>
  <c r="O99" i="20"/>
  <c r="P52" i="26"/>
  <c r="Q52" i="26" s="1"/>
  <c r="S52" i="26" s="1"/>
  <c r="U52" i="26" s="1"/>
  <c r="AQ52" i="26" s="1"/>
  <c r="AU52" i="26" s="1"/>
  <c r="O53" i="26"/>
  <c r="P53" i="26" s="1"/>
  <c r="Q53" i="26" s="1"/>
  <c r="S53" i="26" s="1"/>
  <c r="U53" i="26" s="1"/>
  <c r="AQ53" i="26" s="1"/>
  <c r="AU53" i="26" s="1"/>
  <c r="AV53" i="26" s="1"/>
  <c r="AX127" i="26"/>
  <c r="BA127" i="26"/>
  <c r="P130" i="5"/>
  <c r="Q130" i="5" s="1"/>
  <c r="S130" i="5" s="1"/>
  <c r="U130" i="5" s="1"/>
  <c r="AT130" i="5" s="1"/>
  <c r="N99" i="3"/>
  <c r="O99" i="3" s="1"/>
  <c r="P98" i="3"/>
  <c r="Q98" i="3" s="1"/>
  <c r="S98" i="3" s="1"/>
  <c r="U98" i="3" s="1"/>
  <c r="AJ98" i="3" s="1"/>
  <c r="AN98" i="3" s="1"/>
  <c r="BA129" i="16"/>
  <c r="AX129" i="16"/>
  <c r="P68" i="15"/>
  <c r="Q68" i="15" s="1"/>
  <c r="S68" i="15" s="1"/>
  <c r="U68" i="15" s="1"/>
  <c r="AQ68" i="15" s="1"/>
  <c r="AU68" i="15" s="1"/>
  <c r="P83" i="12"/>
  <c r="Q83" i="12" s="1"/>
  <c r="S83" i="12" s="1"/>
  <c r="U83" i="12" s="1"/>
  <c r="AQ83" i="12" s="1"/>
  <c r="AU83" i="12" s="1"/>
  <c r="O84" i="12"/>
  <c r="P84" i="12" s="1"/>
  <c r="Q84" i="12" s="1"/>
  <c r="S84" i="12" s="1"/>
  <c r="U84" i="12" s="1"/>
  <c r="AQ84" i="12" s="1"/>
  <c r="AU84" i="12" s="1"/>
  <c r="AV84" i="12" s="1"/>
  <c r="P52" i="3"/>
  <c r="Q52" i="3" s="1"/>
  <c r="S52" i="3" s="1"/>
  <c r="U52" i="3" s="1"/>
  <c r="AQ52" i="3" s="1"/>
  <c r="AU52" i="3" s="1"/>
  <c r="O53" i="3"/>
  <c r="P53" i="3" s="1"/>
  <c r="Q53" i="3" s="1"/>
  <c r="S53" i="3" s="1"/>
  <c r="U53" i="3" s="1"/>
  <c r="AQ53" i="3" s="1"/>
  <c r="AU53" i="3" s="1"/>
  <c r="AV53" i="3" s="1"/>
  <c r="P81" i="17"/>
  <c r="Q81" i="17" s="1"/>
  <c r="S81" i="17" s="1"/>
  <c r="U81" i="17" s="1"/>
  <c r="AQ81" i="17" s="1"/>
  <c r="AU81" i="17" s="1"/>
  <c r="N146" i="6"/>
  <c r="O146" i="6" s="1"/>
  <c r="N36" i="5"/>
  <c r="O36" i="5" s="1"/>
  <c r="O116" i="18"/>
  <c r="P116" i="18" s="1"/>
  <c r="Q116" i="18" s="1"/>
  <c r="S116" i="18" s="1"/>
  <c r="U116" i="18" s="1"/>
  <c r="AT116" i="18" s="1"/>
  <c r="AX116" i="18" s="1"/>
  <c r="AY116" i="18" s="1"/>
  <c r="P143" i="33"/>
  <c r="Q143" i="33" s="1"/>
  <c r="S143" i="33" s="1"/>
  <c r="U143" i="33" s="1"/>
  <c r="AT143" i="33" s="1"/>
  <c r="AX143" i="33" s="1"/>
  <c r="N115" i="20"/>
  <c r="P114" i="20"/>
  <c r="Q114" i="20" s="1"/>
  <c r="S114" i="20" s="1"/>
  <c r="U114" i="20" s="1"/>
  <c r="AT114" i="20" s="1"/>
  <c r="AX114" i="20" s="1"/>
  <c r="N115" i="7"/>
  <c r="O53" i="17"/>
  <c r="P53" i="17" s="1"/>
  <c r="Q53" i="17" s="1"/>
  <c r="S53" i="17" s="1"/>
  <c r="U53" i="17" s="1"/>
  <c r="AQ53" i="17" s="1"/>
  <c r="AU53" i="17" s="1"/>
  <c r="AV53" i="17" s="1"/>
  <c r="AX129" i="5"/>
  <c r="BA129" i="5"/>
  <c r="O144" i="31"/>
  <c r="O53" i="12"/>
  <c r="P53" i="12" s="1"/>
  <c r="Q53" i="12" s="1"/>
  <c r="S53" i="12" s="1"/>
  <c r="U53" i="12" s="1"/>
  <c r="AQ53" i="12" s="1"/>
  <c r="AU53" i="12" s="1"/>
  <c r="AV53" i="12" s="1"/>
  <c r="O34" i="10"/>
  <c r="O143" i="7"/>
  <c r="O51" i="31"/>
  <c r="O112" i="26"/>
  <c r="P144" i="14"/>
  <c r="Q144" i="14" s="1"/>
  <c r="S144" i="14" s="1"/>
  <c r="U144" i="14" s="1"/>
  <c r="AT144" i="14" s="1"/>
  <c r="AX144" i="14" s="1"/>
  <c r="P36" i="20"/>
  <c r="Q36" i="20" s="1"/>
  <c r="S36" i="20" s="1"/>
  <c r="U36" i="20" s="1"/>
  <c r="AQ36" i="20" s="1"/>
  <c r="AU36" i="20" s="1"/>
  <c r="O37" i="20"/>
  <c r="P37" i="20" s="1"/>
  <c r="Q37" i="20" s="1"/>
  <c r="S37" i="20" s="1"/>
  <c r="U37" i="20" s="1"/>
  <c r="AQ37" i="20" s="1"/>
  <c r="AU37" i="20" s="1"/>
  <c r="AV37" i="20" s="1"/>
  <c r="P99" i="33"/>
  <c r="Q99" i="33" s="1"/>
  <c r="S99" i="33" s="1"/>
  <c r="U99" i="33" s="1"/>
  <c r="AJ99" i="33" s="1"/>
  <c r="AN99" i="33" s="1"/>
  <c r="P130" i="23"/>
  <c r="Q130" i="23" s="1"/>
  <c r="S130" i="23" s="1"/>
  <c r="U130" i="23" s="1"/>
  <c r="AT130" i="23" s="1"/>
  <c r="AX128" i="17"/>
  <c r="BA128" i="17"/>
  <c r="N68" i="7"/>
  <c r="P36" i="15"/>
  <c r="Q36" i="15" s="1"/>
  <c r="S36" i="15" s="1"/>
  <c r="U36" i="15" s="1"/>
  <c r="AQ36" i="15" s="1"/>
  <c r="AU36" i="15" s="1"/>
  <c r="O37" i="15"/>
  <c r="P37" i="15" s="1"/>
  <c r="Q37" i="15" s="1"/>
  <c r="S37" i="15" s="1"/>
  <c r="U37" i="15" s="1"/>
  <c r="AQ37" i="15" s="1"/>
  <c r="AU37" i="15" s="1"/>
  <c r="AV37" i="15" s="1"/>
  <c r="P98" i="25"/>
  <c r="Q98" i="25" s="1"/>
  <c r="S98" i="25" s="1"/>
  <c r="U98" i="25" s="1"/>
  <c r="AJ98" i="25" s="1"/>
  <c r="AN98" i="25" s="1"/>
  <c r="N99" i="25"/>
  <c r="O99" i="25" s="1"/>
  <c r="P99" i="27"/>
  <c r="Q99" i="27" s="1"/>
  <c r="S99" i="27" s="1"/>
  <c r="U99" i="27" s="1"/>
  <c r="AJ99" i="27" s="1"/>
  <c r="AN99" i="27" s="1"/>
  <c r="O100" i="27"/>
  <c r="P100" i="27" s="1"/>
  <c r="Q100" i="27" s="1"/>
  <c r="S100" i="27" s="1"/>
  <c r="U100" i="27" s="1"/>
  <c r="AJ100" i="27" s="1"/>
  <c r="AN100" i="27" s="1"/>
  <c r="AO100" i="27" s="1"/>
  <c r="P144" i="19"/>
  <c r="Q144" i="19" s="1"/>
  <c r="S144" i="19" s="1"/>
  <c r="U144" i="19" s="1"/>
  <c r="AT144" i="19" s="1"/>
  <c r="AX144" i="19" s="1"/>
  <c r="P98" i="11"/>
  <c r="Q98" i="11" s="1"/>
  <c r="S98" i="11" s="1"/>
  <c r="U98" i="11" s="1"/>
  <c r="AJ98" i="11" s="1"/>
  <c r="AN98" i="11" s="1"/>
  <c r="P143" i="11"/>
  <c r="Q143" i="11" s="1"/>
  <c r="S143" i="11" s="1"/>
  <c r="U143" i="11" s="1"/>
  <c r="AT143" i="11" s="1"/>
  <c r="AX143" i="11" s="1"/>
  <c r="P99" i="13"/>
  <c r="Q99" i="13" s="1"/>
  <c r="S99" i="13" s="1"/>
  <c r="U99" i="13" s="1"/>
  <c r="AJ99" i="13" s="1"/>
  <c r="AN99" i="13" s="1"/>
  <c r="O100" i="13"/>
  <c r="P100" i="13" s="1"/>
  <c r="Q100" i="13" s="1"/>
  <c r="S100" i="13" s="1"/>
  <c r="U100" i="13" s="1"/>
  <c r="AJ100" i="13" s="1"/>
  <c r="AN100" i="13" s="1"/>
  <c r="AO100" i="13" s="1"/>
  <c r="N83" i="16"/>
  <c r="O83" i="16" s="1"/>
  <c r="N68" i="2"/>
  <c r="O68" i="2" s="1"/>
  <c r="P145" i="27"/>
  <c r="Q145" i="27" s="1"/>
  <c r="S145" i="27" s="1"/>
  <c r="U145" i="27" s="1"/>
  <c r="AT145" i="27" s="1"/>
  <c r="AX145" i="27" s="1"/>
  <c r="P129" i="22"/>
  <c r="Q129" i="22" s="1"/>
  <c r="S129" i="22" s="1"/>
  <c r="U129" i="22" s="1"/>
  <c r="AT129" i="22" s="1"/>
  <c r="O130" i="22"/>
  <c r="P145" i="9"/>
  <c r="Q145" i="9" s="1"/>
  <c r="S145" i="9" s="1"/>
  <c r="U145" i="9" s="1"/>
  <c r="AT145" i="9" s="1"/>
  <c r="AX145" i="9" s="1"/>
  <c r="N115" i="16"/>
  <c r="P114" i="16"/>
  <c r="Q114" i="16" s="1"/>
  <c r="S114" i="16" s="1"/>
  <c r="U114" i="16" s="1"/>
  <c r="AT114" i="16" s="1"/>
  <c r="AX114" i="16" s="1"/>
  <c r="O115" i="16"/>
  <c r="O37" i="1"/>
  <c r="P37" i="1" s="1"/>
  <c r="Q37" i="1" s="1"/>
  <c r="S37" i="1" s="1"/>
  <c r="U37" i="1" s="1"/>
  <c r="AQ37" i="1" s="1"/>
  <c r="AU37" i="1" s="1"/>
  <c r="AV37" i="1" s="1"/>
  <c r="P97" i="15"/>
  <c r="Q97" i="15" s="1"/>
  <c r="S97" i="15" s="1"/>
  <c r="U97" i="15" s="1"/>
  <c r="AJ97" i="15" s="1"/>
  <c r="AN97" i="15" s="1"/>
  <c r="O98" i="15"/>
  <c r="P145" i="2"/>
  <c r="Q145" i="2" s="1"/>
  <c r="S145" i="2" s="1"/>
  <c r="U145" i="2" s="1"/>
  <c r="AT145" i="2" s="1"/>
  <c r="AX145" i="2" s="1"/>
  <c r="P144" i="13"/>
  <c r="Q144" i="13" s="1"/>
  <c r="S144" i="13" s="1"/>
  <c r="U144" i="13" s="1"/>
  <c r="AT144" i="13" s="1"/>
  <c r="AX144" i="13" s="1"/>
  <c r="P114" i="12"/>
  <c r="Q114" i="12" s="1"/>
  <c r="S114" i="12" s="1"/>
  <c r="U114" i="12" s="1"/>
  <c r="AT114" i="12" s="1"/>
  <c r="AX114" i="12" s="1"/>
  <c r="P98" i="4"/>
  <c r="Q98" i="4" s="1"/>
  <c r="S98" i="4" s="1"/>
  <c r="U98" i="4" s="1"/>
  <c r="AJ98" i="4" s="1"/>
  <c r="AN98" i="4" s="1"/>
  <c r="N99" i="4"/>
  <c r="O99" i="4"/>
  <c r="P67" i="19"/>
  <c r="Q67" i="19" s="1"/>
  <c r="S67" i="19" s="1"/>
  <c r="U67" i="19" s="1"/>
  <c r="AQ67" i="19" s="1"/>
  <c r="AU67" i="19" s="1"/>
  <c r="N115" i="2"/>
  <c r="O115" i="2" s="1"/>
  <c r="P99" i="6"/>
  <c r="Q99" i="6" s="1"/>
  <c r="S99" i="6" s="1"/>
  <c r="U99" i="6" s="1"/>
  <c r="AJ99" i="6" s="1"/>
  <c r="AN99" i="6" s="1"/>
  <c r="P115" i="19"/>
  <c r="Q115" i="19" s="1"/>
  <c r="S115" i="19" s="1"/>
  <c r="U115" i="19" s="1"/>
  <c r="AT115" i="19" s="1"/>
  <c r="AX115" i="19" s="1"/>
  <c r="N115" i="28"/>
  <c r="O115" i="28" s="1"/>
  <c r="P114" i="28"/>
  <c r="Q114" i="28" s="1"/>
  <c r="S114" i="28" s="1"/>
  <c r="U114" i="28" s="1"/>
  <c r="AT114" i="28" s="1"/>
  <c r="AX114" i="28" s="1"/>
  <c r="P97" i="14"/>
  <c r="Q97" i="14" s="1"/>
  <c r="S97" i="14" s="1"/>
  <c r="U97" i="14" s="1"/>
  <c r="AJ97" i="14" s="1"/>
  <c r="AN97" i="14" s="1"/>
  <c r="P50" i="30"/>
  <c r="Q50" i="30" s="1"/>
  <c r="S50" i="30" s="1"/>
  <c r="U50" i="30" s="1"/>
  <c r="AQ50" i="30" s="1"/>
  <c r="AU50" i="30" s="1"/>
  <c r="O51" i="30"/>
  <c r="P142" i="4"/>
  <c r="Q142" i="4" s="1"/>
  <c r="S142" i="4" s="1"/>
  <c r="U142" i="4" s="1"/>
  <c r="AT142" i="4" s="1"/>
  <c r="AX142" i="4" s="1"/>
  <c r="O114" i="29"/>
  <c r="BA128" i="22"/>
  <c r="AX128" i="22"/>
  <c r="P68" i="30"/>
  <c r="Q68" i="30" s="1"/>
  <c r="S68" i="30" s="1"/>
  <c r="U68" i="30" s="1"/>
  <c r="AQ68" i="30" s="1"/>
  <c r="AU68" i="30" s="1"/>
  <c r="O69" i="30"/>
  <c r="P69" i="30" s="1"/>
  <c r="Q69" i="30" s="1"/>
  <c r="S69" i="30" s="1"/>
  <c r="U69" i="30" s="1"/>
  <c r="AQ69" i="30" s="1"/>
  <c r="AU69" i="30" s="1"/>
  <c r="AV69" i="30" s="1"/>
  <c r="O98" i="26"/>
  <c r="P130" i="27"/>
  <c r="Q130" i="27" s="1"/>
  <c r="S130" i="27" s="1"/>
  <c r="U130" i="27" s="1"/>
  <c r="AT130" i="27" s="1"/>
  <c r="O113" i="5"/>
  <c r="O53" i="20"/>
  <c r="P53" i="20" s="1"/>
  <c r="Q53" i="20" s="1"/>
  <c r="S53" i="20" s="1"/>
  <c r="U53" i="20" s="1"/>
  <c r="AQ53" i="20" s="1"/>
  <c r="AU53" i="20" s="1"/>
  <c r="AV53" i="20" s="1"/>
  <c r="P143" i="22"/>
  <c r="Q143" i="22" s="1"/>
  <c r="S143" i="22" s="1"/>
  <c r="U143" i="22" s="1"/>
  <c r="AT143" i="22" s="1"/>
  <c r="AX143" i="22" s="1"/>
  <c r="O112" i="11"/>
  <c r="O113" i="22"/>
  <c r="O114" i="10"/>
  <c r="P68" i="28"/>
  <c r="Q68" i="28" s="1"/>
  <c r="S68" i="28" s="1"/>
  <c r="U68" i="28" s="1"/>
  <c r="AQ68" i="28" s="1"/>
  <c r="AU68" i="28" s="1"/>
  <c r="O69" i="28"/>
  <c r="P69" i="28" s="1"/>
  <c r="Q69" i="28" s="1"/>
  <c r="S69" i="28" s="1"/>
  <c r="U69" i="28" s="1"/>
  <c r="AQ69" i="28" s="1"/>
  <c r="AU69" i="28" s="1"/>
  <c r="AV69" i="28" s="1"/>
  <c r="P52" i="5"/>
  <c r="Q52" i="5" s="1"/>
  <c r="S52" i="5" s="1"/>
  <c r="U52" i="5" s="1"/>
  <c r="AQ52" i="5" s="1"/>
  <c r="AU52" i="5" s="1"/>
  <c r="O53" i="5"/>
  <c r="P53" i="5" s="1"/>
  <c r="Q53" i="5" s="1"/>
  <c r="S53" i="5" s="1"/>
  <c r="U53" i="5" s="1"/>
  <c r="AQ53" i="5" s="1"/>
  <c r="AU53" i="5" s="1"/>
  <c r="AV53" i="5" s="1"/>
  <c r="BA129" i="23"/>
  <c r="AX129" i="23"/>
  <c r="P99" i="8"/>
  <c r="Q99" i="8" s="1"/>
  <c r="S99" i="8" s="1"/>
  <c r="U99" i="8" s="1"/>
  <c r="AJ99" i="8" s="1"/>
  <c r="AN99" i="8" s="1"/>
  <c r="P52" i="2"/>
  <c r="Q52" i="2" s="1"/>
  <c r="S52" i="2" s="1"/>
  <c r="U52" i="2" s="1"/>
  <c r="AQ52" i="2" s="1"/>
  <c r="AU52" i="2" s="1"/>
  <c r="N68" i="18"/>
  <c r="P67" i="18"/>
  <c r="Q67" i="18" s="1"/>
  <c r="S67" i="18" s="1"/>
  <c r="U67" i="18" s="1"/>
  <c r="AQ67" i="18" s="1"/>
  <c r="AU67" i="18" s="1"/>
  <c r="O68" i="18"/>
  <c r="P129" i="13"/>
  <c r="Q129" i="13" s="1"/>
  <c r="S129" i="13" s="1"/>
  <c r="U129" i="13" s="1"/>
  <c r="AT129" i="13" s="1"/>
  <c r="O130" i="13"/>
  <c r="P129" i="14"/>
  <c r="Q129" i="14" s="1"/>
  <c r="S129" i="14" s="1"/>
  <c r="U129" i="14" s="1"/>
  <c r="AT129" i="14" s="1"/>
  <c r="N131" i="2"/>
  <c r="P130" i="2"/>
  <c r="Q130" i="2" s="1"/>
  <c r="S130" i="2" s="1"/>
  <c r="U130" i="2" s="1"/>
  <c r="AT130" i="2" s="1"/>
  <c r="O131" i="2"/>
  <c r="P82" i="13"/>
  <c r="Q82" i="13" s="1"/>
  <c r="S82" i="13" s="1"/>
  <c r="U82" i="13" s="1"/>
  <c r="AQ82" i="13" s="1"/>
  <c r="AU82" i="13" s="1"/>
  <c r="P68" i="23"/>
  <c r="Q68" i="23" s="1"/>
  <c r="S68" i="23" s="1"/>
  <c r="U68" i="23" s="1"/>
  <c r="AQ68" i="23" s="1"/>
  <c r="AU68" i="23" s="1"/>
  <c r="O69" i="23"/>
  <c r="P69" i="23" s="1"/>
  <c r="Q69" i="23" s="1"/>
  <c r="S69" i="23" s="1"/>
  <c r="U69" i="23" s="1"/>
  <c r="AQ69" i="23" s="1"/>
  <c r="AU69" i="23" s="1"/>
  <c r="AV69" i="23" s="1"/>
  <c r="P113" i="23"/>
  <c r="Q113" i="23" s="1"/>
  <c r="S113" i="23" s="1"/>
  <c r="U113" i="23" s="1"/>
  <c r="AT113" i="23" s="1"/>
  <c r="AX113" i="23" s="1"/>
  <c r="P36" i="6"/>
  <c r="Q36" i="6" s="1"/>
  <c r="S36" i="6" s="1"/>
  <c r="U36" i="6" s="1"/>
  <c r="AQ36" i="6" s="1"/>
  <c r="AU36" i="6" s="1"/>
  <c r="O37" i="6"/>
  <c r="P37" i="6" s="1"/>
  <c r="Q37" i="6" s="1"/>
  <c r="S37" i="6" s="1"/>
  <c r="U37" i="6" s="1"/>
  <c r="AQ37" i="6" s="1"/>
  <c r="AU37" i="6" s="1"/>
  <c r="AV37" i="6" s="1"/>
  <c r="P128" i="11"/>
  <c r="Q128" i="11" s="1"/>
  <c r="S128" i="11" s="1"/>
  <c r="U128" i="11" s="1"/>
  <c r="AT128" i="11" s="1"/>
  <c r="O129" i="11"/>
  <c r="P99" i="7"/>
  <c r="Q99" i="7" s="1"/>
  <c r="S99" i="7" s="1"/>
  <c r="U99" i="7" s="1"/>
  <c r="AJ99" i="7" s="1"/>
  <c r="AN99" i="7" s="1"/>
  <c r="P99" i="30"/>
  <c r="Q99" i="30" s="1"/>
  <c r="S99" i="30" s="1"/>
  <c r="U99" i="30" s="1"/>
  <c r="AJ99" i="30" s="1"/>
  <c r="AN99" i="30" s="1"/>
  <c r="P129" i="12"/>
  <c r="Q129" i="12" s="1"/>
  <c r="S129" i="12" s="1"/>
  <c r="U129" i="12" s="1"/>
  <c r="AT129" i="12" s="1"/>
  <c r="P113" i="30"/>
  <c r="Q113" i="30" s="1"/>
  <c r="S113" i="30" s="1"/>
  <c r="U113" i="30" s="1"/>
  <c r="AT113" i="30" s="1"/>
  <c r="AX113" i="30" s="1"/>
  <c r="P143" i="24"/>
  <c r="Q143" i="24" s="1"/>
  <c r="S143" i="24" s="1"/>
  <c r="U143" i="24" s="1"/>
  <c r="AT143" i="24" s="1"/>
  <c r="AX143" i="24" s="1"/>
  <c r="O144" i="24"/>
  <c r="P99" i="23"/>
  <c r="Q99" i="23" s="1"/>
  <c r="S99" i="23" s="1"/>
  <c r="U99" i="23" s="1"/>
  <c r="AJ99" i="23" s="1"/>
  <c r="AN99" i="23" s="1"/>
  <c r="O100" i="23"/>
  <c r="P100" i="23" s="1"/>
  <c r="Q100" i="23" s="1"/>
  <c r="S100" i="23" s="1"/>
  <c r="U100" i="23" s="1"/>
  <c r="AJ100" i="23" s="1"/>
  <c r="AN100" i="23" s="1"/>
  <c r="AO100" i="23" s="1"/>
  <c r="P143" i="18"/>
  <c r="Q143" i="18" s="1"/>
  <c r="S143" i="18" s="1"/>
  <c r="U143" i="18" s="1"/>
  <c r="AT143" i="18" s="1"/>
  <c r="AX143" i="18" s="1"/>
  <c r="P98" i="29"/>
  <c r="Q98" i="29" s="1"/>
  <c r="S98" i="29" s="1"/>
  <c r="U98" i="29" s="1"/>
  <c r="AJ98" i="29" s="1"/>
  <c r="AN98" i="29" s="1"/>
  <c r="P112" i="4"/>
  <c r="Q112" i="4" s="1"/>
  <c r="S112" i="4" s="1"/>
  <c r="U112" i="4" s="1"/>
  <c r="AT112" i="4" s="1"/>
  <c r="AX112" i="4" s="1"/>
  <c r="N115" i="27"/>
  <c r="O115" i="27" s="1"/>
  <c r="BA128" i="13"/>
  <c r="AX128" i="13"/>
  <c r="AX128" i="14"/>
  <c r="BA128" i="14"/>
  <c r="AX129" i="2"/>
  <c r="BA129" i="2"/>
  <c r="P145" i="1"/>
  <c r="Q145" i="1" s="1"/>
  <c r="S145" i="1" s="1"/>
  <c r="U145" i="1" s="1"/>
  <c r="AT145" i="1" s="1"/>
  <c r="AX145" i="1" s="1"/>
  <c r="P83" i="28"/>
  <c r="Q83" i="28" s="1"/>
  <c r="S83" i="28" s="1"/>
  <c r="U83" i="28" s="1"/>
  <c r="AQ83" i="28" s="1"/>
  <c r="AU83" i="28" s="1"/>
  <c r="O84" i="28"/>
  <c r="P84" i="28" s="1"/>
  <c r="Q84" i="28" s="1"/>
  <c r="S84" i="28" s="1"/>
  <c r="U84" i="28" s="1"/>
  <c r="AQ84" i="28" s="1"/>
  <c r="AU84" i="28" s="1"/>
  <c r="AV84" i="28" s="1"/>
  <c r="N99" i="17"/>
  <c r="P98" i="17"/>
  <c r="Q98" i="17" s="1"/>
  <c r="S98" i="17" s="1"/>
  <c r="U98" i="17" s="1"/>
  <c r="AJ98" i="17" s="1"/>
  <c r="AN98" i="17" s="1"/>
  <c r="O99" i="17"/>
  <c r="O35" i="30"/>
  <c r="BA127" i="11"/>
  <c r="AX127" i="11"/>
  <c r="P143" i="8"/>
  <c r="Q143" i="8" s="1"/>
  <c r="S143" i="8" s="1"/>
  <c r="U143" i="8" s="1"/>
  <c r="AT143" i="8" s="1"/>
  <c r="AX143" i="8" s="1"/>
  <c r="O53" i="27"/>
  <c r="P53" i="27" s="1"/>
  <c r="Q53" i="27" s="1"/>
  <c r="S53" i="27" s="1"/>
  <c r="U53" i="27" s="1"/>
  <c r="AQ53" i="27" s="1"/>
  <c r="AU53" i="27" s="1"/>
  <c r="AV53" i="27" s="1"/>
  <c r="BA128" i="12"/>
  <c r="AX128" i="12"/>
  <c r="N83" i="10"/>
  <c r="O83" i="10" s="1"/>
  <c r="P144" i="10"/>
  <c r="Q144" i="10" s="1"/>
  <c r="S144" i="10" s="1"/>
  <c r="U144" i="10" s="1"/>
  <c r="AT144" i="10" s="1"/>
  <c r="AX144" i="10" s="1"/>
  <c r="O145" i="10"/>
  <c r="O145" i="28"/>
  <c r="O98" i="9"/>
  <c r="N115" i="31"/>
  <c r="P114" i="31"/>
  <c r="Q114" i="31" s="1"/>
  <c r="S114" i="31" s="1"/>
  <c r="U114" i="31" s="1"/>
  <c r="AT114" i="31" s="1"/>
  <c r="AX114" i="31" s="1"/>
  <c r="O115" i="31"/>
  <c r="P52" i="14"/>
  <c r="Q52" i="14" s="1"/>
  <c r="S52" i="14" s="1"/>
  <c r="U52" i="14" s="1"/>
  <c r="AQ52" i="14" s="1"/>
  <c r="AU52" i="14" s="1"/>
  <c r="O53" i="14"/>
  <c r="P53" i="14" s="1"/>
  <c r="Q53" i="14" s="1"/>
  <c r="S53" i="14" s="1"/>
  <c r="U53" i="14" s="1"/>
  <c r="AQ53" i="14" s="1"/>
  <c r="AU53" i="14" s="1"/>
  <c r="AV53" i="14" s="1"/>
  <c r="N99" i="22"/>
  <c r="O99" i="22" s="1"/>
  <c r="P98" i="22"/>
  <c r="Q98" i="22" s="1"/>
  <c r="S98" i="22" s="1"/>
  <c r="U98" i="22" s="1"/>
  <c r="AJ98" i="22" s="1"/>
  <c r="AN98" i="22" s="1"/>
  <c r="P128" i="29"/>
  <c r="Q128" i="29" s="1"/>
  <c r="S128" i="29" s="1"/>
  <c r="U128" i="29" s="1"/>
  <c r="AT128" i="29" s="1"/>
  <c r="O129" i="29"/>
  <c r="P98" i="31"/>
  <c r="Q98" i="31" s="1"/>
  <c r="S98" i="31" s="1"/>
  <c r="U98" i="31" s="1"/>
  <c r="AJ98" i="31" s="1"/>
  <c r="AN98" i="31" s="1"/>
  <c r="N99" i="31"/>
  <c r="O99" i="31"/>
  <c r="P130" i="31"/>
  <c r="Q130" i="31" s="1"/>
  <c r="S130" i="31" s="1"/>
  <c r="U130" i="31" s="1"/>
  <c r="AT130" i="31" s="1"/>
  <c r="P128" i="8"/>
  <c r="Q128" i="8" s="1"/>
  <c r="S128" i="8" s="1"/>
  <c r="U128" i="8" s="1"/>
  <c r="AT128" i="8" s="1"/>
  <c r="O129" i="8"/>
  <c r="P145" i="26"/>
  <c r="Q145" i="26" s="1"/>
  <c r="S145" i="26" s="1"/>
  <c r="U145" i="26" s="1"/>
  <c r="AT145" i="26" s="1"/>
  <c r="AX145" i="26" s="1"/>
  <c r="N146" i="26"/>
  <c r="N36" i="4"/>
  <c r="O36" i="4" s="1"/>
  <c r="P35" i="4"/>
  <c r="Q35" i="4" s="1"/>
  <c r="S35" i="4" s="1"/>
  <c r="U35" i="4" s="1"/>
  <c r="AQ35" i="4" s="1"/>
  <c r="AU35" i="4" s="1"/>
  <c r="P130" i="19"/>
  <c r="Q130" i="19" s="1"/>
  <c r="S130" i="19" s="1"/>
  <c r="U130" i="19" s="1"/>
  <c r="AT130" i="19" s="1"/>
  <c r="P83" i="33"/>
  <c r="Q83" i="33" s="1"/>
  <c r="S83" i="33" s="1"/>
  <c r="U83" i="33" s="1"/>
  <c r="AQ83" i="33" s="1"/>
  <c r="AU83" i="33" s="1"/>
  <c r="O84" i="33"/>
  <c r="P84" i="33" s="1"/>
  <c r="Q84" i="33" s="1"/>
  <c r="S84" i="33" s="1"/>
  <c r="U84" i="33" s="1"/>
  <c r="AQ84" i="33" s="1"/>
  <c r="AU84" i="33" s="1"/>
  <c r="AV84" i="33" s="1"/>
  <c r="P146" i="25"/>
  <c r="Q146" i="25" s="1"/>
  <c r="S146" i="25" s="1"/>
  <c r="U146" i="25" s="1"/>
  <c r="AT146" i="25" s="1"/>
  <c r="AX146" i="25" s="1"/>
  <c r="O147" i="25"/>
  <c r="P147" i="25" s="1"/>
  <c r="Q147" i="25" s="1"/>
  <c r="S147" i="25" s="1"/>
  <c r="U147" i="25" s="1"/>
  <c r="AT147" i="25" s="1"/>
  <c r="AX147" i="25" s="1"/>
  <c r="AY147" i="25" s="1"/>
  <c r="P83" i="22"/>
  <c r="Q83" i="22" s="1"/>
  <c r="S83" i="22" s="1"/>
  <c r="U83" i="22" s="1"/>
  <c r="AQ83" i="22" s="1"/>
  <c r="AU83" i="22" s="1"/>
  <c r="P113" i="33"/>
  <c r="Q113" i="33" s="1"/>
  <c r="S113" i="33" s="1"/>
  <c r="U113" i="33" s="1"/>
  <c r="AT113" i="33" s="1"/>
  <c r="AX113" i="33" s="1"/>
  <c r="P128" i="3"/>
  <c r="Q128" i="3" s="1"/>
  <c r="S128" i="3" s="1"/>
  <c r="U128" i="3" s="1"/>
  <c r="AT128" i="3" s="1"/>
  <c r="P66" i="26"/>
  <c r="Q66" i="26" s="1"/>
  <c r="S66" i="26" s="1"/>
  <c r="U66" i="26" s="1"/>
  <c r="AQ66" i="26" s="1"/>
  <c r="AU66" i="26" s="1"/>
  <c r="O144" i="29"/>
  <c r="AX127" i="29"/>
  <c r="BA127" i="29"/>
  <c r="O114" i="24"/>
  <c r="BA129" i="31"/>
  <c r="AX129" i="31"/>
  <c r="N52" i="6"/>
  <c r="O52" i="6" s="1"/>
  <c r="BA127" i="8"/>
  <c r="AX127" i="8"/>
  <c r="O68" i="17"/>
  <c r="P113" i="9"/>
  <c r="Q113" i="9" s="1"/>
  <c r="S113" i="9" s="1"/>
  <c r="U113" i="9" s="1"/>
  <c r="AT113" i="9" s="1"/>
  <c r="AX113" i="9" s="1"/>
  <c r="O114" i="9"/>
  <c r="BA129" i="19"/>
  <c r="AX129" i="19"/>
  <c r="P34" i="28"/>
  <c r="Q34" i="28" s="1"/>
  <c r="S34" i="28" s="1"/>
  <c r="U34" i="28" s="1"/>
  <c r="AQ34" i="28" s="1"/>
  <c r="AU34" i="28" s="1"/>
  <c r="O35" i="28"/>
  <c r="O100" i="1"/>
  <c r="P100" i="1" s="1"/>
  <c r="Q100" i="1" s="1"/>
  <c r="S100" i="1" s="1"/>
  <c r="U100" i="1" s="1"/>
  <c r="AJ100" i="1" s="1"/>
  <c r="AN100" i="1" s="1"/>
  <c r="AO100" i="1" s="1"/>
  <c r="O83" i="29"/>
  <c r="O53" i="18"/>
  <c r="P53" i="18" s="1"/>
  <c r="Q53" i="18" s="1"/>
  <c r="S53" i="18" s="1"/>
  <c r="U53" i="18" s="1"/>
  <c r="AQ53" i="18" s="1"/>
  <c r="AU53" i="18" s="1"/>
  <c r="AV53" i="18" s="1"/>
  <c r="P129" i="28"/>
  <c r="Q129" i="28" s="1"/>
  <c r="S129" i="28" s="1"/>
  <c r="U129" i="28" s="1"/>
  <c r="AT129" i="28" s="1"/>
  <c r="O130" i="28"/>
  <c r="O144" i="30"/>
  <c r="P129" i="24"/>
  <c r="Q129" i="24" s="1"/>
  <c r="S129" i="24" s="1"/>
  <c r="U129" i="24" s="1"/>
  <c r="AT129" i="24" s="1"/>
  <c r="AX130" i="6"/>
  <c r="BA130" i="6"/>
  <c r="P129" i="4"/>
  <c r="Q129" i="4" s="1"/>
  <c r="S129" i="4" s="1"/>
  <c r="U129" i="4" s="1"/>
  <c r="AT129" i="4" s="1"/>
  <c r="P128" i="21"/>
  <c r="Q128" i="21" s="1"/>
  <c r="S128" i="21" s="1"/>
  <c r="U128" i="21" s="1"/>
  <c r="AT128" i="21" s="1"/>
  <c r="P144" i="3"/>
  <c r="Q144" i="3" s="1"/>
  <c r="S144" i="3" s="1"/>
  <c r="U144" i="3" s="1"/>
  <c r="AT144" i="3" s="1"/>
  <c r="AX144" i="3" s="1"/>
  <c r="O145" i="3"/>
  <c r="P82" i="2"/>
  <c r="Q82" i="2" s="1"/>
  <c r="S82" i="2" s="1"/>
  <c r="U82" i="2" s="1"/>
  <c r="AQ82" i="2" s="1"/>
  <c r="AU82" i="2" s="1"/>
  <c r="P143" i="20"/>
  <c r="Q143" i="20" s="1"/>
  <c r="S143" i="20" s="1"/>
  <c r="U143" i="20" s="1"/>
  <c r="AT143" i="20" s="1"/>
  <c r="AX143" i="20" s="1"/>
  <c r="P143" i="5"/>
  <c r="Q143" i="5" s="1"/>
  <c r="S143" i="5" s="1"/>
  <c r="U143" i="5" s="1"/>
  <c r="AT143" i="5" s="1"/>
  <c r="AX143" i="5" s="1"/>
  <c r="P114" i="8"/>
  <c r="Q114" i="8" s="1"/>
  <c r="S114" i="8" s="1"/>
  <c r="U114" i="8" s="1"/>
  <c r="AT114" i="8" s="1"/>
  <c r="AX114" i="8" s="1"/>
  <c r="P130" i="15"/>
  <c r="Q130" i="15" s="1"/>
  <c r="S130" i="15" s="1"/>
  <c r="U130" i="15" s="1"/>
  <c r="AT130" i="15" s="1"/>
  <c r="P143" i="21"/>
  <c r="Q143" i="21" s="1"/>
  <c r="S143" i="21" s="1"/>
  <c r="U143" i="21" s="1"/>
  <c r="AT143" i="21" s="1"/>
  <c r="AX143" i="21" s="1"/>
  <c r="O144" i="21"/>
  <c r="P130" i="7"/>
  <c r="Q130" i="7" s="1"/>
  <c r="S130" i="7" s="1"/>
  <c r="U130" i="7" s="1"/>
  <c r="AT130" i="7" s="1"/>
  <c r="P81" i="5"/>
  <c r="Q81" i="5" s="1"/>
  <c r="S81" i="5" s="1"/>
  <c r="U81" i="5" s="1"/>
  <c r="AQ81" i="5" s="1"/>
  <c r="AU81" i="5" s="1"/>
  <c r="N99" i="5"/>
  <c r="O99" i="5" s="1"/>
  <c r="BA128" i="4"/>
  <c r="AX128" i="4"/>
  <c r="AX127" i="21"/>
  <c r="BA127" i="21"/>
  <c r="N52" i="1"/>
  <c r="O52" i="1" s="1"/>
  <c r="P51" i="1"/>
  <c r="Q51" i="1" s="1"/>
  <c r="S51" i="1" s="1"/>
  <c r="U51" i="1" s="1"/>
  <c r="AQ51" i="1" s="1"/>
  <c r="AU51" i="1" s="1"/>
  <c r="P128" i="33"/>
  <c r="Q128" i="33" s="1"/>
  <c r="S128" i="33" s="1"/>
  <c r="U128" i="33" s="1"/>
  <c r="AT128" i="33" s="1"/>
  <c r="O129" i="33"/>
  <c r="O83" i="21"/>
  <c r="O68" i="7"/>
  <c r="O82" i="8"/>
  <c r="N68" i="17"/>
  <c r="O68" i="33"/>
  <c r="O116" i="25"/>
  <c r="P116" i="25" s="1"/>
  <c r="Q116" i="25" s="1"/>
  <c r="S116" i="25" s="1"/>
  <c r="U116" i="25" s="1"/>
  <c r="AT116" i="25" s="1"/>
  <c r="AX116" i="25" s="1"/>
  <c r="AY116" i="25" s="1"/>
  <c r="O131" i="9"/>
  <c r="O144" i="16"/>
  <c r="BA129" i="7"/>
  <c r="AX129" i="7"/>
  <c r="N36" i="25"/>
  <c r="O36" i="25" s="1"/>
  <c r="BA130" i="34" l="1"/>
  <c r="AX130" i="34"/>
  <c r="N131" i="34"/>
  <c r="O131" i="34" s="1"/>
  <c r="N68" i="34"/>
  <c r="O68" i="34" s="1"/>
  <c r="P146" i="34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O53" i="34"/>
  <c r="P53" i="34" s="1"/>
  <c r="Q53" i="34" s="1"/>
  <c r="S53" i="34" s="1"/>
  <c r="U53" i="34" s="1"/>
  <c r="AQ53" i="34" s="1"/>
  <c r="AU53" i="34" s="1"/>
  <c r="AV53" i="34" s="1"/>
  <c r="P115" i="34"/>
  <c r="Q115" i="34" s="1"/>
  <c r="S115" i="34" s="1"/>
  <c r="U115" i="34" s="1"/>
  <c r="AT115" i="34" s="1"/>
  <c r="AX115" i="34" s="1"/>
  <c r="P83" i="16"/>
  <c r="Q83" i="16" s="1"/>
  <c r="S83" i="16" s="1"/>
  <c r="U83" i="16" s="1"/>
  <c r="AQ83" i="16" s="1"/>
  <c r="AU83" i="16" s="1"/>
  <c r="O84" i="16"/>
  <c r="P84" i="16" s="1"/>
  <c r="Q84" i="16" s="1"/>
  <c r="S84" i="16" s="1"/>
  <c r="U84" i="16" s="1"/>
  <c r="AQ84" i="16" s="1"/>
  <c r="AU84" i="16" s="1"/>
  <c r="AV84" i="16" s="1"/>
  <c r="P83" i="10"/>
  <c r="Q83" i="10" s="1"/>
  <c r="S83" i="10" s="1"/>
  <c r="U83" i="10" s="1"/>
  <c r="AQ83" i="10" s="1"/>
  <c r="AU83" i="10" s="1"/>
  <c r="P146" i="6"/>
  <c r="Q146" i="6" s="1"/>
  <c r="S146" i="6" s="1"/>
  <c r="U146" i="6" s="1"/>
  <c r="AT146" i="6" s="1"/>
  <c r="AX146" i="6" s="1"/>
  <c r="O147" i="6"/>
  <c r="P147" i="6" s="1"/>
  <c r="Q147" i="6" s="1"/>
  <c r="S147" i="6" s="1"/>
  <c r="U147" i="6" s="1"/>
  <c r="AT147" i="6" s="1"/>
  <c r="AX147" i="6" s="1"/>
  <c r="AY147" i="6" s="1"/>
  <c r="P36" i="5"/>
  <c r="Q36" i="5" s="1"/>
  <c r="S36" i="5" s="1"/>
  <c r="U36" i="5" s="1"/>
  <c r="AQ36" i="5" s="1"/>
  <c r="AU36" i="5" s="1"/>
  <c r="O37" i="5"/>
  <c r="P37" i="5" s="1"/>
  <c r="Q37" i="5" s="1"/>
  <c r="S37" i="5" s="1"/>
  <c r="U37" i="5" s="1"/>
  <c r="AQ37" i="5" s="1"/>
  <c r="AU37" i="5" s="1"/>
  <c r="AV37" i="5" s="1"/>
  <c r="P115" i="14"/>
  <c r="Q115" i="14" s="1"/>
  <c r="S115" i="14" s="1"/>
  <c r="U115" i="14" s="1"/>
  <c r="AT115" i="14" s="1"/>
  <c r="AX115" i="14" s="1"/>
  <c r="O116" i="14"/>
  <c r="P116" i="14" s="1"/>
  <c r="Q116" i="14" s="1"/>
  <c r="S116" i="14" s="1"/>
  <c r="U116" i="14" s="1"/>
  <c r="AT116" i="14" s="1"/>
  <c r="AX116" i="14" s="1"/>
  <c r="AY116" i="14" s="1"/>
  <c r="P99" i="22"/>
  <c r="Q99" i="22" s="1"/>
  <c r="S99" i="22" s="1"/>
  <c r="U99" i="22" s="1"/>
  <c r="AJ99" i="22" s="1"/>
  <c r="AN99" i="22" s="1"/>
  <c r="P68" i="2"/>
  <c r="Q68" i="2" s="1"/>
  <c r="S68" i="2" s="1"/>
  <c r="U68" i="2" s="1"/>
  <c r="AQ68" i="2" s="1"/>
  <c r="AU68" i="2" s="1"/>
  <c r="O69" i="2"/>
  <c r="P69" i="2" s="1"/>
  <c r="Q69" i="2" s="1"/>
  <c r="S69" i="2" s="1"/>
  <c r="U69" i="2" s="1"/>
  <c r="AQ69" i="2" s="1"/>
  <c r="AU69" i="2" s="1"/>
  <c r="AV69" i="2" s="1"/>
  <c r="P99" i="25"/>
  <c r="Q99" i="25" s="1"/>
  <c r="S99" i="25" s="1"/>
  <c r="U99" i="25" s="1"/>
  <c r="AJ99" i="25" s="1"/>
  <c r="AN99" i="25" s="1"/>
  <c r="P99" i="5"/>
  <c r="Q99" i="5" s="1"/>
  <c r="S99" i="5" s="1"/>
  <c r="U99" i="5" s="1"/>
  <c r="AJ99" i="5" s="1"/>
  <c r="AN99" i="5" s="1"/>
  <c r="P36" i="4"/>
  <c r="Q36" i="4" s="1"/>
  <c r="S36" i="4" s="1"/>
  <c r="U36" i="4" s="1"/>
  <c r="AQ36" i="4" s="1"/>
  <c r="AU36" i="4" s="1"/>
  <c r="O37" i="4"/>
  <c r="P37" i="4" s="1"/>
  <c r="Q37" i="4" s="1"/>
  <c r="S37" i="4" s="1"/>
  <c r="U37" i="4" s="1"/>
  <c r="AQ37" i="4" s="1"/>
  <c r="AU37" i="4" s="1"/>
  <c r="AV37" i="4" s="1"/>
  <c r="P36" i="25"/>
  <c r="Q36" i="25" s="1"/>
  <c r="S36" i="25" s="1"/>
  <c r="U36" i="25" s="1"/>
  <c r="AQ36" i="25" s="1"/>
  <c r="AU36" i="25" s="1"/>
  <c r="P115" i="28"/>
  <c r="Q115" i="28" s="1"/>
  <c r="S115" i="28" s="1"/>
  <c r="U115" i="28" s="1"/>
  <c r="AT115" i="28" s="1"/>
  <c r="AX115" i="28" s="1"/>
  <c r="P68" i="1"/>
  <c r="Q68" i="1" s="1"/>
  <c r="S68" i="1" s="1"/>
  <c r="U68" i="1" s="1"/>
  <c r="AQ68" i="1" s="1"/>
  <c r="AU68" i="1" s="1"/>
  <c r="O69" i="1"/>
  <c r="P69" i="1" s="1"/>
  <c r="Q69" i="1" s="1"/>
  <c r="S69" i="1" s="1"/>
  <c r="U69" i="1" s="1"/>
  <c r="AQ69" i="1" s="1"/>
  <c r="AU69" i="1" s="1"/>
  <c r="AV69" i="1" s="1"/>
  <c r="P52" i="1"/>
  <c r="Q52" i="1" s="1"/>
  <c r="S52" i="1" s="1"/>
  <c r="U52" i="1" s="1"/>
  <c r="AQ52" i="1" s="1"/>
  <c r="AU52" i="1" s="1"/>
  <c r="P115" i="27"/>
  <c r="Q115" i="27" s="1"/>
  <c r="S115" i="27" s="1"/>
  <c r="U115" i="27" s="1"/>
  <c r="AT115" i="27" s="1"/>
  <c r="AX115" i="27" s="1"/>
  <c r="O116" i="27"/>
  <c r="P116" i="27" s="1"/>
  <c r="Q116" i="27" s="1"/>
  <c r="S116" i="27" s="1"/>
  <c r="U116" i="27" s="1"/>
  <c r="AT116" i="27" s="1"/>
  <c r="AX116" i="27" s="1"/>
  <c r="AY116" i="27" s="1"/>
  <c r="P99" i="3"/>
  <c r="Q99" i="3" s="1"/>
  <c r="S99" i="3" s="1"/>
  <c r="U99" i="3" s="1"/>
  <c r="AJ99" i="3" s="1"/>
  <c r="AN99" i="3" s="1"/>
  <c r="P68" i="7"/>
  <c r="Q68" i="7" s="1"/>
  <c r="S68" i="7" s="1"/>
  <c r="U68" i="7" s="1"/>
  <c r="AQ68" i="7" s="1"/>
  <c r="AU68" i="7" s="1"/>
  <c r="N131" i="7"/>
  <c r="P129" i="33"/>
  <c r="Q129" i="33" s="1"/>
  <c r="S129" i="33" s="1"/>
  <c r="U129" i="33" s="1"/>
  <c r="AT129" i="33" s="1"/>
  <c r="P144" i="21"/>
  <c r="Q144" i="21" s="1"/>
  <c r="S144" i="21" s="1"/>
  <c r="U144" i="21" s="1"/>
  <c r="AT144" i="21" s="1"/>
  <c r="AX144" i="21" s="1"/>
  <c r="P35" i="28"/>
  <c r="Q35" i="28" s="1"/>
  <c r="S35" i="28" s="1"/>
  <c r="U35" i="28" s="1"/>
  <c r="AQ35" i="28" s="1"/>
  <c r="AU35" i="28" s="1"/>
  <c r="O100" i="8"/>
  <c r="P100" i="8" s="1"/>
  <c r="Q100" i="8" s="1"/>
  <c r="S100" i="8" s="1"/>
  <c r="U100" i="8" s="1"/>
  <c r="AJ100" i="8" s="1"/>
  <c r="AN100" i="8" s="1"/>
  <c r="AO100" i="8" s="1"/>
  <c r="O131" i="27"/>
  <c r="N115" i="12"/>
  <c r="O115" i="12" s="1"/>
  <c r="AX129" i="22"/>
  <c r="BA129" i="22"/>
  <c r="O144" i="33"/>
  <c r="O130" i="17"/>
  <c r="P83" i="4"/>
  <c r="Q83" i="4" s="1"/>
  <c r="S83" i="4" s="1"/>
  <c r="U83" i="4" s="1"/>
  <c r="AQ83" i="4" s="1"/>
  <c r="AU83" i="4" s="1"/>
  <c r="O84" i="4"/>
  <c r="P84" i="4" s="1"/>
  <c r="Q84" i="4" s="1"/>
  <c r="S84" i="4" s="1"/>
  <c r="U84" i="4" s="1"/>
  <c r="AQ84" i="4" s="1"/>
  <c r="AU84" i="4" s="1"/>
  <c r="AV84" i="4" s="1"/>
  <c r="P113" i="17"/>
  <c r="Q113" i="17" s="1"/>
  <c r="S113" i="17" s="1"/>
  <c r="U113" i="17" s="1"/>
  <c r="AT113" i="17" s="1"/>
  <c r="AX113" i="17" s="1"/>
  <c r="O114" i="17"/>
  <c r="P131" i="20"/>
  <c r="Q131" i="20" s="1"/>
  <c r="S131" i="20" s="1"/>
  <c r="U131" i="20" s="1"/>
  <c r="AT131" i="20" s="1"/>
  <c r="O132" i="20"/>
  <c r="P132" i="20" s="1"/>
  <c r="Q132" i="20" s="1"/>
  <c r="S132" i="20" s="1"/>
  <c r="U132" i="20" s="1"/>
  <c r="AT132" i="20" s="1"/>
  <c r="N36" i="18"/>
  <c r="P35" i="18"/>
  <c r="Q35" i="18" s="1"/>
  <c r="S35" i="18" s="1"/>
  <c r="U35" i="18" s="1"/>
  <c r="AQ35" i="18" s="1"/>
  <c r="AU35" i="18" s="1"/>
  <c r="O36" i="18"/>
  <c r="BA128" i="33"/>
  <c r="AX128" i="33"/>
  <c r="O129" i="21"/>
  <c r="O67" i="26"/>
  <c r="O144" i="8"/>
  <c r="O114" i="30"/>
  <c r="N131" i="27"/>
  <c r="O145" i="13"/>
  <c r="O145" i="14"/>
  <c r="BA129" i="17"/>
  <c r="AX129" i="17"/>
  <c r="P115" i="7"/>
  <c r="Q115" i="7" s="1"/>
  <c r="S115" i="7" s="1"/>
  <c r="U115" i="7" s="1"/>
  <c r="AT115" i="7" s="1"/>
  <c r="AX115" i="7" s="1"/>
  <c r="AX130" i="20"/>
  <c r="BA130" i="20"/>
  <c r="P68" i="21"/>
  <c r="Q68" i="21" s="1"/>
  <c r="S68" i="21" s="1"/>
  <c r="U68" i="21" s="1"/>
  <c r="AQ68" i="21" s="1"/>
  <c r="AU68" i="21" s="1"/>
  <c r="O84" i="24"/>
  <c r="P84" i="24" s="1"/>
  <c r="Q84" i="24" s="1"/>
  <c r="S84" i="24" s="1"/>
  <c r="U84" i="24" s="1"/>
  <c r="AQ84" i="24" s="1"/>
  <c r="AU84" i="24" s="1"/>
  <c r="AV84" i="24" s="1"/>
  <c r="P130" i="22"/>
  <c r="Q130" i="22" s="1"/>
  <c r="S130" i="22" s="1"/>
  <c r="U130" i="22" s="1"/>
  <c r="AT130" i="22" s="1"/>
  <c r="AX128" i="21"/>
  <c r="BA128" i="21"/>
  <c r="AX130" i="27"/>
  <c r="BA130" i="27"/>
  <c r="P128" i="26"/>
  <c r="Q128" i="26" s="1"/>
  <c r="S128" i="26" s="1"/>
  <c r="U128" i="26" s="1"/>
  <c r="AT128" i="26" s="1"/>
  <c r="O129" i="26"/>
  <c r="N52" i="33"/>
  <c r="O52" i="33" s="1"/>
  <c r="O130" i="30"/>
  <c r="P114" i="15"/>
  <c r="Q114" i="15" s="1"/>
  <c r="S114" i="15" s="1"/>
  <c r="U114" i="15" s="1"/>
  <c r="AT114" i="15" s="1"/>
  <c r="AX114" i="15" s="1"/>
  <c r="O131" i="15"/>
  <c r="N131" i="15"/>
  <c r="O130" i="4"/>
  <c r="O129" i="3"/>
  <c r="O146" i="26"/>
  <c r="O130" i="12"/>
  <c r="N83" i="13"/>
  <c r="O83" i="13" s="1"/>
  <c r="P98" i="26"/>
  <c r="Q98" i="26" s="1"/>
  <c r="S98" i="26" s="1"/>
  <c r="U98" i="26" s="1"/>
  <c r="AJ98" i="26" s="1"/>
  <c r="AN98" i="26" s="1"/>
  <c r="N99" i="26"/>
  <c r="O99" i="26"/>
  <c r="O116" i="19"/>
  <c r="P116" i="19" s="1"/>
  <c r="Q116" i="19" s="1"/>
  <c r="S116" i="19" s="1"/>
  <c r="U116" i="19" s="1"/>
  <c r="AT116" i="19" s="1"/>
  <c r="AX116" i="19" s="1"/>
  <c r="AY116" i="19" s="1"/>
  <c r="N146" i="27"/>
  <c r="O146" i="27" s="1"/>
  <c r="P112" i="26"/>
  <c r="Q112" i="26" s="1"/>
  <c r="S112" i="26" s="1"/>
  <c r="U112" i="26" s="1"/>
  <c r="AT112" i="26" s="1"/>
  <c r="AX112" i="26" s="1"/>
  <c r="O113" i="26"/>
  <c r="P35" i="7"/>
  <c r="Q35" i="7" s="1"/>
  <c r="S35" i="7" s="1"/>
  <c r="U35" i="7" s="1"/>
  <c r="AQ35" i="7" s="1"/>
  <c r="AU35" i="7" s="1"/>
  <c r="AX129" i="30"/>
  <c r="BA129" i="30"/>
  <c r="P129" i="10"/>
  <c r="Q129" i="10" s="1"/>
  <c r="S129" i="10" s="1"/>
  <c r="U129" i="10" s="1"/>
  <c r="AT129" i="10" s="1"/>
  <c r="O130" i="10"/>
  <c r="O100" i="16"/>
  <c r="P100" i="16" s="1"/>
  <c r="Q100" i="16" s="1"/>
  <c r="S100" i="16" s="1"/>
  <c r="U100" i="16" s="1"/>
  <c r="AJ100" i="16" s="1"/>
  <c r="AN100" i="16" s="1"/>
  <c r="AO100" i="16" s="1"/>
  <c r="N146" i="23"/>
  <c r="O146" i="23" s="1"/>
  <c r="AX128" i="29"/>
  <c r="BA128" i="29"/>
  <c r="P113" i="5"/>
  <c r="Q113" i="5" s="1"/>
  <c r="S113" i="5" s="1"/>
  <c r="U113" i="5" s="1"/>
  <c r="AT113" i="5" s="1"/>
  <c r="AX113" i="5" s="1"/>
  <c r="O114" i="5"/>
  <c r="N52" i="8"/>
  <c r="O52" i="8" s="1"/>
  <c r="P51" i="8"/>
  <c r="Q51" i="8" s="1"/>
  <c r="S51" i="8" s="1"/>
  <c r="U51" i="8" s="1"/>
  <c r="AQ51" i="8" s="1"/>
  <c r="AU51" i="8" s="1"/>
  <c r="O114" i="33"/>
  <c r="P35" i="30"/>
  <c r="Q35" i="30" s="1"/>
  <c r="S35" i="30" s="1"/>
  <c r="U35" i="30" s="1"/>
  <c r="AQ35" i="30" s="1"/>
  <c r="AU35" i="30" s="1"/>
  <c r="O113" i="4"/>
  <c r="O100" i="30"/>
  <c r="P100" i="30" s="1"/>
  <c r="Q100" i="30" s="1"/>
  <c r="S100" i="30" s="1"/>
  <c r="U100" i="30" s="1"/>
  <c r="AJ100" i="30" s="1"/>
  <c r="AN100" i="30" s="1"/>
  <c r="AO100" i="30" s="1"/>
  <c r="BA130" i="2"/>
  <c r="AX130" i="2"/>
  <c r="O100" i="6"/>
  <c r="P100" i="6" s="1"/>
  <c r="Q100" i="6" s="1"/>
  <c r="S100" i="6" s="1"/>
  <c r="U100" i="6" s="1"/>
  <c r="AJ100" i="6" s="1"/>
  <c r="AN100" i="6" s="1"/>
  <c r="AO100" i="6" s="1"/>
  <c r="N146" i="2"/>
  <c r="O146" i="2" s="1"/>
  <c r="P143" i="7"/>
  <c r="Q143" i="7" s="1"/>
  <c r="S143" i="7" s="1"/>
  <c r="U143" i="7" s="1"/>
  <c r="AT143" i="7" s="1"/>
  <c r="AX143" i="7" s="1"/>
  <c r="O144" i="7"/>
  <c r="N131" i="5"/>
  <c r="O131" i="5" s="1"/>
  <c r="O69" i="4"/>
  <c r="P69" i="4" s="1"/>
  <c r="Q69" i="4" s="1"/>
  <c r="S69" i="4" s="1"/>
  <c r="U69" i="4" s="1"/>
  <c r="AQ69" i="4" s="1"/>
  <c r="AU69" i="4" s="1"/>
  <c r="AV69" i="4" s="1"/>
  <c r="P115" i="3"/>
  <c r="Q115" i="3" s="1"/>
  <c r="S115" i="3" s="1"/>
  <c r="U115" i="3" s="1"/>
  <c r="AT115" i="3" s="1"/>
  <c r="AX115" i="3" s="1"/>
  <c r="BA132" i="18"/>
  <c r="AX132" i="18"/>
  <c r="AX130" i="7"/>
  <c r="BA130" i="7"/>
  <c r="N115" i="9"/>
  <c r="P114" i="9"/>
  <c r="Q114" i="9" s="1"/>
  <c r="S114" i="9" s="1"/>
  <c r="U114" i="9" s="1"/>
  <c r="AT114" i="9" s="1"/>
  <c r="AX114" i="9" s="1"/>
  <c r="O115" i="9"/>
  <c r="P129" i="8"/>
  <c r="Q129" i="8" s="1"/>
  <c r="S129" i="8" s="1"/>
  <c r="U129" i="8" s="1"/>
  <c r="AT129" i="8" s="1"/>
  <c r="P115" i="31"/>
  <c r="Q115" i="31" s="1"/>
  <c r="S115" i="31" s="1"/>
  <c r="U115" i="31" s="1"/>
  <c r="AT115" i="31" s="1"/>
  <c r="AX115" i="31" s="1"/>
  <c r="O116" i="31"/>
  <c r="P116" i="31" s="1"/>
  <c r="Q116" i="31" s="1"/>
  <c r="S116" i="31" s="1"/>
  <c r="U116" i="31" s="1"/>
  <c r="AT116" i="31" s="1"/>
  <c r="AX116" i="31" s="1"/>
  <c r="AY116" i="31" s="1"/>
  <c r="P99" i="17"/>
  <c r="Q99" i="17" s="1"/>
  <c r="S99" i="17" s="1"/>
  <c r="U99" i="17" s="1"/>
  <c r="AJ99" i="17" s="1"/>
  <c r="AN99" i="17" s="1"/>
  <c r="N99" i="15"/>
  <c r="O99" i="15" s="1"/>
  <c r="P98" i="15"/>
  <c r="Q98" i="15" s="1"/>
  <c r="S98" i="15" s="1"/>
  <c r="U98" i="15" s="1"/>
  <c r="AJ98" i="15" s="1"/>
  <c r="AN98" i="15" s="1"/>
  <c r="P34" i="10"/>
  <c r="Q34" i="10" s="1"/>
  <c r="S34" i="10" s="1"/>
  <c r="U34" i="10" s="1"/>
  <c r="AQ34" i="10" s="1"/>
  <c r="AU34" i="10" s="1"/>
  <c r="O35" i="10"/>
  <c r="AX130" i="5"/>
  <c r="BA130" i="5"/>
  <c r="P144" i="17"/>
  <c r="Q144" i="17" s="1"/>
  <c r="S144" i="17" s="1"/>
  <c r="U144" i="17" s="1"/>
  <c r="AT144" i="17" s="1"/>
  <c r="AX144" i="17" s="1"/>
  <c r="O145" i="17"/>
  <c r="AX131" i="18"/>
  <c r="BA131" i="18"/>
  <c r="P83" i="29"/>
  <c r="Q83" i="29" s="1"/>
  <c r="S83" i="29" s="1"/>
  <c r="U83" i="29" s="1"/>
  <c r="AQ83" i="29" s="1"/>
  <c r="AU83" i="29" s="1"/>
  <c r="O84" i="29"/>
  <c r="P84" i="29" s="1"/>
  <c r="Q84" i="29" s="1"/>
  <c r="S84" i="29" s="1"/>
  <c r="U84" i="29" s="1"/>
  <c r="AQ84" i="29" s="1"/>
  <c r="AU84" i="29" s="1"/>
  <c r="AV84" i="29" s="1"/>
  <c r="P83" i="21"/>
  <c r="Q83" i="21" s="1"/>
  <c r="S83" i="21" s="1"/>
  <c r="U83" i="21" s="1"/>
  <c r="AQ83" i="21" s="1"/>
  <c r="AU83" i="21" s="1"/>
  <c r="O84" i="21"/>
  <c r="P84" i="21" s="1"/>
  <c r="Q84" i="21" s="1"/>
  <c r="S84" i="21" s="1"/>
  <c r="U84" i="21" s="1"/>
  <c r="AQ84" i="21" s="1"/>
  <c r="AU84" i="21" s="1"/>
  <c r="AV84" i="21" s="1"/>
  <c r="P144" i="29"/>
  <c r="Q144" i="29" s="1"/>
  <c r="S144" i="29" s="1"/>
  <c r="U144" i="29" s="1"/>
  <c r="AT144" i="29" s="1"/>
  <c r="AX144" i="29" s="1"/>
  <c r="O145" i="29"/>
  <c r="BA130" i="15"/>
  <c r="AX130" i="15"/>
  <c r="N115" i="8"/>
  <c r="O115" i="8" s="1"/>
  <c r="O130" i="24"/>
  <c r="O84" i="22"/>
  <c r="P84" i="22" s="1"/>
  <c r="Q84" i="22" s="1"/>
  <c r="S84" i="22" s="1"/>
  <c r="U84" i="22" s="1"/>
  <c r="AQ84" i="22" s="1"/>
  <c r="AU84" i="22" s="1"/>
  <c r="AV84" i="22" s="1"/>
  <c r="BA128" i="8"/>
  <c r="AX128" i="8"/>
  <c r="O99" i="29"/>
  <c r="O100" i="7"/>
  <c r="P100" i="7" s="1"/>
  <c r="Q100" i="7" s="1"/>
  <c r="S100" i="7" s="1"/>
  <c r="U100" i="7" s="1"/>
  <c r="AJ100" i="7" s="1"/>
  <c r="AN100" i="7" s="1"/>
  <c r="AO100" i="7" s="1"/>
  <c r="O130" i="14"/>
  <c r="P115" i="2"/>
  <c r="Q115" i="2" s="1"/>
  <c r="S115" i="2" s="1"/>
  <c r="U115" i="2" s="1"/>
  <c r="AT115" i="2" s="1"/>
  <c r="AX115" i="2" s="1"/>
  <c r="O116" i="2"/>
  <c r="P116" i="2" s="1"/>
  <c r="Q116" i="2" s="1"/>
  <c r="S116" i="2" s="1"/>
  <c r="U116" i="2" s="1"/>
  <c r="AT116" i="2" s="1"/>
  <c r="AX116" i="2" s="1"/>
  <c r="AY116" i="2" s="1"/>
  <c r="O82" i="17"/>
  <c r="O131" i="16"/>
  <c r="N83" i="20"/>
  <c r="O83" i="20" s="1"/>
  <c r="N115" i="21"/>
  <c r="O115" i="21" s="1"/>
  <c r="O84" i="23"/>
  <c r="P84" i="23" s="1"/>
  <c r="Q84" i="23" s="1"/>
  <c r="S84" i="23" s="1"/>
  <c r="U84" i="23" s="1"/>
  <c r="AQ84" i="23" s="1"/>
  <c r="AU84" i="23" s="1"/>
  <c r="AV84" i="23" s="1"/>
  <c r="O37" i="14"/>
  <c r="P37" i="14" s="1"/>
  <c r="Q37" i="14" s="1"/>
  <c r="S37" i="14" s="1"/>
  <c r="U37" i="14" s="1"/>
  <c r="AQ37" i="14" s="1"/>
  <c r="AU37" i="14" s="1"/>
  <c r="AV37" i="14" s="1"/>
  <c r="N146" i="3"/>
  <c r="O146" i="3" s="1"/>
  <c r="P145" i="3"/>
  <c r="Q145" i="3" s="1"/>
  <c r="S145" i="3" s="1"/>
  <c r="U145" i="3" s="1"/>
  <c r="AT145" i="3" s="1"/>
  <c r="AX145" i="3" s="1"/>
  <c r="N131" i="19"/>
  <c r="P144" i="24"/>
  <c r="Q144" i="24" s="1"/>
  <c r="S144" i="24" s="1"/>
  <c r="U144" i="24" s="1"/>
  <c r="AT144" i="24" s="1"/>
  <c r="AX144" i="24" s="1"/>
  <c r="O145" i="24"/>
  <c r="P68" i="17"/>
  <c r="Q68" i="17" s="1"/>
  <c r="S68" i="17" s="1"/>
  <c r="U68" i="17" s="1"/>
  <c r="AQ68" i="17" s="1"/>
  <c r="AU68" i="17" s="1"/>
  <c r="P144" i="16"/>
  <c r="Q144" i="16" s="1"/>
  <c r="S144" i="16" s="1"/>
  <c r="U144" i="16" s="1"/>
  <c r="AT144" i="16" s="1"/>
  <c r="AX144" i="16" s="1"/>
  <c r="O145" i="16"/>
  <c r="O144" i="5"/>
  <c r="AX129" i="24"/>
  <c r="BA129" i="24"/>
  <c r="N99" i="29"/>
  <c r="AX129" i="14"/>
  <c r="BA129" i="14"/>
  <c r="P114" i="10"/>
  <c r="Q114" i="10" s="1"/>
  <c r="S114" i="10" s="1"/>
  <c r="U114" i="10" s="1"/>
  <c r="AT114" i="10" s="1"/>
  <c r="AX114" i="10" s="1"/>
  <c r="O144" i="11"/>
  <c r="P144" i="31"/>
  <c r="Q144" i="31" s="1"/>
  <c r="S144" i="31" s="1"/>
  <c r="U144" i="31" s="1"/>
  <c r="AT144" i="31" s="1"/>
  <c r="AX144" i="31" s="1"/>
  <c r="O145" i="31"/>
  <c r="BA130" i="16"/>
  <c r="AX130" i="16"/>
  <c r="O37" i="13"/>
  <c r="P37" i="13" s="1"/>
  <c r="Q37" i="13" s="1"/>
  <c r="S37" i="13" s="1"/>
  <c r="U37" i="13" s="1"/>
  <c r="AQ37" i="13" s="1"/>
  <c r="AU37" i="13" s="1"/>
  <c r="AV37" i="13" s="1"/>
  <c r="P131" i="6"/>
  <c r="Q131" i="6" s="1"/>
  <c r="S131" i="6" s="1"/>
  <c r="U131" i="6" s="1"/>
  <c r="AT131" i="6" s="1"/>
  <c r="P51" i="31"/>
  <c r="Q51" i="31" s="1"/>
  <c r="S51" i="31" s="1"/>
  <c r="U51" i="31" s="1"/>
  <c r="AQ51" i="31" s="1"/>
  <c r="AU51" i="31" s="1"/>
  <c r="N52" i="31"/>
  <c r="O52" i="31"/>
  <c r="P131" i="9"/>
  <c r="Q131" i="9" s="1"/>
  <c r="S131" i="9" s="1"/>
  <c r="U131" i="9" s="1"/>
  <c r="AT131" i="9" s="1"/>
  <c r="O132" i="9"/>
  <c r="P132" i="9" s="1"/>
  <c r="Q132" i="9" s="1"/>
  <c r="S132" i="9" s="1"/>
  <c r="U132" i="9" s="1"/>
  <c r="AT132" i="9" s="1"/>
  <c r="BA130" i="31"/>
  <c r="AX130" i="31"/>
  <c r="P98" i="9"/>
  <c r="Q98" i="9" s="1"/>
  <c r="S98" i="9" s="1"/>
  <c r="U98" i="9" s="1"/>
  <c r="AJ98" i="9" s="1"/>
  <c r="AN98" i="9" s="1"/>
  <c r="P129" i="11"/>
  <c r="Q129" i="11" s="1"/>
  <c r="S129" i="11" s="1"/>
  <c r="U129" i="11" s="1"/>
  <c r="AT129" i="11" s="1"/>
  <c r="O130" i="11"/>
  <c r="P130" i="13"/>
  <c r="Q130" i="13" s="1"/>
  <c r="S130" i="13" s="1"/>
  <c r="U130" i="13" s="1"/>
  <c r="AT130" i="13" s="1"/>
  <c r="N131" i="13"/>
  <c r="P113" i="22"/>
  <c r="Q113" i="22" s="1"/>
  <c r="S113" i="22" s="1"/>
  <c r="U113" i="22" s="1"/>
  <c r="AT113" i="22" s="1"/>
  <c r="AX113" i="22" s="1"/>
  <c r="O114" i="22"/>
  <c r="P114" i="29"/>
  <c r="Q114" i="29" s="1"/>
  <c r="S114" i="29" s="1"/>
  <c r="U114" i="29" s="1"/>
  <c r="AT114" i="29" s="1"/>
  <c r="AX114" i="29" s="1"/>
  <c r="N115" i="29"/>
  <c r="P115" i="16"/>
  <c r="Q115" i="16" s="1"/>
  <c r="S115" i="16" s="1"/>
  <c r="U115" i="16" s="1"/>
  <c r="AT115" i="16" s="1"/>
  <c r="AX115" i="16" s="1"/>
  <c r="O116" i="16"/>
  <c r="P116" i="16" s="1"/>
  <c r="Q116" i="16" s="1"/>
  <c r="S116" i="16" s="1"/>
  <c r="U116" i="16" s="1"/>
  <c r="AT116" i="16" s="1"/>
  <c r="AX116" i="16" s="1"/>
  <c r="AY116" i="16" s="1"/>
  <c r="BA132" i="25"/>
  <c r="BB132" i="25" s="1"/>
  <c r="AX132" i="25"/>
  <c r="AY132" i="25" s="1"/>
  <c r="BA128" i="3"/>
  <c r="AX128" i="3"/>
  <c r="P131" i="2"/>
  <c r="Q131" i="2" s="1"/>
  <c r="S131" i="2" s="1"/>
  <c r="U131" i="2" s="1"/>
  <c r="AT131" i="2" s="1"/>
  <c r="O132" i="2"/>
  <c r="P132" i="2" s="1"/>
  <c r="Q132" i="2" s="1"/>
  <c r="S132" i="2" s="1"/>
  <c r="U132" i="2" s="1"/>
  <c r="AT132" i="2" s="1"/>
  <c r="P144" i="30"/>
  <c r="Q144" i="30" s="1"/>
  <c r="S144" i="30" s="1"/>
  <c r="U144" i="30" s="1"/>
  <c r="AT144" i="30" s="1"/>
  <c r="AX144" i="30" s="1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O82" i="5"/>
  <c r="O144" i="20"/>
  <c r="N131" i="31"/>
  <c r="O131" i="31" s="1"/>
  <c r="N146" i="28"/>
  <c r="P145" i="28"/>
  <c r="Q145" i="28" s="1"/>
  <c r="S145" i="28" s="1"/>
  <c r="U145" i="28" s="1"/>
  <c r="AT145" i="28" s="1"/>
  <c r="AX145" i="28" s="1"/>
  <c r="O144" i="18"/>
  <c r="AX128" i="11"/>
  <c r="BA128" i="11"/>
  <c r="BA129" i="13"/>
  <c r="AX129" i="13"/>
  <c r="O143" i="4"/>
  <c r="N68" i="19"/>
  <c r="O68" i="19" s="1"/>
  <c r="N131" i="23"/>
  <c r="O131" i="23" s="1"/>
  <c r="P97" i="21"/>
  <c r="Q97" i="21" s="1"/>
  <c r="S97" i="21" s="1"/>
  <c r="U97" i="21" s="1"/>
  <c r="AJ97" i="21" s="1"/>
  <c r="AN97" i="21" s="1"/>
  <c r="BA131" i="25"/>
  <c r="AX131" i="25"/>
  <c r="P52" i="22"/>
  <c r="Q52" i="22" s="1"/>
  <c r="S52" i="22" s="1"/>
  <c r="U52" i="22" s="1"/>
  <c r="AQ52" i="22" s="1"/>
  <c r="AU52" i="22" s="1"/>
  <c r="P68" i="18"/>
  <c r="Q68" i="18" s="1"/>
  <c r="S68" i="18" s="1"/>
  <c r="U68" i="18" s="1"/>
  <c r="AQ68" i="18" s="1"/>
  <c r="AU68" i="18" s="1"/>
  <c r="P112" i="11"/>
  <c r="Q112" i="11" s="1"/>
  <c r="S112" i="11" s="1"/>
  <c r="U112" i="11" s="1"/>
  <c r="AT112" i="11" s="1"/>
  <c r="AX112" i="11" s="1"/>
  <c r="O113" i="11"/>
  <c r="P99" i="4"/>
  <c r="Q99" i="4" s="1"/>
  <c r="S99" i="4" s="1"/>
  <c r="U99" i="4" s="1"/>
  <c r="AJ99" i="4" s="1"/>
  <c r="AN99" i="4" s="1"/>
  <c r="O100" i="4"/>
  <c r="P100" i="4" s="1"/>
  <c r="Q100" i="4" s="1"/>
  <c r="S100" i="4" s="1"/>
  <c r="U100" i="4" s="1"/>
  <c r="AJ100" i="4" s="1"/>
  <c r="AN100" i="4" s="1"/>
  <c r="AO100" i="4" s="1"/>
  <c r="BA130" i="23"/>
  <c r="AX130" i="23"/>
  <c r="P99" i="20"/>
  <c r="Q99" i="20" s="1"/>
  <c r="S99" i="20" s="1"/>
  <c r="U99" i="20" s="1"/>
  <c r="AJ99" i="20" s="1"/>
  <c r="AN99" i="20" s="1"/>
  <c r="O100" i="20"/>
  <c r="P100" i="20" s="1"/>
  <c r="Q100" i="20" s="1"/>
  <c r="S100" i="20" s="1"/>
  <c r="U100" i="20" s="1"/>
  <c r="AJ100" i="20" s="1"/>
  <c r="AN100" i="20" s="1"/>
  <c r="AO100" i="20" s="1"/>
  <c r="P98" i="2"/>
  <c r="Q98" i="2" s="1"/>
  <c r="S98" i="2" s="1"/>
  <c r="U98" i="2" s="1"/>
  <c r="AJ98" i="2" s="1"/>
  <c r="AN98" i="2" s="1"/>
  <c r="P83" i="26"/>
  <c r="Q83" i="26" s="1"/>
  <c r="S83" i="26" s="1"/>
  <c r="U83" i="26" s="1"/>
  <c r="AQ83" i="26" s="1"/>
  <c r="AU83" i="26" s="1"/>
  <c r="P83" i="6"/>
  <c r="Q83" i="6" s="1"/>
  <c r="S83" i="6" s="1"/>
  <c r="U83" i="6" s="1"/>
  <c r="AQ83" i="6" s="1"/>
  <c r="AU83" i="6" s="1"/>
  <c r="O84" i="6"/>
  <c r="P84" i="6" s="1"/>
  <c r="Q84" i="6" s="1"/>
  <c r="S84" i="6" s="1"/>
  <c r="U84" i="6" s="1"/>
  <c r="AQ84" i="6" s="1"/>
  <c r="AU84" i="6" s="1"/>
  <c r="AV84" i="6" s="1"/>
  <c r="P68" i="8"/>
  <c r="Q68" i="8" s="1"/>
  <c r="S68" i="8" s="1"/>
  <c r="U68" i="8" s="1"/>
  <c r="AQ68" i="8" s="1"/>
  <c r="AU68" i="8" s="1"/>
  <c r="O69" i="8"/>
  <c r="P69" i="8" s="1"/>
  <c r="Q69" i="8" s="1"/>
  <c r="S69" i="8" s="1"/>
  <c r="U69" i="8" s="1"/>
  <c r="AQ69" i="8" s="1"/>
  <c r="AU69" i="8" s="1"/>
  <c r="AV69" i="8" s="1"/>
  <c r="BA129" i="12"/>
  <c r="AX129" i="12"/>
  <c r="P68" i="33"/>
  <c r="Q68" i="33" s="1"/>
  <c r="S68" i="33" s="1"/>
  <c r="U68" i="33" s="1"/>
  <c r="AQ68" i="33" s="1"/>
  <c r="AU68" i="33" s="1"/>
  <c r="P99" i="3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AX129" i="28"/>
  <c r="BA129" i="28"/>
  <c r="P114" i="24"/>
  <c r="Q114" i="24" s="1"/>
  <c r="S114" i="24" s="1"/>
  <c r="U114" i="24" s="1"/>
  <c r="AT114" i="24" s="1"/>
  <c r="AX114" i="24" s="1"/>
  <c r="O144" i="22"/>
  <c r="P51" i="30"/>
  <c r="Q51" i="30" s="1"/>
  <c r="S51" i="30" s="1"/>
  <c r="U51" i="30" s="1"/>
  <c r="AQ51" i="30" s="1"/>
  <c r="AU51" i="30" s="1"/>
  <c r="O146" i="9"/>
  <c r="N99" i="11"/>
  <c r="O99" i="11" s="1"/>
  <c r="N146" i="15"/>
  <c r="O146" i="15" s="1"/>
  <c r="N146" i="12"/>
  <c r="P145" i="12"/>
  <c r="Q145" i="12" s="1"/>
  <c r="S145" i="12" s="1"/>
  <c r="U145" i="12" s="1"/>
  <c r="AT145" i="12" s="1"/>
  <c r="AX145" i="12" s="1"/>
  <c r="O146" i="12"/>
  <c r="AX129" i="4"/>
  <c r="BA129" i="4"/>
  <c r="P130" i="28"/>
  <c r="Q130" i="28" s="1"/>
  <c r="S130" i="28" s="1"/>
  <c r="U130" i="28" s="1"/>
  <c r="AT130" i="28" s="1"/>
  <c r="N131" i="28"/>
  <c r="O131" i="28"/>
  <c r="N146" i="10"/>
  <c r="P145" i="10"/>
  <c r="Q145" i="10" s="1"/>
  <c r="S145" i="10" s="1"/>
  <c r="U145" i="10" s="1"/>
  <c r="AT145" i="10" s="1"/>
  <c r="AX145" i="10" s="1"/>
  <c r="O146" i="10"/>
  <c r="P82" i="8"/>
  <c r="Q82" i="8" s="1"/>
  <c r="S82" i="8" s="1"/>
  <c r="U82" i="8" s="1"/>
  <c r="AQ82" i="8" s="1"/>
  <c r="AU82" i="8" s="1"/>
  <c r="N83" i="8"/>
  <c r="O83" i="8"/>
  <c r="O131" i="7"/>
  <c r="N83" i="2"/>
  <c r="O83" i="2" s="1"/>
  <c r="O131" i="19"/>
  <c r="N146" i="1"/>
  <c r="O146" i="1" s="1"/>
  <c r="O114" i="23"/>
  <c r="N146" i="9"/>
  <c r="O145" i="19"/>
  <c r="O100" i="33"/>
  <c r="P100" i="33" s="1"/>
  <c r="Q100" i="33" s="1"/>
  <c r="S100" i="33" s="1"/>
  <c r="U100" i="33" s="1"/>
  <c r="AJ100" i="33" s="1"/>
  <c r="AN100" i="33" s="1"/>
  <c r="AO100" i="33" s="1"/>
  <c r="O115" i="20"/>
  <c r="O69" i="15"/>
  <c r="P69" i="15" s="1"/>
  <c r="Q69" i="15" s="1"/>
  <c r="S69" i="15" s="1"/>
  <c r="U69" i="15" s="1"/>
  <c r="AQ69" i="15" s="1"/>
  <c r="AU69" i="15" s="1"/>
  <c r="AV69" i="15" s="1"/>
  <c r="O115" i="13"/>
  <c r="BA130" i="19"/>
  <c r="AX130" i="19"/>
  <c r="P129" i="29"/>
  <c r="Q129" i="29" s="1"/>
  <c r="S129" i="29" s="1"/>
  <c r="U129" i="29" s="1"/>
  <c r="AT129" i="29" s="1"/>
  <c r="O130" i="29"/>
  <c r="O53" i="2"/>
  <c r="P53" i="2" s="1"/>
  <c r="Q53" i="2" s="1"/>
  <c r="S53" i="2" s="1"/>
  <c r="U53" i="2" s="1"/>
  <c r="AQ53" i="2" s="1"/>
  <c r="AU53" i="2" s="1"/>
  <c r="AV53" i="2" s="1"/>
  <c r="O98" i="14"/>
  <c r="P67" i="5"/>
  <c r="Q67" i="5" s="1"/>
  <c r="S67" i="5" s="1"/>
  <c r="U67" i="5" s="1"/>
  <c r="AQ67" i="5" s="1"/>
  <c r="AU67" i="5" s="1"/>
  <c r="O100" i="24"/>
  <c r="P100" i="24" s="1"/>
  <c r="Q100" i="24" s="1"/>
  <c r="S100" i="24" s="1"/>
  <c r="U100" i="24" s="1"/>
  <c r="AJ100" i="24" s="1"/>
  <c r="AN100" i="24" s="1"/>
  <c r="AO100" i="24" s="1"/>
  <c r="O116" i="34" l="1"/>
  <c r="P116" i="34" s="1"/>
  <c r="Q116" i="34" s="1"/>
  <c r="S116" i="34" s="1"/>
  <c r="U116" i="34" s="1"/>
  <c r="AT116" i="34" s="1"/>
  <c r="AX116" i="34" s="1"/>
  <c r="AY116" i="34" s="1"/>
  <c r="P68" i="34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P131" i="34"/>
  <c r="Q131" i="34" s="1"/>
  <c r="S131" i="34" s="1"/>
  <c r="U131" i="34" s="1"/>
  <c r="AT131" i="34" s="1"/>
  <c r="O132" i="34"/>
  <c r="P132" i="34" s="1"/>
  <c r="Q132" i="34" s="1"/>
  <c r="S132" i="34" s="1"/>
  <c r="U132" i="34" s="1"/>
  <c r="AT132" i="34" s="1"/>
  <c r="P83" i="13"/>
  <c r="Q83" i="13" s="1"/>
  <c r="S83" i="13" s="1"/>
  <c r="U83" i="13" s="1"/>
  <c r="AQ83" i="13" s="1"/>
  <c r="AU83" i="13" s="1"/>
  <c r="O84" i="13"/>
  <c r="P84" i="13" s="1"/>
  <c r="Q84" i="13" s="1"/>
  <c r="S84" i="13" s="1"/>
  <c r="U84" i="13" s="1"/>
  <c r="AQ84" i="13" s="1"/>
  <c r="AU84" i="13" s="1"/>
  <c r="AV84" i="13" s="1"/>
  <c r="P146" i="3"/>
  <c r="Q146" i="3" s="1"/>
  <c r="S146" i="3" s="1"/>
  <c r="U146" i="3" s="1"/>
  <c r="AT146" i="3" s="1"/>
  <c r="AX146" i="3" s="1"/>
  <c r="O147" i="3"/>
  <c r="P147" i="3" s="1"/>
  <c r="Q147" i="3" s="1"/>
  <c r="S147" i="3" s="1"/>
  <c r="U147" i="3" s="1"/>
  <c r="AT147" i="3" s="1"/>
  <c r="AX147" i="3" s="1"/>
  <c r="AY147" i="3" s="1"/>
  <c r="P115" i="8"/>
  <c r="Q115" i="8" s="1"/>
  <c r="S115" i="8" s="1"/>
  <c r="U115" i="8" s="1"/>
  <c r="AT115" i="8" s="1"/>
  <c r="AX115" i="8" s="1"/>
  <c r="O116" i="8"/>
  <c r="P116" i="8" s="1"/>
  <c r="Q116" i="8" s="1"/>
  <c r="S116" i="8" s="1"/>
  <c r="U116" i="8" s="1"/>
  <c r="AT116" i="8" s="1"/>
  <c r="AX116" i="8" s="1"/>
  <c r="AY116" i="8" s="1"/>
  <c r="P146" i="23"/>
  <c r="Q146" i="23" s="1"/>
  <c r="S146" i="23" s="1"/>
  <c r="U146" i="23" s="1"/>
  <c r="AT146" i="23" s="1"/>
  <c r="AX146" i="23" s="1"/>
  <c r="O147" i="23"/>
  <c r="P147" i="23" s="1"/>
  <c r="Q147" i="23" s="1"/>
  <c r="S147" i="23" s="1"/>
  <c r="U147" i="23" s="1"/>
  <c r="AT147" i="23" s="1"/>
  <c r="AX147" i="23" s="1"/>
  <c r="AY147" i="23" s="1"/>
  <c r="P115" i="12"/>
  <c r="Q115" i="12" s="1"/>
  <c r="S115" i="12" s="1"/>
  <c r="U115" i="12" s="1"/>
  <c r="AT115" i="12" s="1"/>
  <c r="AX115" i="12" s="1"/>
  <c r="P99" i="15"/>
  <c r="Q99" i="15" s="1"/>
  <c r="S99" i="15" s="1"/>
  <c r="U99" i="15" s="1"/>
  <c r="AJ99" i="15" s="1"/>
  <c r="AN99" i="15" s="1"/>
  <c r="P146" i="2"/>
  <c r="Q146" i="2" s="1"/>
  <c r="S146" i="2" s="1"/>
  <c r="U146" i="2" s="1"/>
  <c r="AT146" i="2" s="1"/>
  <c r="AX146" i="2" s="1"/>
  <c r="O147" i="2"/>
  <c r="P147" i="2" s="1"/>
  <c r="Q147" i="2" s="1"/>
  <c r="S147" i="2" s="1"/>
  <c r="U147" i="2" s="1"/>
  <c r="AT147" i="2" s="1"/>
  <c r="AX147" i="2" s="1"/>
  <c r="AY147" i="2" s="1"/>
  <c r="P99" i="11"/>
  <c r="Q99" i="11" s="1"/>
  <c r="S99" i="11" s="1"/>
  <c r="U99" i="11" s="1"/>
  <c r="AJ99" i="11" s="1"/>
  <c r="AN99" i="11" s="1"/>
  <c r="O100" i="11"/>
  <c r="P100" i="11" s="1"/>
  <c r="Q100" i="11" s="1"/>
  <c r="S100" i="11" s="1"/>
  <c r="U100" i="11" s="1"/>
  <c r="AJ100" i="11" s="1"/>
  <c r="AN100" i="11" s="1"/>
  <c r="AO100" i="11" s="1"/>
  <c r="P131" i="31"/>
  <c r="Q131" i="31" s="1"/>
  <c r="S131" i="31" s="1"/>
  <c r="U131" i="31" s="1"/>
  <c r="AT131" i="31" s="1"/>
  <c r="O132" i="31"/>
  <c r="P132" i="31" s="1"/>
  <c r="Q132" i="31" s="1"/>
  <c r="S132" i="31" s="1"/>
  <c r="U132" i="31" s="1"/>
  <c r="AT132" i="31" s="1"/>
  <c r="P83" i="2"/>
  <c r="Q83" i="2" s="1"/>
  <c r="S83" i="2" s="1"/>
  <c r="U83" i="2" s="1"/>
  <c r="AQ83" i="2" s="1"/>
  <c r="AU83" i="2" s="1"/>
  <c r="O84" i="2"/>
  <c r="P84" i="2" s="1"/>
  <c r="Q84" i="2" s="1"/>
  <c r="S84" i="2" s="1"/>
  <c r="U84" i="2" s="1"/>
  <c r="AQ84" i="2" s="1"/>
  <c r="AU84" i="2" s="1"/>
  <c r="AV84" i="2" s="1"/>
  <c r="P146" i="27"/>
  <c r="Q146" i="27" s="1"/>
  <c r="S146" i="27" s="1"/>
  <c r="U146" i="27" s="1"/>
  <c r="AT146" i="27" s="1"/>
  <c r="AX146" i="27" s="1"/>
  <c r="P68" i="19"/>
  <c r="Q68" i="19" s="1"/>
  <c r="S68" i="19" s="1"/>
  <c r="U68" i="19" s="1"/>
  <c r="AQ68" i="19" s="1"/>
  <c r="AU68" i="19" s="1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AV53" i="8" s="1"/>
  <c r="N115" i="15"/>
  <c r="O115" i="15" s="1"/>
  <c r="P36" i="18"/>
  <c r="Q36" i="18" s="1"/>
  <c r="S36" i="18" s="1"/>
  <c r="U36" i="18" s="1"/>
  <c r="AQ36" i="18" s="1"/>
  <c r="AU36" i="18" s="1"/>
  <c r="O37" i="18"/>
  <c r="P37" i="18" s="1"/>
  <c r="Q37" i="18" s="1"/>
  <c r="S37" i="18" s="1"/>
  <c r="U37" i="18" s="1"/>
  <c r="AQ37" i="18" s="1"/>
  <c r="AU37" i="18" s="1"/>
  <c r="AV37" i="18" s="1"/>
  <c r="P146" i="9"/>
  <c r="Q146" i="9" s="1"/>
  <c r="S146" i="9" s="1"/>
  <c r="U146" i="9" s="1"/>
  <c r="AT146" i="9" s="1"/>
  <c r="AX146" i="9" s="1"/>
  <c r="O147" i="9"/>
  <c r="P147" i="9" s="1"/>
  <c r="Q147" i="9" s="1"/>
  <c r="S147" i="9" s="1"/>
  <c r="U147" i="9" s="1"/>
  <c r="AT147" i="9" s="1"/>
  <c r="AX147" i="9" s="1"/>
  <c r="AY147" i="9" s="1"/>
  <c r="P131" i="27"/>
  <c r="Q131" i="27" s="1"/>
  <c r="S131" i="27" s="1"/>
  <c r="U131" i="27" s="1"/>
  <c r="AT131" i="27" s="1"/>
  <c r="O132" i="27"/>
  <c r="P132" i="27" s="1"/>
  <c r="Q132" i="27" s="1"/>
  <c r="S132" i="27" s="1"/>
  <c r="U132" i="27" s="1"/>
  <c r="AT132" i="27" s="1"/>
  <c r="BA129" i="11"/>
  <c r="AX129" i="11"/>
  <c r="N146" i="31"/>
  <c r="O146" i="31" s="1"/>
  <c r="P145" i="31"/>
  <c r="Q145" i="31" s="1"/>
  <c r="S145" i="31" s="1"/>
  <c r="U145" i="31" s="1"/>
  <c r="AT145" i="31" s="1"/>
  <c r="AX145" i="31" s="1"/>
  <c r="N52" i="30"/>
  <c r="O52" i="30" s="1"/>
  <c r="O69" i="18"/>
  <c r="P69" i="18" s="1"/>
  <c r="Q69" i="18" s="1"/>
  <c r="S69" i="18" s="1"/>
  <c r="U69" i="18" s="1"/>
  <c r="AQ69" i="18" s="1"/>
  <c r="AU69" i="18" s="1"/>
  <c r="AV69" i="18" s="1"/>
  <c r="O99" i="9"/>
  <c r="O69" i="17"/>
  <c r="P69" i="17" s="1"/>
  <c r="Q69" i="17" s="1"/>
  <c r="S69" i="17" s="1"/>
  <c r="U69" i="17" s="1"/>
  <c r="AQ69" i="17" s="1"/>
  <c r="AU69" i="17" s="1"/>
  <c r="AV69" i="17" s="1"/>
  <c r="P130" i="14"/>
  <c r="Q130" i="14" s="1"/>
  <c r="S130" i="14" s="1"/>
  <c r="U130" i="14" s="1"/>
  <c r="AT130" i="14" s="1"/>
  <c r="N131" i="14"/>
  <c r="O131" i="14"/>
  <c r="O130" i="8"/>
  <c r="P130" i="30"/>
  <c r="Q130" i="30" s="1"/>
  <c r="S130" i="30" s="1"/>
  <c r="U130" i="30" s="1"/>
  <c r="AT130" i="30" s="1"/>
  <c r="O116" i="7"/>
  <c r="P116" i="7" s="1"/>
  <c r="Q116" i="7" s="1"/>
  <c r="S116" i="7" s="1"/>
  <c r="U116" i="7" s="1"/>
  <c r="AT116" i="7" s="1"/>
  <c r="AX116" i="7" s="1"/>
  <c r="AY116" i="7" s="1"/>
  <c r="O53" i="1"/>
  <c r="P53" i="1" s="1"/>
  <c r="Q53" i="1" s="1"/>
  <c r="S53" i="1" s="1"/>
  <c r="U53" i="1" s="1"/>
  <c r="AQ53" i="1" s="1"/>
  <c r="AU53" i="1" s="1"/>
  <c r="AV53" i="1" s="1"/>
  <c r="O100" i="22"/>
  <c r="P100" i="22" s="1"/>
  <c r="Q100" i="22" s="1"/>
  <c r="S100" i="22" s="1"/>
  <c r="U100" i="22" s="1"/>
  <c r="AJ100" i="22" s="1"/>
  <c r="AN100" i="22" s="1"/>
  <c r="AO100" i="22" s="1"/>
  <c r="BA131" i="2"/>
  <c r="AX131" i="2"/>
  <c r="P131" i="5"/>
  <c r="Q131" i="5" s="1"/>
  <c r="S131" i="5" s="1"/>
  <c r="U131" i="5" s="1"/>
  <c r="AT131" i="5" s="1"/>
  <c r="O132" i="5"/>
  <c r="P132" i="5" s="1"/>
  <c r="Q132" i="5" s="1"/>
  <c r="S132" i="5" s="1"/>
  <c r="U132" i="5" s="1"/>
  <c r="AT132" i="5" s="1"/>
  <c r="AX129" i="8"/>
  <c r="BA129" i="8"/>
  <c r="P52" i="33"/>
  <c r="Q52" i="33" s="1"/>
  <c r="S52" i="33" s="1"/>
  <c r="U52" i="33" s="1"/>
  <c r="AQ52" i="33" s="1"/>
  <c r="AU52" i="33" s="1"/>
  <c r="O53" i="33"/>
  <c r="P53" i="33" s="1"/>
  <c r="Q53" i="33" s="1"/>
  <c r="S53" i="33" s="1"/>
  <c r="U53" i="33" s="1"/>
  <c r="AQ53" i="33" s="1"/>
  <c r="AU53" i="33" s="1"/>
  <c r="AV53" i="33" s="1"/>
  <c r="P130" i="11"/>
  <c r="Q130" i="11" s="1"/>
  <c r="S130" i="11" s="1"/>
  <c r="U130" i="11" s="1"/>
  <c r="AT130" i="11" s="1"/>
  <c r="P144" i="11"/>
  <c r="Q144" i="11" s="1"/>
  <c r="S144" i="11" s="1"/>
  <c r="U144" i="11" s="1"/>
  <c r="AT144" i="11" s="1"/>
  <c r="AX144" i="11" s="1"/>
  <c r="O145" i="11"/>
  <c r="P144" i="22"/>
  <c r="Q144" i="22" s="1"/>
  <c r="S144" i="22" s="1"/>
  <c r="U144" i="22" s="1"/>
  <c r="AT144" i="22" s="1"/>
  <c r="AX144" i="22" s="1"/>
  <c r="O145" i="22"/>
  <c r="O146" i="28"/>
  <c r="N99" i="9"/>
  <c r="N146" i="24"/>
  <c r="O146" i="24" s="1"/>
  <c r="P145" i="24"/>
  <c r="Q145" i="24" s="1"/>
  <c r="S145" i="24" s="1"/>
  <c r="U145" i="24" s="1"/>
  <c r="AT145" i="24" s="1"/>
  <c r="AX145" i="24" s="1"/>
  <c r="P99" i="29"/>
  <c r="Q99" i="29" s="1"/>
  <c r="S99" i="29" s="1"/>
  <c r="U99" i="29" s="1"/>
  <c r="AJ99" i="29" s="1"/>
  <c r="AN99" i="29" s="1"/>
  <c r="O100" i="29"/>
  <c r="P100" i="29" s="1"/>
  <c r="Q100" i="29" s="1"/>
  <c r="S100" i="29" s="1"/>
  <c r="U100" i="29" s="1"/>
  <c r="AJ100" i="29" s="1"/>
  <c r="AN100" i="29" s="1"/>
  <c r="AO100" i="29" s="1"/>
  <c r="P115" i="9"/>
  <c r="Q115" i="9" s="1"/>
  <c r="S115" i="9" s="1"/>
  <c r="U115" i="9" s="1"/>
  <c r="AT115" i="9" s="1"/>
  <c r="AX115" i="9" s="1"/>
  <c r="O116" i="9"/>
  <c r="P116" i="9" s="1"/>
  <c r="Q116" i="9" s="1"/>
  <c r="S116" i="9" s="1"/>
  <c r="U116" i="9" s="1"/>
  <c r="AT116" i="9" s="1"/>
  <c r="AX116" i="9" s="1"/>
  <c r="AY116" i="9" s="1"/>
  <c r="P99" i="26"/>
  <c r="Q99" i="26" s="1"/>
  <c r="S99" i="26" s="1"/>
  <c r="U99" i="26" s="1"/>
  <c r="AJ99" i="26" s="1"/>
  <c r="AN99" i="26" s="1"/>
  <c r="P129" i="26"/>
  <c r="Q129" i="26" s="1"/>
  <c r="S129" i="26" s="1"/>
  <c r="U129" i="26" s="1"/>
  <c r="AT129" i="26" s="1"/>
  <c r="O130" i="26"/>
  <c r="AX132" i="20"/>
  <c r="AY132" i="20" s="1"/>
  <c r="BA132" i="20"/>
  <c r="P98" i="14"/>
  <c r="Q98" i="14" s="1"/>
  <c r="S98" i="14" s="1"/>
  <c r="U98" i="14" s="1"/>
  <c r="AJ98" i="14" s="1"/>
  <c r="AN98" i="14" s="1"/>
  <c r="P143" i="4"/>
  <c r="Q143" i="4" s="1"/>
  <c r="S143" i="4" s="1"/>
  <c r="U143" i="4" s="1"/>
  <c r="AT143" i="4" s="1"/>
  <c r="AX143" i="4" s="1"/>
  <c r="P144" i="18"/>
  <c r="Q144" i="18" s="1"/>
  <c r="S144" i="18" s="1"/>
  <c r="U144" i="18" s="1"/>
  <c r="AT144" i="18" s="1"/>
  <c r="AX144" i="18" s="1"/>
  <c r="O145" i="18"/>
  <c r="P115" i="13"/>
  <c r="Q115" i="13" s="1"/>
  <c r="S115" i="13" s="1"/>
  <c r="U115" i="13" s="1"/>
  <c r="AT115" i="13" s="1"/>
  <c r="AX115" i="13" s="1"/>
  <c r="O84" i="26"/>
  <c r="P84" i="26" s="1"/>
  <c r="Q84" i="26" s="1"/>
  <c r="S84" i="26" s="1"/>
  <c r="U84" i="26" s="1"/>
  <c r="AQ84" i="26" s="1"/>
  <c r="AU84" i="26" s="1"/>
  <c r="AV84" i="26" s="1"/>
  <c r="O53" i="22"/>
  <c r="P53" i="22" s="1"/>
  <c r="Q53" i="22" s="1"/>
  <c r="S53" i="22" s="1"/>
  <c r="U53" i="22" s="1"/>
  <c r="AQ53" i="22" s="1"/>
  <c r="AU53" i="22" s="1"/>
  <c r="AV53" i="22" s="1"/>
  <c r="P145" i="17"/>
  <c r="Q145" i="17" s="1"/>
  <c r="S145" i="17" s="1"/>
  <c r="U145" i="17" s="1"/>
  <c r="AT145" i="17" s="1"/>
  <c r="AX145" i="17" s="1"/>
  <c r="AX128" i="26"/>
  <c r="BA128" i="26"/>
  <c r="BA131" i="20"/>
  <c r="AX131" i="20"/>
  <c r="N36" i="28"/>
  <c r="O36" i="28" s="1"/>
  <c r="P113" i="11"/>
  <c r="Q113" i="11" s="1"/>
  <c r="S113" i="11" s="1"/>
  <c r="U113" i="11" s="1"/>
  <c r="AT113" i="11" s="1"/>
  <c r="AX113" i="11" s="1"/>
  <c r="O114" i="11"/>
  <c r="P144" i="7"/>
  <c r="Q144" i="7" s="1"/>
  <c r="S144" i="7" s="1"/>
  <c r="U144" i="7" s="1"/>
  <c r="AT144" i="7" s="1"/>
  <c r="AX144" i="7" s="1"/>
  <c r="O145" i="7"/>
  <c r="BA129" i="29"/>
  <c r="AX129" i="29"/>
  <c r="N146" i="14"/>
  <c r="P145" i="14"/>
  <c r="Q145" i="14" s="1"/>
  <c r="S145" i="14" s="1"/>
  <c r="U145" i="14" s="1"/>
  <c r="AT145" i="14" s="1"/>
  <c r="AX145" i="14" s="1"/>
  <c r="O145" i="21"/>
  <c r="O116" i="28"/>
  <c r="P116" i="28" s="1"/>
  <c r="Q116" i="28" s="1"/>
  <c r="S116" i="28" s="1"/>
  <c r="U116" i="28" s="1"/>
  <c r="AT116" i="28" s="1"/>
  <c r="AX116" i="28" s="1"/>
  <c r="AY116" i="28" s="1"/>
  <c r="BA130" i="13"/>
  <c r="AX130" i="13"/>
  <c r="P131" i="28"/>
  <c r="Q131" i="28" s="1"/>
  <c r="S131" i="28" s="1"/>
  <c r="U131" i="28" s="1"/>
  <c r="AT131" i="28" s="1"/>
  <c r="P115" i="20"/>
  <c r="Q115" i="20" s="1"/>
  <c r="S115" i="20" s="1"/>
  <c r="U115" i="20" s="1"/>
  <c r="AT115" i="20" s="1"/>
  <c r="AX115" i="20" s="1"/>
  <c r="N115" i="24"/>
  <c r="O115" i="24" s="1"/>
  <c r="BA132" i="9"/>
  <c r="BB132" i="9" s="1"/>
  <c r="AX132" i="9"/>
  <c r="AY132" i="9" s="1"/>
  <c r="P113" i="4"/>
  <c r="Q113" i="4" s="1"/>
  <c r="S113" i="4" s="1"/>
  <c r="U113" i="4" s="1"/>
  <c r="AT113" i="4" s="1"/>
  <c r="AX113" i="4" s="1"/>
  <c r="O114" i="4"/>
  <c r="N131" i="10"/>
  <c r="P130" i="10"/>
  <c r="Q130" i="10" s="1"/>
  <c r="S130" i="10" s="1"/>
  <c r="U130" i="10" s="1"/>
  <c r="AT130" i="10" s="1"/>
  <c r="P114" i="17"/>
  <c r="Q114" i="17" s="1"/>
  <c r="S114" i="17" s="1"/>
  <c r="U114" i="17" s="1"/>
  <c r="AT114" i="17" s="1"/>
  <c r="AX114" i="17" s="1"/>
  <c r="P146" i="15"/>
  <c r="Q146" i="15" s="1"/>
  <c r="S146" i="15" s="1"/>
  <c r="U146" i="15" s="1"/>
  <c r="AT146" i="15" s="1"/>
  <c r="AX146" i="15" s="1"/>
  <c r="P146" i="10"/>
  <c r="Q146" i="10" s="1"/>
  <c r="S146" i="10" s="1"/>
  <c r="U146" i="10" s="1"/>
  <c r="AT146" i="10" s="1"/>
  <c r="AX146" i="10" s="1"/>
  <c r="BA130" i="28"/>
  <c r="AX130" i="28"/>
  <c r="N99" i="2"/>
  <c r="O99" i="2" s="1"/>
  <c r="P144" i="20"/>
  <c r="Q144" i="20" s="1"/>
  <c r="S144" i="20" s="1"/>
  <c r="U144" i="20" s="1"/>
  <c r="AT144" i="20" s="1"/>
  <c r="AX144" i="20" s="1"/>
  <c r="O145" i="20"/>
  <c r="O115" i="29"/>
  <c r="BA131" i="9"/>
  <c r="AX131" i="9"/>
  <c r="N115" i="10"/>
  <c r="O115" i="10" s="1"/>
  <c r="P130" i="24"/>
  <c r="Q130" i="24" s="1"/>
  <c r="S130" i="24" s="1"/>
  <c r="U130" i="24" s="1"/>
  <c r="AT130" i="24" s="1"/>
  <c r="O36" i="30"/>
  <c r="AX129" i="10"/>
  <c r="BA129" i="10"/>
  <c r="P130" i="12"/>
  <c r="Q130" i="12" s="1"/>
  <c r="S130" i="12" s="1"/>
  <c r="U130" i="12" s="1"/>
  <c r="AT130" i="12" s="1"/>
  <c r="N146" i="13"/>
  <c r="O146" i="13" s="1"/>
  <c r="P145" i="13"/>
  <c r="Q145" i="13" s="1"/>
  <c r="S145" i="13" s="1"/>
  <c r="U145" i="13" s="1"/>
  <c r="AT145" i="13" s="1"/>
  <c r="AX145" i="13" s="1"/>
  <c r="O130" i="33"/>
  <c r="O37" i="25"/>
  <c r="P37" i="25" s="1"/>
  <c r="Q37" i="25" s="1"/>
  <c r="S37" i="25" s="1"/>
  <c r="U37" i="25" s="1"/>
  <c r="AQ37" i="25" s="1"/>
  <c r="AU37" i="25" s="1"/>
  <c r="AV37" i="25" s="1"/>
  <c r="P83" i="8"/>
  <c r="Q83" i="8" s="1"/>
  <c r="S83" i="8" s="1"/>
  <c r="U83" i="8" s="1"/>
  <c r="AQ83" i="8" s="1"/>
  <c r="AU83" i="8" s="1"/>
  <c r="O84" i="8"/>
  <c r="P84" i="8" s="1"/>
  <c r="Q84" i="8" s="1"/>
  <c r="S84" i="8" s="1"/>
  <c r="U84" i="8" s="1"/>
  <c r="AQ84" i="8" s="1"/>
  <c r="AU84" i="8" s="1"/>
  <c r="AV84" i="8" s="1"/>
  <c r="N115" i="5"/>
  <c r="P114" i="5"/>
  <c r="Q114" i="5" s="1"/>
  <c r="S114" i="5" s="1"/>
  <c r="U114" i="5" s="1"/>
  <c r="AT114" i="5" s="1"/>
  <c r="AX114" i="5" s="1"/>
  <c r="O115" i="5"/>
  <c r="N146" i="19"/>
  <c r="P145" i="19"/>
  <c r="Q145" i="19" s="1"/>
  <c r="S145" i="19" s="1"/>
  <c r="U145" i="19" s="1"/>
  <c r="AT145" i="19" s="1"/>
  <c r="AX145" i="19" s="1"/>
  <c r="O146" i="19"/>
  <c r="O98" i="21"/>
  <c r="P82" i="5"/>
  <c r="Q82" i="5" s="1"/>
  <c r="S82" i="5" s="1"/>
  <c r="U82" i="5" s="1"/>
  <c r="AQ82" i="5" s="1"/>
  <c r="AU82" i="5" s="1"/>
  <c r="P52" i="31"/>
  <c r="Q52" i="31" s="1"/>
  <c r="S52" i="31" s="1"/>
  <c r="U52" i="31" s="1"/>
  <c r="AQ52" i="31" s="1"/>
  <c r="AU52" i="31" s="1"/>
  <c r="O53" i="31"/>
  <c r="P53" i="31" s="1"/>
  <c r="Q53" i="31" s="1"/>
  <c r="S53" i="31" s="1"/>
  <c r="U53" i="31" s="1"/>
  <c r="AQ53" i="31" s="1"/>
  <c r="AU53" i="31" s="1"/>
  <c r="AV53" i="31" s="1"/>
  <c r="N36" i="10"/>
  <c r="P35" i="10"/>
  <c r="Q35" i="10" s="1"/>
  <c r="S35" i="10" s="1"/>
  <c r="U35" i="10" s="1"/>
  <c r="AQ35" i="10" s="1"/>
  <c r="AU35" i="10" s="1"/>
  <c r="P146" i="26"/>
  <c r="Q146" i="26" s="1"/>
  <c r="S146" i="26" s="1"/>
  <c r="U146" i="26" s="1"/>
  <c r="AT146" i="26" s="1"/>
  <c r="AX146" i="26" s="1"/>
  <c r="AX129" i="33"/>
  <c r="BA129" i="33"/>
  <c r="AY132" i="18"/>
  <c r="N36" i="30"/>
  <c r="P129" i="3"/>
  <c r="Q129" i="3" s="1"/>
  <c r="S129" i="3" s="1"/>
  <c r="U129" i="3" s="1"/>
  <c r="AT129" i="3" s="1"/>
  <c r="O130" i="3"/>
  <c r="AX132" i="2"/>
  <c r="BA132" i="2"/>
  <c r="BB132" i="2" s="1"/>
  <c r="P131" i="7"/>
  <c r="Q131" i="7" s="1"/>
  <c r="S131" i="7" s="1"/>
  <c r="U131" i="7" s="1"/>
  <c r="AT131" i="7" s="1"/>
  <c r="P144" i="5"/>
  <c r="Q144" i="5" s="1"/>
  <c r="S144" i="5" s="1"/>
  <c r="U144" i="5" s="1"/>
  <c r="AT144" i="5" s="1"/>
  <c r="AX144" i="5" s="1"/>
  <c r="O145" i="5"/>
  <c r="P146" i="12"/>
  <c r="Q146" i="12" s="1"/>
  <c r="S146" i="12" s="1"/>
  <c r="U146" i="12" s="1"/>
  <c r="AT146" i="12" s="1"/>
  <c r="AX146" i="12" s="1"/>
  <c r="P131" i="23"/>
  <c r="Q131" i="23" s="1"/>
  <c r="S131" i="23" s="1"/>
  <c r="U131" i="23" s="1"/>
  <c r="AT131" i="23" s="1"/>
  <c r="O132" i="23"/>
  <c r="P132" i="23" s="1"/>
  <c r="Q132" i="23" s="1"/>
  <c r="S132" i="23" s="1"/>
  <c r="U132" i="23" s="1"/>
  <c r="AT132" i="23" s="1"/>
  <c r="P114" i="22"/>
  <c r="Q114" i="22" s="1"/>
  <c r="S114" i="22" s="1"/>
  <c r="U114" i="22" s="1"/>
  <c r="AT114" i="22" s="1"/>
  <c r="AX114" i="22" s="1"/>
  <c r="N115" i="22"/>
  <c r="O115" i="22" s="1"/>
  <c r="BB132" i="18"/>
  <c r="P114" i="33"/>
  <c r="Q114" i="33" s="1"/>
  <c r="S114" i="33" s="1"/>
  <c r="U114" i="33" s="1"/>
  <c r="AT114" i="33" s="1"/>
  <c r="AX114" i="33" s="1"/>
  <c r="N131" i="4"/>
  <c r="P130" i="4"/>
  <c r="Q130" i="4" s="1"/>
  <c r="S130" i="4" s="1"/>
  <c r="U130" i="4" s="1"/>
  <c r="AT130" i="4" s="1"/>
  <c r="AX130" i="22"/>
  <c r="BA130" i="22"/>
  <c r="P114" i="30"/>
  <c r="Q114" i="30" s="1"/>
  <c r="S114" i="30" s="1"/>
  <c r="U114" i="30" s="1"/>
  <c r="AT114" i="30" s="1"/>
  <c r="AX114" i="30" s="1"/>
  <c r="P130" i="17"/>
  <c r="Q130" i="17" s="1"/>
  <c r="S130" i="17" s="1"/>
  <c r="U130" i="17" s="1"/>
  <c r="AT130" i="17" s="1"/>
  <c r="N131" i="17"/>
  <c r="O131" i="17" s="1"/>
  <c r="O84" i="10"/>
  <c r="P84" i="10" s="1"/>
  <c r="Q84" i="10" s="1"/>
  <c r="S84" i="10" s="1"/>
  <c r="U84" i="10" s="1"/>
  <c r="AQ84" i="10" s="1"/>
  <c r="AU84" i="10" s="1"/>
  <c r="AV84" i="10" s="1"/>
  <c r="P82" i="17"/>
  <c r="Q82" i="17" s="1"/>
  <c r="S82" i="17" s="1"/>
  <c r="U82" i="17" s="1"/>
  <c r="AQ82" i="17" s="1"/>
  <c r="AU82" i="17" s="1"/>
  <c r="P114" i="23"/>
  <c r="Q114" i="23" s="1"/>
  <c r="S114" i="23" s="1"/>
  <c r="U114" i="23" s="1"/>
  <c r="AT114" i="23" s="1"/>
  <c r="AX114" i="23" s="1"/>
  <c r="N68" i="5"/>
  <c r="O68" i="5" s="1"/>
  <c r="P146" i="1"/>
  <c r="Q146" i="1" s="1"/>
  <c r="S146" i="1" s="1"/>
  <c r="U146" i="1" s="1"/>
  <c r="AT146" i="1" s="1"/>
  <c r="AX146" i="1" s="1"/>
  <c r="O145" i="30"/>
  <c r="O132" i="6"/>
  <c r="P132" i="6" s="1"/>
  <c r="Q132" i="6" s="1"/>
  <c r="S132" i="6" s="1"/>
  <c r="U132" i="6" s="1"/>
  <c r="AT132" i="6" s="1"/>
  <c r="P115" i="21"/>
  <c r="Q115" i="21" s="1"/>
  <c r="S115" i="21" s="1"/>
  <c r="U115" i="21" s="1"/>
  <c r="AT115" i="21" s="1"/>
  <c r="AX115" i="21" s="1"/>
  <c r="O116" i="3"/>
  <c r="P116" i="3" s="1"/>
  <c r="Q116" i="3" s="1"/>
  <c r="S116" i="3" s="1"/>
  <c r="U116" i="3" s="1"/>
  <c r="AT116" i="3" s="1"/>
  <c r="AX116" i="3" s="1"/>
  <c r="AY116" i="3" s="1"/>
  <c r="N36" i="7"/>
  <c r="O36" i="7" s="1"/>
  <c r="N131" i="22"/>
  <c r="O131" i="22" s="1"/>
  <c r="P144" i="8"/>
  <c r="Q144" i="8" s="1"/>
  <c r="S144" i="8" s="1"/>
  <c r="U144" i="8" s="1"/>
  <c r="AT144" i="8" s="1"/>
  <c r="AX144" i="8" s="1"/>
  <c r="O145" i="8"/>
  <c r="P144" i="33"/>
  <c r="Q144" i="33" s="1"/>
  <c r="S144" i="33" s="1"/>
  <c r="U144" i="33" s="1"/>
  <c r="AT144" i="33" s="1"/>
  <c r="AX144" i="33" s="1"/>
  <c r="O145" i="33"/>
  <c r="O69" i="7"/>
  <c r="P69" i="7" s="1"/>
  <c r="Q69" i="7" s="1"/>
  <c r="S69" i="7" s="1"/>
  <c r="U69" i="7" s="1"/>
  <c r="AQ69" i="7" s="1"/>
  <c r="AU69" i="7" s="1"/>
  <c r="AV69" i="7" s="1"/>
  <c r="O100" i="5"/>
  <c r="P100" i="5" s="1"/>
  <c r="Q100" i="5" s="1"/>
  <c r="S100" i="5" s="1"/>
  <c r="U100" i="5" s="1"/>
  <c r="AJ100" i="5" s="1"/>
  <c r="AN100" i="5" s="1"/>
  <c r="AO100" i="5" s="1"/>
  <c r="P113" i="26"/>
  <c r="Q113" i="26" s="1"/>
  <c r="S113" i="26" s="1"/>
  <c r="U113" i="26" s="1"/>
  <c r="AT113" i="26" s="1"/>
  <c r="AX113" i="26" s="1"/>
  <c r="O114" i="26"/>
  <c r="N131" i="29"/>
  <c r="P130" i="29"/>
  <c r="Q130" i="29" s="1"/>
  <c r="S130" i="29" s="1"/>
  <c r="U130" i="29" s="1"/>
  <c r="AT130" i="29" s="1"/>
  <c r="O131" i="29"/>
  <c r="P145" i="16"/>
  <c r="Q145" i="16" s="1"/>
  <c r="S145" i="16" s="1"/>
  <c r="U145" i="16" s="1"/>
  <c r="AT145" i="16" s="1"/>
  <c r="AX145" i="16" s="1"/>
  <c r="P131" i="19"/>
  <c r="Q131" i="19" s="1"/>
  <c r="S131" i="19" s="1"/>
  <c r="U131" i="19" s="1"/>
  <c r="AT131" i="19" s="1"/>
  <c r="O132" i="19"/>
  <c r="P132" i="19" s="1"/>
  <c r="Q132" i="19" s="1"/>
  <c r="S132" i="19" s="1"/>
  <c r="U132" i="19" s="1"/>
  <c r="AT132" i="19" s="1"/>
  <c r="O69" i="33"/>
  <c r="P69" i="33" s="1"/>
  <c r="Q69" i="33" s="1"/>
  <c r="S69" i="33" s="1"/>
  <c r="U69" i="33" s="1"/>
  <c r="AQ69" i="33" s="1"/>
  <c r="AU69" i="33" s="1"/>
  <c r="AV69" i="33" s="1"/>
  <c r="O131" i="13"/>
  <c r="AX131" i="6"/>
  <c r="BA131" i="6"/>
  <c r="P83" i="20"/>
  <c r="Q83" i="20" s="1"/>
  <c r="S83" i="20" s="1"/>
  <c r="U83" i="20" s="1"/>
  <c r="AQ83" i="20" s="1"/>
  <c r="AU83" i="20" s="1"/>
  <c r="P145" i="29"/>
  <c r="Q145" i="29" s="1"/>
  <c r="S145" i="29" s="1"/>
  <c r="U145" i="29" s="1"/>
  <c r="AT145" i="29" s="1"/>
  <c r="AX145" i="29" s="1"/>
  <c r="N146" i="29"/>
  <c r="O146" i="29" s="1"/>
  <c r="P131" i="15"/>
  <c r="Q131" i="15" s="1"/>
  <c r="S131" i="15" s="1"/>
  <c r="U131" i="15" s="1"/>
  <c r="AT131" i="15" s="1"/>
  <c r="O132" i="15"/>
  <c r="P132" i="15" s="1"/>
  <c r="Q132" i="15" s="1"/>
  <c r="S132" i="15" s="1"/>
  <c r="U132" i="15" s="1"/>
  <c r="AT132" i="15" s="1"/>
  <c r="P67" i="26"/>
  <c r="Q67" i="26" s="1"/>
  <c r="S67" i="26" s="1"/>
  <c r="U67" i="26" s="1"/>
  <c r="AQ67" i="26" s="1"/>
  <c r="AU67" i="26" s="1"/>
  <c r="P131" i="16"/>
  <c r="Q131" i="16" s="1"/>
  <c r="S131" i="16" s="1"/>
  <c r="U131" i="16" s="1"/>
  <c r="AT131" i="16" s="1"/>
  <c r="O132" i="16"/>
  <c r="P132" i="16" s="1"/>
  <c r="Q132" i="16" s="1"/>
  <c r="S132" i="16" s="1"/>
  <c r="U132" i="16" s="1"/>
  <c r="AT132" i="16" s="1"/>
  <c r="O100" i="17"/>
  <c r="P100" i="17" s="1"/>
  <c r="Q100" i="17" s="1"/>
  <c r="S100" i="17" s="1"/>
  <c r="U100" i="17" s="1"/>
  <c r="AJ100" i="17" s="1"/>
  <c r="AN100" i="17" s="1"/>
  <c r="AO100" i="17" s="1"/>
  <c r="O69" i="21"/>
  <c r="P69" i="21" s="1"/>
  <c r="Q69" i="21" s="1"/>
  <c r="S69" i="21" s="1"/>
  <c r="U69" i="21" s="1"/>
  <c r="AQ69" i="21" s="1"/>
  <c r="AU69" i="21" s="1"/>
  <c r="AV69" i="21" s="1"/>
  <c r="P129" i="21"/>
  <c r="Q129" i="21" s="1"/>
  <c r="S129" i="21" s="1"/>
  <c r="U129" i="21" s="1"/>
  <c r="AT129" i="21" s="1"/>
  <c r="O100" i="3"/>
  <c r="P100" i="3" s="1"/>
  <c r="Q100" i="3" s="1"/>
  <c r="S100" i="3" s="1"/>
  <c r="U100" i="3" s="1"/>
  <c r="AJ100" i="3" s="1"/>
  <c r="AN100" i="3" s="1"/>
  <c r="AO100" i="3" s="1"/>
  <c r="O100" i="25"/>
  <c r="P100" i="25" s="1"/>
  <c r="Q100" i="25" s="1"/>
  <c r="S100" i="25" s="1"/>
  <c r="U100" i="25" s="1"/>
  <c r="AJ100" i="25" s="1"/>
  <c r="AN100" i="25" s="1"/>
  <c r="AO100" i="25" s="1"/>
  <c r="AX132" i="34" l="1"/>
  <c r="BA132" i="34"/>
  <c r="AX131" i="34"/>
  <c r="BA131" i="34"/>
  <c r="P36" i="7"/>
  <c r="Q36" i="7" s="1"/>
  <c r="S36" i="7" s="1"/>
  <c r="U36" i="7" s="1"/>
  <c r="AQ36" i="7" s="1"/>
  <c r="AU36" i="7" s="1"/>
  <c r="O37" i="7"/>
  <c r="P37" i="7" s="1"/>
  <c r="Q37" i="7" s="1"/>
  <c r="S37" i="7" s="1"/>
  <c r="U37" i="7" s="1"/>
  <c r="AQ37" i="7" s="1"/>
  <c r="AU37" i="7" s="1"/>
  <c r="AV37" i="7" s="1"/>
  <c r="P146" i="24"/>
  <c r="Q146" i="24" s="1"/>
  <c r="S146" i="24" s="1"/>
  <c r="U146" i="24" s="1"/>
  <c r="AT146" i="24" s="1"/>
  <c r="AX146" i="24" s="1"/>
  <c r="O147" i="24"/>
  <c r="P147" i="24" s="1"/>
  <c r="Q147" i="24" s="1"/>
  <c r="S147" i="24" s="1"/>
  <c r="U147" i="24" s="1"/>
  <c r="AT147" i="24" s="1"/>
  <c r="AX147" i="24" s="1"/>
  <c r="AY147" i="24" s="1"/>
  <c r="P115" i="22"/>
  <c r="Q115" i="22" s="1"/>
  <c r="S115" i="22" s="1"/>
  <c r="U115" i="22" s="1"/>
  <c r="AT115" i="22" s="1"/>
  <c r="AX115" i="22" s="1"/>
  <c r="O116" i="22"/>
  <c r="P116" i="22" s="1"/>
  <c r="Q116" i="22" s="1"/>
  <c r="S116" i="22" s="1"/>
  <c r="U116" i="22" s="1"/>
  <c r="AT116" i="22" s="1"/>
  <c r="AX116" i="22" s="1"/>
  <c r="AY116" i="22" s="1"/>
  <c r="P131" i="17"/>
  <c r="Q131" i="17" s="1"/>
  <c r="S131" i="17" s="1"/>
  <c r="U131" i="17" s="1"/>
  <c r="AT131" i="17" s="1"/>
  <c r="O132" i="17"/>
  <c r="P132" i="17" s="1"/>
  <c r="Q132" i="17" s="1"/>
  <c r="S132" i="17" s="1"/>
  <c r="U132" i="17" s="1"/>
  <c r="AT132" i="17" s="1"/>
  <c r="P146" i="29"/>
  <c r="Q146" i="29" s="1"/>
  <c r="S146" i="29" s="1"/>
  <c r="U146" i="29" s="1"/>
  <c r="AT146" i="29" s="1"/>
  <c r="AX146" i="29" s="1"/>
  <c r="O147" i="29"/>
  <c r="P147" i="29" s="1"/>
  <c r="Q147" i="29" s="1"/>
  <c r="S147" i="29" s="1"/>
  <c r="U147" i="29" s="1"/>
  <c r="AT147" i="29" s="1"/>
  <c r="AX147" i="29" s="1"/>
  <c r="AY147" i="29" s="1"/>
  <c r="P146" i="13"/>
  <c r="Q146" i="13" s="1"/>
  <c r="S146" i="13" s="1"/>
  <c r="U146" i="13" s="1"/>
  <c r="AT146" i="13" s="1"/>
  <c r="AX146" i="13" s="1"/>
  <c r="P115" i="24"/>
  <c r="Q115" i="24" s="1"/>
  <c r="S115" i="24" s="1"/>
  <c r="U115" i="24" s="1"/>
  <c r="AT115" i="24" s="1"/>
  <c r="AX115" i="24" s="1"/>
  <c r="O116" i="24"/>
  <c r="P116" i="24" s="1"/>
  <c r="Q116" i="24" s="1"/>
  <c r="S116" i="24" s="1"/>
  <c r="U116" i="24" s="1"/>
  <c r="AT116" i="24" s="1"/>
  <c r="AX116" i="24" s="1"/>
  <c r="AY116" i="24" s="1"/>
  <c r="P146" i="31"/>
  <c r="Q146" i="31" s="1"/>
  <c r="S146" i="31" s="1"/>
  <c r="U146" i="31" s="1"/>
  <c r="AT146" i="31" s="1"/>
  <c r="AX146" i="31" s="1"/>
  <c r="O147" i="31"/>
  <c r="P147" i="31" s="1"/>
  <c r="Q147" i="31" s="1"/>
  <c r="S147" i="31" s="1"/>
  <c r="U147" i="31" s="1"/>
  <c r="AT147" i="31" s="1"/>
  <c r="AX147" i="31" s="1"/>
  <c r="AY147" i="31" s="1"/>
  <c r="P99" i="2"/>
  <c r="Q99" i="2" s="1"/>
  <c r="S99" i="2" s="1"/>
  <c r="U99" i="2" s="1"/>
  <c r="AJ99" i="2" s="1"/>
  <c r="AN99" i="2" s="1"/>
  <c r="N146" i="7"/>
  <c r="P145" i="7"/>
  <c r="Q145" i="7" s="1"/>
  <c r="S145" i="7" s="1"/>
  <c r="U145" i="7" s="1"/>
  <c r="AT145" i="7" s="1"/>
  <c r="AX145" i="7" s="1"/>
  <c r="O146" i="7"/>
  <c r="N83" i="17"/>
  <c r="N115" i="33"/>
  <c r="N131" i="3"/>
  <c r="P130" i="3"/>
  <c r="Q130" i="3" s="1"/>
  <c r="S130" i="3" s="1"/>
  <c r="U130" i="3" s="1"/>
  <c r="AT130" i="3" s="1"/>
  <c r="P145" i="18"/>
  <c r="Q145" i="18" s="1"/>
  <c r="S145" i="18" s="1"/>
  <c r="U145" i="18" s="1"/>
  <c r="AT145" i="18" s="1"/>
  <c r="AX145" i="18" s="1"/>
  <c r="P99" i="9"/>
  <c r="Q99" i="9" s="1"/>
  <c r="S99" i="9" s="1"/>
  <c r="U99" i="9" s="1"/>
  <c r="AJ99" i="9" s="1"/>
  <c r="AN99" i="9" s="1"/>
  <c r="P131" i="13"/>
  <c r="Q131" i="13" s="1"/>
  <c r="S131" i="13" s="1"/>
  <c r="U131" i="13" s="1"/>
  <c r="AT131" i="13" s="1"/>
  <c r="AX132" i="19"/>
  <c r="AY132" i="19" s="1"/>
  <c r="BA132" i="19"/>
  <c r="P131" i="22"/>
  <c r="Q131" i="22" s="1"/>
  <c r="S131" i="22" s="1"/>
  <c r="U131" i="22" s="1"/>
  <c r="AT131" i="22" s="1"/>
  <c r="AX129" i="3"/>
  <c r="BA129" i="3"/>
  <c r="N83" i="5"/>
  <c r="O83" i="5" s="1"/>
  <c r="N131" i="12"/>
  <c r="O131" i="12" s="1"/>
  <c r="P114" i="11"/>
  <c r="Q114" i="11" s="1"/>
  <c r="S114" i="11" s="1"/>
  <c r="U114" i="11" s="1"/>
  <c r="AT114" i="11" s="1"/>
  <c r="AX114" i="11" s="1"/>
  <c r="BA132" i="5"/>
  <c r="AX132" i="5"/>
  <c r="AY132" i="5" s="1"/>
  <c r="O69" i="19"/>
  <c r="P69" i="19" s="1"/>
  <c r="Q69" i="19" s="1"/>
  <c r="S69" i="19" s="1"/>
  <c r="U69" i="19" s="1"/>
  <c r="AQ69" i="19" s="1"/>
  <c r="AU69" i="19" s="1"/>
  <c r="AV69" i="19" s="1"/>
  <c r="BA131" i="16"/>
  <c r="AX131" i="16"/>
  <c r="BA131" i="19"/>
  <c r="AX131" i="19"/>
  <c r="P98" i="21"/>
  <c r="Q98" i="21" s="1"/>
  <c r="S98" i="21" s="1"/>
  <c r="U98" i="21" s="1"/>
  <c r="AJ98" i="21" s="1"/>
  <c r="AN98" i="21" s="1"/>
  <c r="BA130" i="12"/>
  <c r="AX130" i="12"/>
  <c r="O147" i="10"/>
  <c r="P147" i="10" s="1"/>
  <c r="Q147" i="10" s="1"/>
  <c r="S147" i="10" s="1"/>
  <c r="U147" i="10" s="1"/>
  <c r="AT147" i="10" s="1"/>
  <c r="AX147" i="10" s="1"/>
  <c r="AY147" i="10" s="1"/>
  <c r="O116" i="20"/>
  <c r="P116" i="20" s="1"/>
  <c r="Q116" i="20" s="1"/>
  <c r="S116" i="20" s="1"/>
  <c r="U116" i="20" s="1"/>
  <c r="AT116" i="20" s="1"/>
  <c r="AX116" i="20" s="1"/>
  <c r="AY116" i="20" s="1"/>
  <c r="O144" i="4"/>
  <c r="BA131" i="5"/>
  <c r="AX131" i="5"/>
  <c r="P52" i="30"/>
  <c r="Q52" i="30" s="1"/>
  <c r="S52" i="30" s="1"/>
  <c r="U52" i="30" s="1"/>
  <c r="AQ52" i="30" s="1"/>
  <c r="AU52" i="30" s="1"/>
  <c r="O100" i="15"/>
  <c r="P100" i="15" s="1"/>
  <c r="Q100" i="15" s="1"/>
  <c r="S100" i="15" s="1"/>
  <c r="U100" i="15" s="1"/>
  <c r="AJ100" i="15" s="1"/>
  <c r="AN100" i="15" s="1"/>
  <c r="AO100" i="15" s="1"/>
  <c r="P115" i="29"/>
  <c r="Q115" i="29" s="1"/>
  <c r="S115" i="29" s="1"/>
  <c r="U115" i="29" s="1"/>
  <c r="AT115" i="29" s="1"/>
  <c r="AX115" i="29" s="1"/>
  <c r="O116" i="29"/>
  <c r="P116" i="29" s="1"/>
  <c r="Q116" i="29" s="1"/>
  <c r="S116" i="29" s="1"/>
  <c r="U116" i="29" s="1"/>
  <c r="AT116" i="29" s="1"/>
  <c r="AX116" i="29" s="1"/>
  <c r="AY116" i="29" s="1"/>
  <c r="P36" i="28"/>
  <c r="Q36" i="28" s="1"/>
  <c r="S36" i="28" s="1"/>
  <c r="U36" i="28" s="1"/>
  <c r="AQ36" i="28" s="1"/>
  <c r="AU36" i="28" s="1"/>
  <c r="O37" i="28"/>
  <c r="P37" i="28" s="1"/>
  <c r="Q37" i="28" s="1"/>
  <c r="S37" i="28" s="1"/>
  <c r="U37" i="28" s="1"/>
  <c r="AQ37" i="28" s="1"/>
  <c r="AU37" i="28" s="1"/>
  <c r="AV37" i="28" s="1"/>
  <c r="N68" i="26"/>
  <c r="O68" i="26" s="1"/>
  <c r="N146" i="16"/>
  <c r="O146" i="16" s="1"/>
  <c r="O116" i="21"/>
  <c r="P116" i="21" s="1"/>
  <c r="Q116" i="21" s="1"/>
  <c r="S116" i="21" s="1"/>
  <c r="U116" i="21" s="1"/>
  <c r="AT116" i="21" s="1"/>
  <c r="AX116" i="21" s="1"/>
  <c r="AY116" i="21" s="1"/>
  <c r="AX130" i="17"/>
  <c r="BA130" i="17"/>
  <c r="O147" i="15"/>
  <c r="P147" i="15" s="1"/>
  <c r="Q147" i="15" s="1"/>
  <c r="S147" i="15" s="1"/>
  <c r="U147" i="15" s="1"/>
  <c r="AT147" i="15" s="1"/>
  <c r="AX147" i="15" s="1"/>
  <c r="AY147" i="15" s="1"/>
  <c r="O132" i="28"/>
  <c r="P132" i="28" s="1"/>
  <c r="Q132" i="28" s="1"/>
  <c r="S132" i="28" s="1"/>
  <c r="U132" i="28" s="1"/>
  <c r="AT132" i="28" s="1"/>
  <c r="O99" i="14"/>
  <c r="O147" i="27"/>
  <c r="P147" i="27" s="1"/>
  <c r="Q147" i="27" s="1"/>
  <c r="S147" i="27" s="1"/>
  <c r="U147" i="27" s="1"/>
  <c r="AT147" i="27" s="1"/>
  <c r="AX147" i="27" s="1"/>
  <c r="AY147" i="27" s="1"/>
  <c r="O116" i="12"/>
  <c r="P116" i="12" s="1"/>
  <c r="Q116" i="12" s="1"/>
  <c r="S116" i="12" s="1"/>
  <c r="U116" i="12" s="1"/>
  <c r="AT116" i="12" s="1"/>
  <c r="AX116" i="12" s="1"/>
  <c r="AY116" i="12" s="1"/>
  <c r="BA129" i="21"/>
  <c r="AX129" i="21"/>
  <c r="AX132" i="15"/>
  <c r="BA132" i="15"/>
  <c r="BB132" i="15" s="1"/>
  <c r="BA131" i="23"/>
  <c r="AX131" i="23"/>
  <c r="P115" i="5"/>
  <c r="Q115" i="5" s="1"/>
  <c r="S115" i="5" s="1"/>
  <c r="U115" i="5" s="1"/>
  <c r="AT115" i="5" s="1"/>
  <c r="AX115" i="5" s="1"/>
  <c r="O116" i="5"/>
  <c r="P116" i="5" s="1"/>
  <c r="Q116" i="5" s="1"/>
  <c r="S116" i="5" s="1"/>
  <c r="U116" i="5" s="1"/>
  <c r="AT116" i="5" s="1"/>
  <c r="AX116" i="5" s="1"/>
  <c r="AY116" i="5" s="1"/>
  <c r="N99" i="14"/>
  <c r="P145" i="22"/>
  <c r="Q145" i="22" s="1"/>
  <c r="S145" i="22" s="1"/>
  <c r="U145" i="22" s="1"/>
  <c r="AT145" i="22" s="1"/>
  <c r="AX145" i="22" s="1"/>
  <c r="N146" i="22"/>
  <c r="O146" i="22"/>
  <c r="I13" i="1"/>
  <c r="K13" i="1" s="1"/>
  <c r="N131" i="33"/>
  <c r="O131" i="33" s="1"/>
  <c r="P130" i="33"/>
  <c r="Q130" i="33" s="1"/>
  <c r="S130" i="33" s="1"/>
  <c r="U130" i="33" s="1"/>
  <c r="AT130" i="33" s="1"/>
  <c r="P36" i="30"/>
  <c r="Q36" i="30" s="1"/>
  <c r="S36" i="30" s="1"/>
  <c r="U36" i="30" s="1"/>
  <c r="AQ36" i="30" s="1"/>
  <c r="AU36" i="30" s="1"/>
  <c r="O37" i="30"/>
  <c r="P37" i="30" s="1"/>
  <c r="Q37" i="30" s="1"/>
  <c r="S37" i="30" s="1"/>
  <c r="U37" i="30" s="1"/>
  <c r="AQ37" i="30" s="1"/>
  <c r="AU37" i="30" s="1"/>
  <c r="AV37" i="30" s="1"/>
  <c r="AX132" i="6"/>
  <c r="AY132" i="6" s="1"/>
  <c r="BA132" i="6"/>
  <c r="BB132" i="6" s="1"/>
  <c r="BA131" i="15"/>
  <c r="AX131" i="15"/>
  <c r="BA130" i="29"/>
  <c r="AX130" i="29"/>
  <c r="N146" i="30"/>
  <c r="O146" i="30" s="1"/>
  <c r="P145" i="30"/>
  <c r="Q145" i="30" s="1"/>
  <c r="S145" i="30" s="1"/>
  <c r="U145" i="30" s="1"/>
  <c r="AT145" i="30" s="1"/>
  <c r="AX145" i="30" s="1"/>
  <c r="N115" i="30"/>
  <c r="O115" i="30" s="1"/>
  <c r="O147" i="12"/>
  <c r="P147" i="12" s="1"/>
  <c r="Q147" i="12" s="1"/>
  <c r="S147" i="12" s="1"/>
  <c r="U147" i="12" s="1"/>
  <c r="AT147" i="12" s="1"/>
  <c r="AX147" i="12" s="1"/>
  <c r="AY147" i="12" s="1"/>
  <c r="N131" i="24"/>
  <c r="O131" i="24" s="1"/>
  <c r="BB132" i="20"/>
  <c r="BA132" i="16"/>
  <c r="BB132" i="16" s="1"/>
  <c r="AX132" i="16"/>
  <c r="AY132" i="16" s="1"/>
  <c r="BA131" i="28"/>
  <c r="AX131" i="28"/>
  <c r="P131" i="29"/>
  <c r="Q131" i="29" s="1"/>
  <c r="S131" i="29" s="1"/>
  <c r="U131" i="29" s="1"/>
  <c r="AT131" i="29" s="1"/>
  <c r="O132" i="29"/>
  <c r="P132" i="29" s="1"/>
  <c r="Q132" i="29" s="1"/>
  <c r="S132" i="29" s="1"/>
  <c r="U132" i="29" s="1"/>
  <c r="AT132" i="29" s="1"/>
  <c r="O147" i="1"/>
  <c r="P147" i="1" s="1"/>
  <c r="Q147" i="1" s="1"/>
  <c r="S147" i="1" s="1"/>
  <c r="U147" i="1" s="1"/>
  <c r="AT147" i="1" s="1"/>
  <c r="AX147" i="1" s="1"/>
  <c r="AY147" i="1" s="1"/>
  <c r="O147" i="26"/>
  <c r="P147" i="26" s="1"/>
  <c r="Q147" i="26" s="1"/>
  <c r="S147" i="26" s="1"/>
  <c r="U147" i="26" s="1"/>
  <c r="AT147" i="26" s="1"/>
  <c r="AX147" i="26" s="1"/>
  <c r="AY147" i="26" s="1"/>
  <c r="BA130" i="24"/>
  <c r="AX130" i="24"/>
  <c r="O146" i="17"/>
  <c r="P145" i="11"/>
  <c r="Q145" i="11" s="1"/>
  <c r="S145" i="11" s="1"/>
  <c r="U145" i="11" s="1"/>
  <c r="AT145" i="11" s="1"/>
  <c r="AX145" i="11" s="1"/>
  <c r="AX132" i="27"/>
  <c r="BA132" i="27"/>
  <c r="AX132" i="31"/>
  <c r="BA132" i="31"/>
  <c r="P146" i="19"/>
  <c r="Q146" i="19" s="1"/>
  <c r="S146" i="19" s="1"/>
  <c r="U146" i="19" s="1"/>
  <c r="AT146" i="19" s="1"/>
  <c r="AX146" i="19" s="1"/>
  <c r="O147" i="19"/>
  <c r="P147" i="19" s="1"/>
  <c r="Q147" i="19" s="1"/>
  <c r="S147" i="19" s="1"/>
  <c r="U147" i="19" s="1"/>
  <c r="AT147" i="19" s="1"/>
  <c r="AX147" i="19" s="1"/>
  <c r="AY147" i="19" s="1"/>
  <c r="P146" i="28"/>
  <c r="Q146" i="28" s="1"/>
  <c r="S146" i="28" s="1"/>
  <c r="U146" i="28" s="1"/>
  <c r="AT146" i="28" s="1"/>
  <c r="AX146" i="28" s="1"/>
  <c r="O147" i="28"/>
  <c r="P147" i="28" s="1"/>
  <c r="Q147" i="28" s="1"/>
  <c r="S147" i="28" s="1"/>
  <c r="U147" i="28" s="1"/>
  <c r="AT147" i="28" s="1"/>
  <c r="AX147" i="28" s="1"/>
  <c r="AY147" i="28" s="1"/>
  <c r="P114" i="26"/>
  <c r="Q114" i="26" s="1"/>
  <c r="S114" i="26" s="1"/>
  <c r="U114" i="26" s="1"/>
  <c r="AT114" i="26" s="1"/>
  <c r="AX114" i="26" s="1"/>
  <c r="P145" i="5"/>
  <c r="Q145" i="5" s="1"/>
  <c r="S145" i="5" s="1"/>
  <c r="U145" i="5" s="1"/>
  <c r="AT145" i="5" s="1"/>
  <c r="AX145" i="5" s="1"/>
  <c r="P115" i="10"/>
  <c r="Q115" i="10" s="1"/>
  <c r="S115" i="10" s="1"/>
  <c r="U115" i="10" s="1"/>
  <c r="AT115" i="10" s="1"/>
  <c r="AX115" i="10" s="1"/>
  <c r="O116" i="10"/>
  <c r="P116" i="10" s="1"/>
  <c r="Q116" i="10" s="1"/>
  <c r="S116" i="10" s="1"/>
  <c r="U116" i="10" s="1"/>
  <c r="AT116" i="10" s="1"/>
  <c r="AX116" i="10" s="1"/>
  <c r="AY116" i="10" s="1"/>
  <c r="N115" i="17"/>
  <c r="O115" i="17" s="1"/>
  <c r="P145" i="21"/>
  <c r="Q145" i="21" s="1"/>
  <c r="S145" i="21" s="1"/>
  <c r="U145" i="21" s="1"/>
  <c r="AT145" i="21" s="1"/>
  <c r="AX145" i="21" s="1"/>
  <c r="P130" i="26"/>
  <c r="Q130" i="26" s="1"/>
  <c r="S130" i="26" s="1"/>
  <c r="U130" i="26" s="1"/>
  <c r="AT130" i="26" s="1"/>
  <c r="BA130" i="30"/>
  <c r="AX130" i="30"/>
  <c r="AX131" i="27"/>
  <c r="BA131" i="27"/>
  <c r="AX131" i="31"/>
  <c r="BA131" i="31"/>
  <c r="P68" i="5"/>
  <c r="Q68" i="5" s="1"/>
  <c r="S68" i="5" s="1"/>
  <c r="U68" i="5" s="1"/>
  <c r="AQ68" i="5" s="1"/>
  <c r="AU68" i="5" s="1"/>
  <c r="O69" i="5"/>
  <c r="P69" i="5" s="1"/>
  <c r="Q69" i="5" s="1"/>
  <c r="S69" i="5" s="1"/>
  <c r="U69" i="5" s="1"/>
  <c r="AQ69" i="5" s="1"/>
  <c r="AU69" i="5" s="1"/>
  <c r="AV69" i="5" s="1"/>
  <c r="O131" i="4"/>
  <c r="O36" i="10"/>
  <c r="O131" i="10"/>
  <c r="O146" i="14"/>
  <c r="N146" i="17"/>
  <c r="BA129" i="26"/>
  <c r="AX129" i="26"/>
  <c r="N131" i="30"/>
  <c r="O131" i="30" s="1"/>
  <c r="N146" i="8"/>
  <c r="P145" i="8"/>
  <c r="Q145" i="8" s="1"/>
  <c r="S145" i="8" s="1"/>
  <c r="U145" i="8" s="1"/>
  <c r="AT145" i="8" s="1"/>
  <c r="AX145" i="8" s="1"/>
  <c r="AX132" i="23"/>
  <c r="AY132" i="23" s="1"/>
  <c r="BA132" i="23"/>
  <c r="BB132" i="23" s="1"/>
  <c r="O130" i="21"/>
  <c r="O84" i="20"/>
  <c r="P84" i="20" s="1"/>
  <c r="Q84" i="20" s="1"/>
  <c r="S84" i="20" s="1"/>
  <c r="U84" i="20" s="1"/>
  <c r="AQ84" i="20" s="1"/>
  <c r="AU84" i="20" s="1"/>
  <c r="AV84" i="20" s="1"/>
  <c r="O115" i="23"/>
  <c r="BA130" i="4"/>
  <c r="AX130" i="4"/>
  <c r="O132" i="7"/>
  <c r="P132" i="7" s="1"/>
  <c r="Q132" i="7" s="1"/>
  <c r="S132" i="7" s="1"/>
  <c r="U132" i="7" s="1"/>
  <c r="AT132" i="7" s="1"/>
  <c r="I13" i="25"/>
  <c r="K13" i="25" s="1"/>
  <c r="BA130" i="10"/>
  <c r="AX130" i="10"/>
  <c r="O100" i="26"/>
  <c r="P100" i="26" s="1"/>
  <c r="Q100" i="26" s="1"/>
  <c r="S100" i="26" s="1"/>
  <c r="U100" i="26" s="1"/>
  <c r="AJ100" i="26" s="1"/>
  <c r="AN100" i="26" s="1"/>
  <c r="AO100" i="26" s="1"/>
  <c r="N131" i="11"/>
  <c r="O131" i="11" s="1"/>
  <c r="N131" i="8"/>
  <c r="O131" i="8" s="1"/>
  <c r="P130" i="8"/>
  <c r="Q130" i="8" s="1"/>
  <c r="S130" i="8" s="1"/>
  <c r="U130" i="8" s="1"/>
  <c r="AT130" i="8" s="1"/>
  <c r="P145" i="33"/>
  <c r="Q145" i="33" s="1"/>
  <c r="S145" i="33" s="1"/>
  <c r="U145" i="33" s="1"/>
  <c r="AT145" i="33" s="1"/>
  <c r="AX145" i="33" s="1"/>
  <c r="N115" i="23"/>
  <c r="P145" i="20"/>
  <c r="Q145" i="20" s="1"/>
  <c r="S145" i="20" s="1"/>
  <c r="U145" i="20" s="1"/>
  <c r="AT145" i="20" s="1"/>
  <c r="AX145" i="20" s="1"/>
  <c r="P114" i="4"/>
  <c r="Q114" i="4" s="1"/>
  <c r="S114" i="4" s="1"/>
  <c r="U114" i="4" s="1"/>
  <c r="AT114" i="4" s="1"/>
  <c r="AX114" i="4" s="1"/>
  <c r="AX131" i="7"/>
  <c r="BA131" i="7"/>
  <c r="AX130" i="11"/>
  <c r="BA130" i="11"/>
  <c r="P131" i="14"/>
  <c r="Q131" i="14" s="1"/>
  <c r="S131" i="14" s="1"/>
  <c r="U131" i="14" s="1"/>
  <c r="AT131" i="14" s="1"/>
  <c r="O132" i="14"/>
  <c r="P132" i="14" s="1"/>
  <c r="Q132" i="14" s="1"/>
  <c r="S132" i="14" s="1"/>
  <c r="U132" i="14" s="1"/>
  <c r="AT132" i="14" s="1"/>
  <c r="O83" i="17"/>
  <c r="O115" i="33"/>
  <c r="AY132" i="2"/>
  <c r="O116" i="13"/>
  <c r="P116" i="13" s="1"/>
  <c r="Q116" i="13" s="1"/>
  <c r="S116" i="13" s="1"/>
  <c r="U116" i="13" s="1"/>
  <c r="AT116" i="13" s="1"/>
  <c r="AX116" i="13" s="1"/>
  <c r="AY116" i="13" s="1"/>
  <c r="BA130" i="14"/>
  <c r="AX130" i="14"/>
  <c r="P115" i="15"/>
  <c r="Q115" i="15" s="1"/>
  <c r="S115" i="15" s="1"/>
  <c r="U115" i="15" s="1"/>
  <c r="AT115" i="15" s="1"/>
  <c r="AX115" i="15" s="1"/>
  <c r="O116" i="15"/>
  <c r="P116" i="15" s="1"/>
  <c r="Q116" i="15" s="1"/>
  <c r="S116" i="15" s="1"/>
  <c r="U116" i="15" s="1"/>
  <c r="AT116" i="15" s="1"/>
  <c r="AX116" i="15" s="1"/>
  <c r="AY116" i="15" s="1"/>
  <c r="BB132" i="34" l="1"/>
  <c r="AY132" i="34"/>
  <c r="I13" i="34" s="1"/>
  <c r="K13" i="34" s="1"/>
  <c r="P131" i="33"/>
  <c r="Q131" i="33" s="1"/>
  <c r="S131" i="33" s="1"/>
  <c r="U131" i="33" s="1"/>
  <c r="AT131" i="33" s="1"/>
  <c r="O132" i="33"/>
  <c r="P132" i="33" s="1"/>
  <c r="Q132" i="33" s="1"/>
  <c r="S132" i="33" s="1"/>
  <c r="U132" i="33" s="1"/>
  <c r="AT132" i="33" s="1"/>
  <c r="P131" i="8"/>
  <c r="Q131" i="8" s="1"/>
  <c r="S131" i="8" s="1"/>
  <c r="U131" i="8" s="1"/>
  <c r="AT131" i="8" s="1"/>
  <c r="P131" i="11"/>
  <c r="Q131" i="11" s="1"/>
  <c r="S131" i="11" s="1"/>
  <c r="U131" i="11" s="1"/>
  <c r="AT131" i="11" s="1"/>
  <c r="O132" i="11"/>
  <c r="P132" i="11" s="1"/>
  <c r="Q132" i="11" s="1"/>
  <c r="S132" i="11" s="1"/>
  <c r="U132" i="11" s="1"/>
  <c r="AT132" i="11" s="1"/>
  <c r="P115" i="17"/>
  <c r="Q115" i="17" s="1"/>
  <c r="S115" i="17" s="1"/>
  <c r="U115" i="17" s="1"/>
  <c r="AT115" i="17" s="1"/>
  <c r="AX115" i="17" s="1"/>
  <c r="O116" i="17"/>
  <c r="P116" i="17" s="1"/>
  <c r="Q116" i="17" s="1"/>
  <c r="S116" i="17" s="1"/>
  <c r="U116" i="17" s="1"/>
  <c r="AT116" i="17" s="1"/>
  <c r="AX116" i="17" s="1"/>
  <c r="AY116" i="17" s="1"/>
  <c r="P146" i="30"/>
  <c r="Q146" i="30" s="1"/>
  <c r="S146" i="30" s="1"/>
  <c r="U146" i="30" s="1"/>
  <c r="AT146" i="30" s="1"/>
  <c r="AX146" i="30" s="1"/>
  <c r="P68" i="26"/>
  <c r="Q68" i="26" s="1"/>
  <c r="S68" i="26" s="1"/>
  <c r="U68" i="26" s="1"/>
  <c r="AQ68" i="26" s="1"/>
  <c r="AU68" i="26" s="1"/>
  <c r="N146" i="11"/>
  <c r="O146" i="11" s="1"/>
  <c r="P146" i="22"/>
  <c r="Q146" i="22" s="1"/>
  <c r="S146" i="22" s="1"/>
  <c r="U146" i="22" s="1"/>
  <c r="AT146" i="22" s="1"/>
  <c r="AX146" i="22" s="1"/>
  <c r="O147" i="22"/>
  <c r="P147" i="22" s="1"/>
  <c r="Q147" i="22" s="1"/>
  <c r="S147" i="22" s="1"/>
  <c r="U147" i="22" s="1"/>
  <c r="AT147" i="22" s="1"/>
  <c r="AX147" i="22" s="1"/>
  <c r="AY147" i="22" s="1"/>
  <c r="P146" i="17"/>
  <c r="Q146" i="17" s="1"/>
  <c r="S146" i="17" s="1"/>
  <c r="U146" i="17" s="1"/>
  <c r="AT146" i="17" s="1"/>
  <c r="AX146" i="17" s="1"/>
  <c r="O147" i="17"/>
  <c r="P147" i="17" s="1"/>
  <c r="Q147" i="17" s="1"/>
  <c r="S147" i="17" s="1"/>
  <c r="U147" i="17" s="1"/>
  <c r="AT147" i="17" s="1"/>
  <c r="AX147" i="17" s="1"/>
  <c r="AY147" i="17" s="1"/>
  <c r="N146" i="18"/>
  <c r="O146" i="18" s="1"/>
  <c r="P115" i="30"/>
  <c r="Q115" i="30" s="1"/>
  <c r="S115" i="30" s="1"/>
  <c r="U115" i="30" s="1"/>
  <c r="AT115" i="30" s="1"/>
  <c r="AX115" i="30" s="1"/>
  <c r="AX130" i="8"/>
  <c r="BA130" i="8"/>
  <c r="O146" i="8"/>
  <c r="N146" i="5"/>
  <c r="O146" i="5" s="1"/>
  <c r="N115" i="11"/>
  <c r="O115" i="11" s="1"/>
  <c r="O131" i="3"/>
  <c r="O147" i="13"/>
  <c r="P147" i="13" s="1"/>
  <c r="Q147" i="13" s="1"/>
  <c r="S147" i="13" s="1"/>
  <c r="U147" i="13" s="1"/>
  <c r="AT147" i="13" s="1"/>
  <c r="AX147" i="13" s="1"/>
  <c r="AY147" i="13" s="1"/>
  <c r="O115" i="26"/>
  <c r="P131" i="12"/>
  <c r="Q131" i="12" s="1"/>
  <c r="S131" i="12" s="1"/>
  <c r="U131" i="12" s="1"/>
  <c r="AT131" i="12" s="1"/>
  <c r="AX130" i="3"/>
  <c r="BA130" i="3"/>
  <c r="P146" i="16"/>
  <c r="Q146" i="16" s="1"/>
  <c r="S146" i="16" s="1"/>
  <c r="U146" i="16" s="1"/>
  <c r="AT146" i="16" s="1"/>
  <c r="AX146" i="16" s="1"/>
  <c r="O147" i="16"/>
  <c r="P147" i="16" s="1"/>
  <c r="Q147" i="16" s="1"/>
  <c r="S147" i="16" s="1"/>
  <c r="U147" i="16" s="1"/>
  <c r="AT147" i="16" s="1"/>
  <c r="AX147" i="16" s="1"/>
  <c r="AY147" i="16" s="1"/>
  <c r="P83" i="5"/>
  <c r="Q83" i="5" s="1"/>
  <c r="S83" i="5" s="1"/>
  <c r="U83" i="5" s="1"/>
  <c r="AQ83" i="5" s="1"/>
  <c r="AU83" i="5" s="1"/>
  <c r="P99" i="14"/>
  <c r="Q99" i="14" s="1"/>
  <c r="S99" i="14" s="1"/>
  <c r="U99" i="14" s="1"/>
  <c r="AJ99" i="14" s="1"/>
  <c r="AN99" i="14" s="1"/>
  <c r="P144" i="4"/>
  <c r="Q144" i="4" s="1"/>
  <c r="S144" i="4" s="1"/>
  <c r="U144" i="4" s="1"/>
  <c r="AT144" i="4" s="1"/>
  <c r="AX144" i="4" s="1"/>
  <c r="BA132" i="28"/>
  <c r="BB132" i="28" s="1"/>
  <c r="AX132" i="28"/>
  <c r="AY132" i="28" s="1"/>
  <c r="I13" i="28" s="1"/>
  <c r="K13" i="28" s="1"/>
  <c r="N115" i="4"/>
  <c r="O115" i="4" s="1"/>
  <c r="AX132" i="29"/>
  <c r="AY132" i="29" s="1"/>
  <c r="I13" i="29" s="1"/>
  <c r="K13" i="29" s="1"/>
  <c r="BA132" i="29"/>
  <c r="BB132" i="29" s="1"/>
  <c r="N99" i="21"/>
  <c r="O99" i="21" s="1"/>
  <c r="BA132" i="17"/>
  <c r="AX132" i="17"/>
  <c r="P131" i="30"/>
  <c r="Q131" i="30" s="1"/>
  <c r="S131" i="30" s="1"/>
  <c r="U131" i="30" s="1"/>
  <c r="AT131" i="30" s="1"/>
  <c r="O132" i="30"/>
  <c r="P132" i="30" s="1"/>
  <c r="Q132" i="30" s="1"/>
  <c r="S132" i="30" s="1"/>
  <c r="U132" i="30" s="1"/>
  <c r="AT132" i="30" s="1"/>
  <c r="N115" i="26"/>
  <c r="O146" i="20"/>
  <c r="AX131" i="29"/>
  <c r="BA131" i="29"/>
  <c r="O132" i="22"/>
  <c r="P132" i="22" s="1"/>
  <c r="Q132" i="22" s="1"/>
  <c r="S132" i="22" s="1"/>
  <c r="U132" i="22" s="1"/>
  <c r="AT132" i="22" s="1"/>
  <c r="BA131" i="17"/>
  <c r="AX131" i="17"/>
  <c r="P130" i="21"/>
  <c r="Q130" i="21" s="1"/>
  <c r="S130" i="21" s="1"/>
  <c r="U130" i="21" s="1"/>
  <c r="AT130" i="21" s="1"/>
  <c r="N131" i="21"/>
  <c r="BA130" i="26"/>
  <c r="AX130" i="26"/>
  <c r="AX131" i="22"/>
  <c r="BA131" i="22"/>
  <c r="P146" i="7"/>
  <c r="Q146" i="7" s="1"/>
  <c r="S146" i="7" s="1"/>
  <c r="U146" i="7" s="1"/>
  <c r="AT146" i="7" s="1"/>
  <c r="AX146" i="7" s="1"/>
  <c r="N146" i="20"/>
  <c r="N131" i="26"/>
  <c r="O131" i="26" s="1"/>
  <c r="I13" i="6"/>
  <c r="K13" i="6" s="1"/>
  <c r="AY132" i="15"/>
  <c r="I13" i="15" s="1"/>
  <c r="K13" i="15" s="1"/>
  <c r="BB132" i="19"/>
  <c r="P131" i="24"/>
  <c r="Q131" i="24" s="1"/>
  <c r="S131" i="24" s="1"/>
  <c r="U131" i="24" s="1"/>
  <c r="AT131" i="24" s="1"/>
  <c r="O132" i="24"/>
  <c r="P132" i="24" s="1"/>
  <c r="Q132" i="24" s="1"/>
  <c r="S132" i="24" s="1"/>
  <c r="U132" i="24" s="1"/>
  <c r="AT132" i="24" s="1"/>
  <c r="BB132" i="5"/>
  <c r="BA132" i="7"/>
  <c r="BB132" i="7" s="1"/>
  <c r="AX132" i="7"/>
  <c r="AY132" i="7" s="1"/>
  <c r="BB132" i="31"/>
  <c r="P115" i="33"/>
  <c r="Q115" i="33" s="1"/>
  <c r="S115" i="33" s="1"/>
  <c r="U115" i="33" s="1"/>
  <c r="AT115" i="33" s="1"/>
  <c r="AX115" i="33" s="1"/>
  <c r="O116" i="33"/>
  <c r="P116" i="33" s="1"/>
  <c r="Q116" i="33" s="1"/>
  <c r="S116" i="33" s="1"/>
  <c r="U116" i="33" s="1"/>
  <c r="AT116" i="33" s="1"/>
  <c r="AX116" i="33" s="1"/>
  <c r="AY116" i="33" s="1"/>
  <c r="P146" i="14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I13" i="16"/>
  <c r="K13" i="16" s="1"/>
  <c r="P83" i="17"/>
  <c r="Q83" i="17" s="1"/>
  <c r="S83" i="17" s="1"/>
  <c r="U83" i="17" s="1"/>
  <c r="AQ83" i="17" s="1"/>
  <c r="AU83" i="17" s="1"/>
  <c r="P131" i="10"/>
  <c r="Q131" i="10" s="1"/>
  <c r="S131" i="10" s="1"/>
  <c r="U131" i="10" s="1"/>
  <c r="AT131" i="10" s="1"/>
  <c r="O132" i="10"/>
  <c r="P132" i="10" s="1"/>
  <c r="Q132" i="10" s="1"/>
  <c r="S132" i="10" s="1"/>
  <c r="U132" i="10" s="1"/>
  <c r="AT132" i="10" s="1"/>
  <c r="N146" i="21"/>
  <c r="O146" i="21" s="1"/>
  <c r="AY132" i="31"/>
  <c r="O53" i="30"/>
  <c r="P53" i="30" s="1"/>
  <c r="Q53" i="30" s="1"/>
  <c r="S53" i="30" s="1"/>
  <c r="U53" i="30" s="1"/>
  <c r="AQ53" i="30" s="1"/>
  <c r="AU53" i="30" s="1"/>
  <c r="AV53" i="30" s="1"/>
  <c r="O132" i="13"/>
  <c r="P132" i="13" s="1"/>
  <c r="Q132" i="13" s="1"/>
  <c r="S132" i="13" s="1"/>
  <c r="U132" i="13" s="1"/>
  <c r="AT132" i="13" s="1"/>
  <c r="O100" i="2"/>
  <c r="P100" i="2" s="1"/>
  <c r="Q100" i="2" s="1"/>
  <c r="S100" i="2" s="1"/>
  <c r="U100" i="2" s="1"/>
  <c r="AJ100" i="2" s="1"/>
  <c r="AN100" i="2" s="1"/>
  <c r="AO100" i="2" s="1"/>
  <c r="I13" i="2" s="1"/>
  <c r="K13" i="2" s="1"/>
  <c r="O146" i="33"/>
  <c r="P36" i="10"/>
  <c r="Q36" i="10" s="1"/>
  <c r="S36" i="10" s="1"/>
  <c r="U36" i="10" s="1"/>
  <c r="AQ36" i="10" s="1"/>
  <c r="AU36" i="10" s="1"/>
  <c r="BB132" i="27"/>
  <c r="AX131" i="13"/>
  <c r="BA131" i="13"/>
  <c r="BA132" i="14"/>
  <c r="AX132" i="14"/>
  <c r="AX131" i="14"/>
  <c r="BA131" i="14"/>
  <c r="N146" i="33"/>
  <c r="P115" i="23"/>
  <c r="Q115" i="23" s="1"/>
  <c r="S115" i="23" s="1"/>
  <c r="U115" i="23" s="1"/>
  <c r="AT115" i="23" s="1"/>
  <c r="AX115" i="23" s="1"/>
  <c r="O116" i="23"/>
  <c r="P116" i="23" s="1"/>
  <c r="Q116" i="23" s="1"/>
  <c r="S116" i="23" s="1"/>
  <c r="U116" i="23" s="1"/>
  <c r="AT116" i="23" s="1"/>
  <c r="AX116" i="23" s="1"/>
  <c r="AY116" i="23" s="1"/>
  <c r="I13" i="23" s="1"/>
  <c r="K13" i="23" s="1"/>
  <c r="P131" i="4"/>
  <c r="Q131" i="4" s="1"/>
  <c r="S131" i="4" s="1"/>
  <c r="U131" i="4" s="1"/>
  <c r="AT131" i="4" s="1"/>
  <c r="AY132" i="27"/>
  <c r="I13" i="27" s="1"/>
  <c r="K13" i="27" s="1"/>
  <c r="AX130" i="33"/>
  <c r="BA130" i="33"/>
  <c r="I13" i="19"/>
  <c r="K13" i="19" s="1"/>
  <c r="O100" i="9"/>
  <c r="P100" i="9" s="1"/>
  <c r="Q100" i="9" s="1"/>
  <c r="S100" i="9" s="1"/>
  <c r="U100" i="9" s="1"/>
  <c r="AJ100" i="9" s="1"/>
  <c r="AN100" i="9" s="1"/>
  <c r="AO100" i="9" s="1"/>
  <c r="I13" i="9" s="1"/>
  <c r="K13" i="9" s="1"/>
  <c r="P131" i="26" l="1"/>
  <c r="Q131" i="26" s="1"/>
  <c r="S131" i="26" s="1"/>
  <c r="U131" i="26" s="1"/>
  <c r="AT131" i="26" s="1"/>
  <c r="O132" i="26"/>
  <c r="P132" i="26" s="1"/>
  <c r="Q132" i="26" s="1"/>
  <c r="S132" i="26" s="1"/>
  <c r="U132" i="26" s="1"/>
  <c r="AT132" i="26" s="1"/>
  <c r="BA132" i="24"/>
  <c r="AX132" i="24"/>
  <c r="AX130" i="21"/>
  <c r="BA130" i="21"/>
  <c r="P115" i="26"/>
  <c r="Q115" i="26" s="1"/>
  <c r="S115" i="26" s="1"/>
  <c r="U115" i="26" s="1"/>
  <c r="AT115" i="26" s="1"/>
  <c r="AX115" i="26" s="1"/>
  <c r="O116" i="26"/>
  <c r="P116" i="26" s="1"/>
  <c r="Q116" i="26" s="1"/>
  <c r="S116" i="26" s="1"/>
  <c r="U116" i="26" s="1"/>
  <c r="AT116" i="26" s="1"/>
  <c r="AX116" i="26" s="1"/>
  <c r="AY116" i="26" s="1"/>
  <c r="AY132" i="14"/>
  <c r="AX131" i="24"/>
  <c r="BA131" i="24"/>
  <c r="P115" i="4"/>
  <c r="Q115" i="4" s="1"/>
  <c r="S115" i="4" s="1"/>
  <c r="U115" i="4" s="1"/>
  <c r="AT115" i="4" s="1"/>
  <c r="AX115" i="4" s="1"/>
  <c r="O116" i="4"/>
  <c r="P116" i="4" s="1"/>
  <c r="Q116" i="4" s="1"/>
  <c r="S116" i="4" s="1"/>
  <c r="U116" i="4" s="1"/>
  <c r="AT116" i="4" s="1"/>
  <c r="AX116" i="4" s="1"/>
  <c r="AY116" i="4" s="1"/>
  <c r="P146" i="11"/>
  <c r="Q146" i="11" s="1"/>
  <c r="S146" i="11" s="1"/>
  <c r="U146" i="11" s="1"/>
  <c r="AT146" i="11" s="1"/>
  <c r="AX146" i="11" s="1"/>
  <c r="O147" i="11"/>
  <c r="P147" i="11" s="1"/>
  <c r="Q147" i="11" s="1"/>
  <c r="S147" i="11" s="1"/>
  <c r="U147" i="11" s="1"/>
  <c r="AT147" i="11" s="1"/>
  <c r="AX147" i="11" s="1"/>
  <c r="AY147" i="11" s="1"/>
  <c r="BA131" i="10"/>
  <c r="AX131" i="10"/>
  <c r="BB132" i="14"/>
  <c r="O84" i="17"/>
  <c r="P84" i="17" s="1"/>
  <c r="Q84" i="17" s="1"/>
  <c r="S84" i="17" s="1"/>
  <c r="U84" i="17" s="1"/>
  <c r="AQ84" i="17" s="1"/>
  <c r="AU84" i="17" s="1"/>
  <c r="AV84" i="17" s="1"/>
  <c r="P131" i="3"/>
  <c r="Q131" i="3" s="1"/>
  <c r="S131" i="3" s="1"/>
  <c r="U131" i="3" s="1"/>
  <c r="AT131" i="3" s="1"/>
  <c r="O132" i="3"/>
  <c r="P132" i="3" s="1"/>
  <c r="Q132" i="3" s="1"/>
  <c r="S132" i="3" s="1"/>
  <c r="U132" i="3" s="1"/>
  <c r="AT132" i="3" s="1"/>
  <c r="O69" i="26"/>
  <c r="P69" i="26" s="1"/>
  <c r="Q69" i="26" s="1"/>
  <c r="S69" i="26" s="1"/>
  <c r="U69" i="26" s="1"/>
  <c r="AQ69" i="26" s="1"/>
  <c r="AU69" i="26" s="1"/>
  <c r="AV69" i="26" s="1"/>
  <c r="O145" i="4"/>
  <c r="P146" i="5"/>
  <c r="Q146" i="5" s="1"/>
  <c r="S146" i="5" s="1"/>
  <c r="U146" i="5" s="1"/>
  <c r="AT146" i="5" s="1"/>
  <c r="AX146" i="5" s="1"/>
  <c r="O147" i="30"/>
  <c r="P147" i="30" s="1"/>
  <c r="Q147" i="30" s="1"/>
  <c r="S147" i="30" s="1"/>
  <c r="U147" i="30" s="1"/>
  <c r="AT147" i="30" s="1"/>
  <c r="AX147" i="30" s="1"/>
  <c r="AY147" i="30" s="1"/>
  <c r="P146" i="8"/>
  <c r="Q146" i="8" s="1"/>
  <c r="S146" i="8" s="1"/>
  <c r="U146" i="8" s="1"/>
  <c r="AT146" i="8" s="1"/>
  <c r="AX146" i="8" s="1"/>
  <c r="O147" i="8"/>
  <c r="P147" i="8" s="1"/>
  <c r="Q147" i="8" s="1"/>
  <c r="S147" i="8" s="1"/>
  <c r="U147" i="8" s="1"/>
  <c r="AT147" i="8" s="1"/>
  <c r="AX147" i="8" s="1"/>
  <c r="AY147" i="8" s="1"/>
  <c r="AX132" i="10"/>
  <c r="AY132" i="10" s="1"/>
  <c r="BA132" i="10"/>
  <c r="BB132" i="10" s="1"/>
  <c r="O100" i="14"/>
  <c r="P100" i="14" s="1"/>
  <c r="Q100" i="14" s="1"/>
  <c r="S100" i="14" s="1"/>
  <c r="U100" i="14" s="1"/>
  <c r="AJ100" i="14" s="1"/>
  <c r="AN100" i="14" s="1"/>
  <c r="AO100" i="14" s="1"/>
  <c r="I13" i="14" s="1"/>
  <c r="K13" i="14" s="1"/>
  <c r="P146" i="20"/>
  <c r="Q146" i="20" s="1"/>
  <c r="S146" i="20" s="1"/>
  <c r="U146" i="20" s="1"/>
  <c r="AT146" i="20" s="1"/>
  <c r="AX146" i="20" s="1"/>
  <c r="O147" i="20"/>
  <c r="P147" i="20" s="1"/>
  <c r="Q147" i="20" s="1"/>
  <c r="S147" i="20" s="1"/>
  <c r="U147" i="20" s="1"/>
  <c r="AT147" i="20" s="1"/>
  <c r="AX147" i="20" s="1"/>
  <c r="AY147" i="20" s="1"/>
  <c r="I13" i="20" s="1"/>
  <c r="K13" i="20" s="1"/>
  <c r="AX131" i="12"/>
  <c r="BA131" i="12"/>
  <c r="P115" i="11"/>
  <c r="Q115" i="11" s="1"/>
  <c r="S115" i="11" s="1"/>
  <c r="U115" i="11" s="1"/>
  <c r="AT115" i="11" s="1"/>
  <c r="AX115" i="11" s="1"/>
  <c r="O116" i="11"/>
  <c r="P116" i="11" s="1"/>
  <c r="Q116" i="11" s="1"/>
  <c r="S116" i="11" s="1"/>
  <c r="U116" i="11" s="1"/>
  <c r="AT116" i="11" s="1"/>
  <c r="AX116" i="11" s="1"/>
  <c r="AY116" i="11" s="1"/>
  <c r="O37" i="10"/>
  <c r="P37" i="10" s="1"/>
  <c r="Q37" i="10" s="1"/>
  <c r="S37" i="10" s="1"/>
  <c r="U37" i="10" s="1"/>
  <c r="AQ37" i="10" s="1"/>
  <c r="AU37" i="10" s="1"/>
  <c r="AV37" i="10" s="1"/>
  <c r="O147" i="7"/>
  <c r="P147" i="7" s="1"/>
  <c r="Q147" i="7" s="1"/>
  <c r="S147" i="7" s="1"/>
  <c r="U147" i="7" s="1"/>
  <c r="AT147" i="7" s="1"/>
  <c r="AX147" i="7" s="1"/>
  <c r="AY147" i="7" s="1"/>
  <c r="I13" i="7" s="1"/>
  <c r="K13" i="7" s="1"/>
  <c r="O84" i="5"/>
  <c r="P84" i="5" s="1"/>
  <c r="Q84" i="5" s="1"/>
  <c r="S84" i="5" s="1"/>
  <c r="U84" i="5" s="1"/>
  <c r="AQ84" i="5" s="1"/>
  <c r="AU84" i="5" s="1"/>
  <c r="AV84" i="5" s="1"/>
  <c r="O116" i="30"/>
  <c r="P116" i="30" s="1"/>
  <c r="Q116" i="30" s="1"/>
  <c r="S116" i="30" s="1"/>
  <c r="U116" i="30" s="1"/>
  <c r="AT116" i="30" s="1"/>
  <c r="AX116" i="30" s="1"/>
  <c r="AY116" i="30" s="1"/>
  <c r="I13" i="30" s="1"/>
  <c r="K13" i="30" s="1"/>
  <c r="P146" i="21"/>
  <c r="Q146" i="21" s="1"/>
  <c r="S146" i="21" s="1"/>
  <c r="U146" i="21" s="1"/>
  <c r="AT146" i="21" s="1"/>
  <c r="AX146" i="21" s="1"/>
  <c r="O147" i="21"/>
  <c r="P147" i="21" s="1"/>
  <c r="Q147" i="21" s="1"/>
  <c r="S147" i="21" s="1"/>
  <c r="U147" i="21" s="1"/>
  <c r="AT147" i="21" s="1"/>
  <c r="AX147" i="21" s="1"/>
  <c r="AY147" i="21" s="1"/>
  <c r="BA132" i="30"/>
  <c r="BB132" i="30" s="1"/>
  <c r="AX132" i="30"/>
  <c r="AY132" i="30" s="1"/>
  <c r="AX132" i="11"/>
  <c r="AY132" i="11" s="1"/>
  <c r="BA132" i="11"/>
  <c r="O132" i="4"/>
  <c r="P132" i="4" s="1"/>
  <c r="Q132" i="4" s="1"/>
  <c r="S132" i="4" s="1"/>
  <c r="U132" i="4" s="1"/>
  <c r="AT132" i="4" s="1"/>
  <c r="P146" i="33"/>
  <c r="Q146" i="33" s="1"/>
  <c r="S146" i="33" s="1"/>
  <c r="U146" i="33" s="1"/>
  <c r="AT146" i="33" s="1"/>
  <c r="AX146" i="33" s="1"/>
  <c r="O147" i="33"/>
  <c r="P147" i="33" s="1"/>
  <c r="Q147" i="33" s="1"/>
  <c r="S147" i="33" s="1"/>
  <c r="U147" i="33" s="1"/>
  <c r="AT147" i="33" s="1"/>
  <c r="AX147" i="33" s="1"/>
  <c r="AY147" i="33" s="1"/>
  <c r="AX131" i="30"/>
  <c r="BA131" i="30"/>
  <c r="AX131" i="11"/>
  <c r="BA131" i="11"/>
  <c r="AY132" i="17"/>
  <c r="P146" i="18"/>
  <c r="Q146" i="18" s="1"/>
  <c r="S146" i="18" s="1"/>
  <c r="U146" i="18" s="1"/>
  <c r="AT146" i="18" s="1"/>
  <c r="AX146" i="18" s="1"/>
  <c r="O147" i="18"/>
  <c r="P147" i="18" s="1"/>
  <c r="Q147" i="18" s="1"/>
  <c r="S147" i="18" s="1"/>
  <c r="U147" i="18" s="1"/>
  <c r="AT147" i="18" s="1"/>
  <c r="AX147" i="18" s="1"/>
  <c r="AY147" i="18" s="1"/>
  <c r="I13" i="18" s="1"/>
  <c r="K13" i="18" s="1"/>
  <c r="O132" i="8"/>
  <c r="P132" i="8" s="1"/>
  <c r="Q132" i="8" s="1"/>
  <c r="S132" i="8" s="1"/>
  <c r="U132" i="8" s="1"/>
  <c r="AT132" i="8" s="1"/>
  <c r="BA132" i="13"/>
  <c r="BB132" i="13" s="1"/>
  <c r="AX132" i="13"/>
  <c r="AY132" i="13" s="1"/>
  <c r="I13" i="13" s="1"/>
  <c r="K13" i="13" s="1"/>
  <c r="BB132" i="17"/>
  <c r="BA131" i="8"/>
  <c r="AX131" i="8"/>
  <c r="BA132" i="22"/>
  <c r="BB132" i="22" s="1"/>
  <c r="AX132" i="22"/>
  <c r="AY132" i="22" s="1"/>
  <c r="I13" i="22" s="1"/>
  <c r="K13" i="22" s="1"/>
  <c r="P99" i="21"/>
  <c r="Q99" i="21" s="1"/>
  <c r="S99" i="21" s="1"/>
  <c r="U99" i="21" s="1"/>
  <c r="AJ99" i="21" s="1"/>
  <c r="AN99" i="21" s="1"/>
  <c r="BA132" i="33"/>
  <c r="AX132" i="33"/>
  <c r="BA131" i="4"/>
  <c r="AX131" i="4"/>
  <c r="I13" i="31"/>
  <c r="K13" i="31" s="1"/>
  <c r="O131" i="21"/>
  <c r="O132" i="12"/>
  <c r="P132" i="12" s="1"/>
  <c r="Q132" i="12" s="1"/>
  <c r="S132" i="12" s="1"/>
  <c r="U132" i="12" s="1"/>
  <c r="AT132" i="12" s="1"/>
  <c r="AX131" i="33"/>
  <c r="BA131" i="33"/>
  <c r="O147" i="5" l="1"/>
  <c r="P147" i="5" s="1"/>
  <c r="Q147" i="5" s="1"/>
  <c r="S147" i="5" s="1"/>
  <c r="U147" i="5" s="1"/>
  <c r="AT147" i="5" s="1"/>
  <c r="AX147" i="5" s="1"/>
  <c r="AY147" i="5" s="1"/>
  <c r="I13" i="5" s="1"/>
  <c r="K13" i="5" s="1"/>
  <c r="I13" i="10"/>
  <c r="K13" i="10" s="1"/>
  <c r="P145" i="4"/>
  <c r="Q145" i="4" s="1"/>
  <c r="S145" i="4" s="1"/>
  <c r="U145" i="4" s="1"/>
  <c r="AT145" i="4" s="1"/>
  <c r="AX145" i="4" s="1"/>
  <c r="P131" i="21"/>
  <c r="Q131" i="21" s="1"/>
  <c r="S131" i="21" s="1"/>
  <c r="U131" i="21" s="1"/>
  <c r="AT131" i="21" s="1"/>
  <c r="O132" i="21"/>
  <c r="P132" i="21" s="1"/>
  <c r="Q132" i="21" s="1"/>
  <c r="S132" i="21" s="1"/>
  <c r="U132" i="21" s="1"/>
  <c r="AT132" i="21" s="1"/>
  <c r="AX132" i="3"/>
  <c r="AY132" i="3" s="1"/>
  <c r="BA132" i="3"/>
  <c r="BB132" i="3" s="1"/>
  <c r="BA132" i="8"/>
  <c r="BB132" i="8" s="1"/>
  <c r="AX132" i="8"/>
  <c r="AY132" i="8" s="1"/>
  <c r="I13" i="8" s="1"/>
  <c r="K13" i="8" s="1"/>
  <c r="BB132" i="33"/>
  <c r="O100" i="21"/>
  <c r="P100" i="21" s="1"/>
  <c r="Q100" i="21" s="1"/>
  <c r="S100" i="21" s="1"/>
  <c r="U100" i="21" s="1"/>
  <c r="AJ100" i="21" s="1"/>
  <c r="AN100" i="21" s="1"/>
  <c r="AO100" i="21" s="1"/>
  <c r="AX131" i="3"/>
  <c r="BA131" i="3"/>
  <c r="AY132" i="24"/>
  <c r="I13" i="17"/>
  <c r="K13" i="17" s="1"/>
  <c r="BB132" i="24"/>
  <c r="AX132" i="12"/>
  <c r="AY132" i="12" s="1"/>
  <c r="I13" i="12" s="1"/>
  <c r="K13" i="12" s="1"/>
  <c r="BA132" i="12"/>
  <c r="BB132" i="12" s="1"/>
  <c r="BA132" i="26"/>
  <c r="AX132" i="26"/>
  <c r="AY132" i="33"/>
  <c r="AX132" i="4"/>
  <c r="AY132" i="4" s="1"/>
  <c r="BA132" i="4"/>
  <c r="BB132" i="4" s="1"/>
  <c r="BA131" i="26"/>
  <c r="AX131" i="26"/>
  <c r="BB132" i="11"/>
  <c r="I13" i="11" s="1"/>
  <c r="K13" i="11" s="1"/>
  <c r="BA131" i="21" l="1"/>
  <c r="AX131" i="21"/>
  <c r="BB132" i="26"/>
  <c r="N146" i="4"/>
  <c r="O146" i="4" s="1"/>
  <c r="I13" i="33"/>
  <c r="K13" i="33" s="1"/>
  <c r="I13" i="3"/>
  <c r="K13" i="3" s="1"/>
  <c r="BA132" i="21"/>
  <c r="BB132" i="21" s="1"/>
  <c r="AX132" i="21"/>
  <c r="AY132" i="21" s="1"/>
  <c r="I13" i="24"/>
  <c r="K13" i="24" s="1"/>
  <c r="AY132" i="26"/>
  <c r="I13" i="26" s="1"/>
  <c r="K13" i="26" s="1"/>
  <c r="I13" i="21"/>
  <c r="K13" i="21" s="1"/>
  <c r="P146" i="4" l="1"/>
  <c r="Q146" i="4" s="1"/>
  <c r="S146" i="4" s="1"/>
  <c r="U146" i="4" s="1"/>
  <c r="AT146" i="4" s="1"/>
  <c r="AX146" i="4" s="1"/>
  <c r="O147" i="4"/>
  <c r="P147" i="4" s="1"/>
  <c r="Q147" i="4" s="1"/>
  <c r="S147" i="4" s="1"/>
  <c r="U147" i="4" s="1"/>
  <c r="AT147" i="4" s="1"/>
  <c r="AX147" i="4" s="1"/>
  <c r="AY147" i="4" s="1"/>
  <c r="I13" i="4" s="1"/>
  <c r="K13" i="4" s="1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<sst xmlns="http://schemas.openxmlformats.org/spreadsheetml/2006/main" count="21271" uniqueCount="95">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</sst>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0_ "/>
    <numFmt numFmtId="179" formatCode="0.0000_ "/>
    <numFmt numFmtId="180" formatCode="0.000000_ "/>
    <numFmt numFmtId="181" formatCode="0.00000_ "/>
    <numFmt numFmtId="182" formatCode="0.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178" fontId="1" fillId="0" borderId="0" xfId="0" applyNumberFormat="1" applyFont="1" applyAlignment="1">
      <alignment horizontal="center" vertical="center"/>
    </xf>
    <xf numFmtId="178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1" fillId="4" borderId="1" xfId="0" applyFont="1" applyFill="1" applyBorder="1" applyAlignmen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20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20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20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20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20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20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20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20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20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20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20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20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20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20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20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20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20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20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20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20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20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20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20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20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20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20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20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20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20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20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20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20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20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20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20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20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20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20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20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20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20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20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20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84B7E-82AC-4507-AE9B-C22C4A77CC8B}">
  <dimension ref="A1:BB148"/>
  <sheetViews>
    <sheetView tabSelected="1" workbookViewId="0">
      <selection activeCell="B27" sqref="B2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40"/>
      <c r="J1" s="40"/>
      <c r="K1" s="40"/>
      <c r="L1" s="40"/>
      <c r="M1" s="40"/>
      <c r="N1" s="40"/>
      <c r="O1" s="40"/>
      <c r="P1" s="40"/>
      <c r="Q1" s="40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 s="2">
        <v>5311</v>
      </c>
      <c r="F2" s="2">
        <v>1430.5445</v>
      </c>
      <c r="G2" s="2">
        <v>0.1</v>
      </c>
      <c r="H2" s="2">
        <v>34</v>
      </c>
      <c r="I2" s="40"/>
      <c r="J2" s="40"/>
      <c r="K2" s="40"/>
      <c r="L2" s="40"/>
      <c r="M2" s="40"/>
      <c r="N2" s="40"/>
      <c r="O2" s="40"/>
      <c r="P2" s="40"/>
      <c r="Q2" s="40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2">
        <v>18294228</v>
      </c>
      <c r="F3" s="2">
        <v>1642.5</v>
      </c>
      <c r="G3" s="2">
        <v>0.24</v>
      </c>
      <c r="H3" s="2">
        <v>43</v>
      </c>
      <c r="I3" s="40"/>
      <c r="J3" s="40"/>
      <c r="K3" s="40"/>
      <c r="L3" s="40"/>
      <c r="M3" s="40"/>
      <c r="N3" s="40"/>
      <c r="O3" s="40"/>
      <c r="P3" s="40"/>
      <c r="Q3" s="40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>
        <v>2041790</v>
      </c>
      <c r="F4" s="2">
        <v>131.4</v>
      </c>
      <c r="G4" s="2">
        <v>0.18</v>
      </c>
      <c r="H4" s="2">
        <v>1</v>
      </c>
      <c r="I4" s="40"/>
      <c r="J4" s="40"/>
      <c r="K4" s="40"/>
      <c r="L4" s="40"/>
      <c r="M4" s="40"/>
      <c r="N4" s="40"/>
      <c r="O4" s="40"/>
      <c r="P4" s="40"/>
      <c r="Q4" s="40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2">
        <v>22347284</v>
      </c>
      <c r="F5" s="2">
        <v>119.72</v>
      </c>
      <c r="G5" s="2">
        <v>0.19</v>
      </c>
      <c r="H5" s="2">
        <v>1</v>
      </c>
      <c r="I5" s="40"/>
      <c r="J5" s="40"/>
      <c r="K5" s="40"/>
      <c r="L5" s="40"/>
      <c r="M5" s="40"/>
      <c r="N5" s="40"/>
      <c r="O5" s="40"/>
      <c r="P5" s="40"/>
      <c r="Q5" s="40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>
        <v>23075510</v>
      </c>
      <c r="F6" s="2">
        <v>124.83</v>
      </c>
      <c r="G6" s="2">
        <v>0.45</v>
      </c>
      <c r="H6" s="2">
        <v>51</v>
      </c>
      <c r="I6" s="40"/>
      <c r="J6" s="40"/>
      <c r="K6" s="40"/>
      <c r="L6" s="40"/>
      <c r="M6" s="40"/>
      <c r="N6" s="40"/>
      <c r="O6" s="40"/>
      <c r="P6" s="40"/>
      <c r="Q6" s="40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2">
        <v>1238587</v>
      </c>
      <c r="F7" s="2">
        <v>777.46825000000001</v>
      </c>
      <c r="G7" s="2">
        <v>0.3</v>
      </c>
      <c r="H7" s="2">
        <v>1</v>
      </c>
      <c r="I7" s="40"/>
      <c r="J7" s="40"/>
      <c r="K7" s="40"/>
      <c r="L7" s="40"/>
      <c r="M7" s="40"/>
      <c r="N7" s="40"/>
      <c r="O7" s="40"/>
      <c r="P7" s="40"/>
      <c r="Q7" s="40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8148</v>
      </c>
      <c r="F8" s="2">
        <v>341.64</v>
      </c>
      <c r="G8" s="2">
        <v>0.33</v>
      </c>
      <c r="H8" s="2">
        <v>1</v>
      </c>
      <c r="I8" s="40"/>
      <c r="J8" s="40"/>
      <c r="K8" s="40"/>
      <c r="L8" s="40"/>
      <c r="M8" s="40"/>
      <c r="N8" s="40"/>
      <c r="O8" s="40"/>
      <c r="P8" s="40"/>
      <c r="Q8" s="40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>
        <v>161</v>
      </c>
      <c r="F9" s="2">
        <v>341.64</v>
      </c>
      <c r="G9" s="2">
        <v>0.33</v>
      </c>
      <c r="H9" s="2">
        <v>1</v>
      </c>
      <c r="I9" s="40"/>
      <c r="J9" s="40"/>
      <c r="K9" s="40"/>
      <c r="L9" s="40"/>
      <c r="M9" s="40"/>
      <c r="N9" s="40"/>
      <c r="O9" s="40"/>
      <c r="P9" s="40"/>
      <c r="Q9" s="40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>
        <v>5729</v>
      </c>
      <c r="F10" s="2">
        <v>910.85749999999996</v>
      </c>
      <c r="G10" s="2">
        <v>0.26</v>
      </c>
      <c r="H10" s="2">
        <v>1</v>
      </c>
      <c r="I10" s="40"/>
      <c r="J10" s="40"/>
      <c r="K10" s="40"/>
      <c r="L10" s="40"/>
      <c r="M10" s="40"/>
      <c r="N10" s="40"/>
      <c r="O10" s="40"/>
      <c r="P10" s="40"/>
      <c r="Q10" s="4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36983705.91720175</v>
      </c>
      <c r="J13" s="6" t="s">
        <v>37</v>
      </c>
      <c r="K13" s="6">
        <f>I13/(10000*1000)</f>
        <v>3.6983705917201748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40"/>
      <c r="G15" s="40"/>
      <c r="H15" s="40"/>
      <c r="I15" s="40"/>
      <c r="J15" s="40"/>
    </row>
    <row r="16" spans="1:41" x14ac:dyDescent="0.15">
      <c r="A16" s="1" t="s">
        <v>42</v>
      </c>
      <c r="B16" s="1" t="s">
        <v>43</v>
      </c>
      <c r="C16" s="1">
        <v>1.9870000000000001</v>
      </c>
      <c r="F16" s="40"/>
      <c r="G16" s="40"/>
      <c r="H16" s="40"/>
      <c r="I16" s="40"/>
      <c r="J16" s="40"/>
    </row>
    <row r="17" spans="1:47" x14ac:dyDescent="0.15">
      <c r="A17" s="1" t="s">
        <v>44</v>
      </c>
      <c r="B17" s="1" t="s">
        <v>45</v>
      </c>
      <c r="C17" s="1">
        <v>1</v>
      </c>
      <c r="F17" s="40"/>
      <c r="G17" s="40"/>
      <c r="H17" s="40"/>
      <c r="I17" s="40"/>
      <c r="J17" s="40"/>
    </row>
    <row r="18" spans="1:47" x14ac:dyDescent="0.15">
      <c r="A18" s="1" t="s">
        <v>46</v>
      </c>
      <c r="B18" s="1" t="s">
        <v>45</v>
      </c>
      <c r="C18" s="1">
        <v>3</v>
      </c>
      <c r="F18" s="40"/>
      <c r="G18" s="40"/>
      <c r="H18" s="40"/>
      <c r="I18" s="40"/>
      <c r="J18" s="40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6" t="s">
        <v>25</v>
      </c>
      <c r="T24" s="36"/>
      <c r="U24" s="36"/>
      <c r="V24" s="36" t="s">
        <v>54</v>
      </c>
      <c r="W24" s="36"/>
      <c r="X24" s="36"/>
      <c r="Y24" s="36" t="s">
        <v>55</v>
      </c>
      <c r="Z24" s="36"/>
      <c r="AA24" s="36"/>
      <c r="AB24" s="36" t="s">
        <v>56</v>
      </c>
      <c r="AC24" s="36"/>
      <c r="AD24" s="36"/>
      <c r="AE24" s="36" t="s">
        <v>57</v>
      </c>
      <c r="AF24" s="36"/>
      <c r="AG24" s="36"/>
      <c r="AH24" s="36" t="s">
        <v>58</v>
      </c>
      <c r="AI24" s="36"/>
      <c r="AJ24" s="36"/>
      <c r="AK24" s="39" t="s">
        <v>59</v>
      </c>
      <c r="AL24" s="38"/>
      <c r="AM24" s="37"/>
      <c r="AN24" s="36" t="s">
        <v>60</v>
      </c>
      <c r="AO24" s="36"/>
      <c r="AP24" s="36"/>
    </row>
    <row r="25" spans="1:47" x14ac:dyDescent="0.15">
      <c r="A25" s="35" t="s">
        <v>61</v>
      </c>
      <c r="B25" s="35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-19.216785114327301</v>
      </c>
      <c r="E26" s="7"/>
      <c r="F26" s="7"/>
      <c r="G26" s="1">
        <v>1</v>
      </c>
      <c r="H26" s="9">
        <f>E27</f>
        <v>-19.216785114327301</v>
      </c>
      <c r="I26" s="9">
        <f>H26+273.15</f>
        <v>253.93321488567267</v>
      </c>
      <c r="J26" s="9">
        <f>EXP(($C$15*(I26-$C$13))/($C$16*I26*$C$13))</f>
        <v>1.1739754924050395E-3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>O26*J26</f>
        <v>4.7583685207519932E-2</v>
      </c>
      <c r="Q26" s="12">
        <f>P26*$B$28</f>
        <v>4.7583685207519934E-3</v>
      </c>
      <c r="R26" s="9">
        <f>L26*$B$28</f>
        <v>4.0532094166666672</v>
      </c>
      <c r="S26" s="13">
        <f>Q26/R26</f>
        <v>1.1739754924050395E-3</v>
      </c>
      <c r="T26" s="2">
        <f>$B$27/100</f>
        <v>0.34</v>
      </c>
      <c r="U26" s="14">
        <f>S26*T26</f>
        <v>3.9915166741771348E-4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1.3299151667417713E-2</v>
      </c>
      <c r="AR26" s="9">
        <f>$B$26/12</f>
        <v>119.21204166666666</v>
      </c>
      <c r="AS26" s="1">
        <f>$B$28</f>
        <v>0.1</v>
      </c>
      <c r="AT26" s="1">
        <f>$E$2/12</f>
        <v>442.58333333333331</v>
      </c>
      <c r="AU26" s="1">
        <f>AT26*10000*AS26*0.67*AR26*AQ26</f>
        <v>470125.62398597971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-22.7334198791111</v>
      </c>
      <c r="E27" s="10">
        <f>D26</f>
        <v>-19.216785114327301</v>
      </c>
      <c r="F27" s="7" t="s">
        <v>83</v>
      </c>
      <c r="G27" s="1">
        <v>2</v>
      </c>
      <c r="H27" s="9">
        <f>E28</f>
        <v>-22.7334198791111</v>
      </c>
      <c r="I27" s="9">
        <f>H27+273.15</f>
        <v>250.41658012088888</v>
      </c>
      <c r="J27" s="9">
        <f>EXP(($C$15*(I27-$C$13))/($C$16*I27*$C$13))</f>
        <v>6.8518060214148746E-4</v>
      </c>
      <c r="K27" s="9">
        <f>$B$26/12</f>
        <v>119.21204166666666</v>
      </c>
      <c r="L27" s="9">
        <f>K27*$B$27/100</f>
        <v>40.532094166666667</v>
      </c>
      <c r="M27" s="1" t="s">
        <v>83</v>
      </c>
      <c r="O27" s="9">
        <f>L27+O26-P26-N27</f>
        <v>81.016604648125821</v>
      </c>
      <c r="P27" s="9">
        <f>O27*J27</f>
        <v>5.5511005956261683E-2</v>
      </c>
      <c r="Q27" s="12">
        <f>P27*$B$28</f>
        <v>5.5511005956261688E-3</v>
      </c>
      <c r="R27" s="9">
        <f>L27*$B$28</f>
        <v>4.0532094166666672</v>
      </c>
      <c r="S27" s="13">
        <f>Q27/R27</f>
        <v>1.3695568190481896E-3</v>
      </c>
      <c r="T27" s="2">
        <f>$B$27/100</f>
        <v>0.34</v>
      </c>
      <c r="U27" s="14">
        <f>S27*T27</f>
        <v>4.6564931847638448E-4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1.3365649318476384E-2</v>
      </c>
      <c r="AR27" s="9">
        <f>$B$26/12</f>
        <v>119.21204166666666</v>
      </c>
      <c r="AS27" s="1">
        <f>$B$28</f>
        <v>0.1</v>
      </c>
      <c r="AT27" s="1">
        <f>$E$2/12</f>
        <v>442.58333333333331</v>
      </c>
      <c r="AU27" s="1">
        <f>AT27*10000*AS27*0.67*AR27*AQ27</f>
        <v>472476.31901370472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-20.799883625117801</v>
      </c>
      <c r="E28" s="10">
        <f>D27</f>
        <v>-22.7334198791111</v>
      </c>
      <c r="F28" s="7" t="s">
        <v>83</v>
      </c>
      <c r="G28" s="1">
        <v>3</v>
      </c>
      <c r="H28" s="9">
        <f>E29</f>
        <v>-20.799883625117801</v>
      </c>
      <c r="I28" s="9">
        <f>H28+273.15</f>
        <v>252.35011637488219</v>
      </c>
      <c r="J28" s="9">
        <f>EXP(($C$15*(I28-$C$13))/($C$16*I28*$C$13))</f>
        <v>9.229764460125877E-4</v>
      </c>
      <c r="K28" s="9">
        <f>$B$26/12</f>
        <v>119.21204166666666</v>
      </c>
      <c r="L28" s="9">
        <f>K28*$B$27/100</f>
        <v>40.532094166666667</v>
      </c>
      <c r="M28" s="1" t="s">
        <v>83</v>
      </c>
      <c r="O28" s="9">
        <f>L28+O27-P27-N28</f>
        <v>121.49318780883623</v>
      </c>
      <c r="P28" s="9">
        <f>O28*J28</f>
        <v>0.11213535069853951</v>
      </c>
      <c r="Q28" s="12">
        <f>P28*$B$28</f>
        <v>1.1213535069853953E-2</v>
      </c>
      <c r="R28" s="9">
        <f>L28*$B$28</f>
        <v>4.0532094166666672</v>
      </c>
      <c r="S28" s="13">
        <f>Q28/R28</f>
        <v>2.76658171762462E-3</v>
      </c>
      <c r="T28" s="2">
        <f>$B$27/100</f>
        <v>0.34</v>
      </c>
      <c r="U28" s="14">
        <f>S28*T28</f>
        <v>9.4063778399237083E-4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1.384063778399237E-2</v>
      </c>
      <c r="AR28" s="9">
        <f>$B$26/12</f>
        <v>119.21204166666666</v>
      </c>
      <c r="AS28" s="1">
        <f>$B$28</f>
        <v>0.1</v>
      </c>
      <c r="AT28" s="1">
        <f>$E$2/12</f>
        <v>442.58333333333331</v>
      </c>
      <c r="AU28" s="1">
        <f>AT28*10000*AS28*0.67*AR28*AQ28</f>
        <v>489267.1831470863</v>
      </c>
    </row>
    <row r="29" spans="1:47" x14ac:dyDescent="0.15">
      <c r="C29" s="7">
        <v>3</v>
      </c>
      <c r="D29" s="7">
        <v>-16.680580272457799</v>
      </c>
      <c r="E29" s="10">
        <f>D28</f>
        <v>-20.799883625117801</v>
      </c>
      <c r="F29" s="7" t="s">
        <v>83</v>
      </c>
      <c r="G29" s="1">
        <v>4</v>
      </c>
      <c r="H29" s="9">
        <f>E30</f>
        <v>-16.680580272457799</v>
      </c>
      <c r="I29" s="9">
        <f>H29+273.15</f>
        <v>256.46941972754217</v>
      </c>
      <c r="J29" s="9">
        <f>EXP(($C$15*(I29-$C$13))/($C$16*I29*$C$13))</f>
        <v>1.7152785203260134E-3</v>
      </c>
      <c r="K29" s="9">
        <f>$B$26/12</f>
        <v>119.21204166666666</v>
      </c>
      <c r="L29" s="9">
        <f>K29*$B$27/100</f>
        <v>40.532094166666667</v>
      </c>
      <c r="M29" s="1" t="s">
        <v>83</v>
      </c>
      <c r="O29" s="9">
        <f>L29+O28-P28-N29</f>
        <v>161.91314662480434</v>
      </c>
      <c r="P29" s="9">
        <f>O29*J29</f>
        <v>0.27772614256392325</v>
      </c>
      <c r="Q29" s="12">
        <f>P29*$B$28</f>
        <v>2.7772614256392325E-2</v>
      </c>
      <c r="R29" s="9">
        <f>L29*$B$28</f>
        <v>4.0532094166666672</v>
      </c>
      <c r="S29" s="13">
        <f>Q29/R29</f>
        <v>6.8520057567694938E-3</v>
      </c>
      <c r="T29" s="2">
        <f>$B$27/100</f>
        <v>0.34</v>
      </c>
      <c r="U29" s="14">
        <f>S29*T29</f>
        <v>2.3296819573016283E-3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1.5229681957301629E-2</v>
      </c>
      <c r="AR29" s="9">
        <f>$B$26/12</f>
        <v>119.21204166666666</v>
      </c>
      <c r="AS29" s="1">
        <f>$B$28</f>
        <v>0.1</v>
      </c>
      <c r="AT29" s="1">
        <f>$E$2/12</f>
        <v>442.58333333333331</v>
      </c>
      <c r="AU29" s="1">
        <f>AT29*10000*AS29*0.67*AR29*AQ29</f>
        <v>538369.95865125512</v>
      </c>
    </row>
    <row r="30" spans="1:47" x14ac:dyDescent="0.15">
      <c r="C30" s="7">
        <v>4</v>
      </c>
      <c r="D30" s="7">
        <v>-4.2874313439301099</v>
      </c>
      <c r="E30" s="10">
        <f>D29</f>
        <v>-16.680580272457799</v>
      </c>
      <c r="F30" s="7" t="s">
        <v>83</v>
      </c>
      <c r="G30" s="1">
        <v>5</v>
      </c>
      <c r="H30" s="9">
        <f>E31</f>
        <v>-4.2874313439301099</v>
      </c>
      <c r="I30" s="9">
        <f>H30+273.15</f>
        <v>268.86256865606987</v>
      </c>
      <c r="J30" s="9">
        <f>EXP(($C$15*(I30-$C$13))/($C$16*I30*$C$13))</f>
        <v>9.8704859193750466E-3</v>
      </c>
      <c r="K30" s="9">
        <f>$B$26/12</f>
        <v>119.21204166666666</v>
      </c>
      <c r="L30" s="9">
        <f>K30*$B$27/100</f>
        <v>40.532094166666667</v>
      </c>
      <c r="M30" s="1" t="s">
        <v>85</v>
      </c>
      <c r="N30" s="9">
        <f>(O29-P29)*C21/100</f>
        <v>153.5536494581284</v>
      </c>
      <c r="O30" s="9">
        <f>L30+O29-P29-N30</f>
        <v>48.613865190778682</v>
      </c>
      <c r="P30" s="9">
        <f>O30*J30</f>
        <v>0.4798424718519777</v>
      </c>
      <c r="Q30" s="12">
        <f>P30*$B$28</f>
        <v>4.7984247185197774E-2</v>
      </c>
      <c r="R30" s="9">
        <f>L30*$B$28</f>
        <v>4.0532094166666672</v>
      </c>
      <c r="S30" s="13">
        <f>Q30/R30</f>
        <v>1.1838580801645257E-2</v>
      </c>
      <c r="T30" s="2">
        <f>$B$27/100</f>
        <v>0.34</v>
      </c>
      <c r="U30" s="14">
        <f>S30*T30</f>
        <v>4.0251174725593874E-3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1.6925117472559387E-2</v>
      </c>
      <c r="AR30" s="9">
        <f>$B$26/12</f>
        <v>119.21204166666666</v>
      </c>
      <c r="AS30" s="1">
        <f>$B$28</f>
        <v>0.1</v>
      </c>
      <c r="AT30" s="1">
        <f>$E$2/12</f>
        <v>442.58333333333331</v>
      </c>
      <c r="AU30" s="1">
        <f>AT30*10000*AS30*0.67*AR30*AQ30</f>
        <v>598303.68220531626</v>
      </c>
    </row>
    <row r="31" spans="1:47" x14ac:dyDescent="0.15">
      <c r="C31" s="7">
        <v>5</v>
      </c>
      <c r="D31" s="7">
        <v>3.3032571483648501</v>
      </c>
      <c r="E31" s="10">
        <f>D30</f>
        <v>-4.2874313439301099</v>
      </c>
      <c r="F31" s="7" t="s">
        <v>85</v>
      </c>
      <c r="G31" s="1">
        <v>6</v>
      </c>
      <c r="H31" s="9">
        <f>E32</f>
        <v>3.3032571483648501</v>
      </c>
      <c r="I31" s="9">
        <f>H31+273.15</f>
        <v>276.45325714836486</v>
      </c>
      <c r="J31" s="9">
        <f>EXP(($C$15*(I31-$C$13))/($C$16*I31*$C$13))</f>
        <v>2.6679938294671413E-2</v>
      </c>
      <c r="K31" s="9">
        <f>$B$26/12</f>
        <v>119.21204166666666</v>
      </c>
      <c r="L31" s="9">
        <f>K31*$B$27/100</f>
        <v>40.532094166666667</v>
      </c>
      <c r="M31" s="1" t="s">
        <v>83</v>
      </c>
      <c r="O31" s="9">
        <f>L31+O30-P30-N31</f>
        <v>88.666116885593368</v>
      </c>
      <c r="P31" s="9">
        <f>O31*J31</f>
        <v>2.3656065273357543</v>
      </c>
      <c r="Q31" s="12">
        <f>P31*$B$28</f>
        <v>0.23656065273357543</v>
      </c>
      <c r="R31" s="9">
        <f>L31*$B$28</f>
        <v>4.0532094166666672</v>
      </c>
      <c r="S31" s="13">
        <f>Q31/R31</f>
        <v>5.8363787412721781E-2</v>
      </c>
      <c r="T31" s="2">
        <f>$B$27/100</f>
        <v>0.34</v>
      </c>
      <c r="U31" s="14">
        <f>S31*T31</f>
        <v>1.9843687720325406E-2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3.2743687720325404E-2</v>
      </c>
      <c r="AR31" s="9">
        <f>$B$26/12</f>
        <v>119.21204166666666</v>
      </c>
      <c r="AS31" s="1">
        <f>$B$28</f>
        <v>0.1</v>
      </c>
      <c r="AT31" s="1">
        <f>$E$2/12</f>
        <v>442.58333333333331</v>
      </c>
      <c r="AU31" s="1">
        <f>AT31*10000*AS31*0.67*AR31*AQ31</f>
        <v>1157490.8690479666</v>
      </c>
    </row>
    <row r="32" spans="1:47" x14ac:dyDescent="0.15">
      <c r="C32" s="7">
        <v>6</v>
      </c>
      <c r="D32" s="7">
        <v>13.1877396697172</v>
      </c>
      <c r="E32" s="10">
        <f>D31</f>
        <v>3.3032571483648501</v>
      </c>
      <c r="F32" s="7" t="s">
        <v>83</v>
      </c>
      <c r="G32" s="1">
        <v>7</v>
      </c>
      <c r="H32" s="9">
        <f>E33</f>
        <v>13.1877396697172</v>
      </c>
      <c r="I32" s="9">
        <f>H32+273.15</f>
        <v>286.33773966971717</v>
      </c>
      <c r="J32" s="9">
        <f>EXP(($C$15*(I32-$C$13))/($C$16*I32*$C$13))</f>
        <v>8.9993030833453169E-2</v>
      </c>
      <c r="K32" s="9">
        <f>$B$26/12</f>
        <v>119.21204166666666</v>
      </c>
      <c r="L32" s="9">
        <f>K32*$B$27/100</f>
        <v>40.532094166666667</v>
      </c>
      <c r="M32" s="1" t="s">
        <v>83</v>
      </c>
      <c r="O32" s="9">
        <f>L32+O31-P31-N32</f>
        <v>126.83260452492428</v>
      </c>
      <c r="P32" s="9">
        <f>O32*J32</f>
        <v>11.414050489698683</v>
      </c>
      <c r="Q32" s="12">
        <f>P32*$B$28</f>
        <v>1.1414050489698684</v>
      </c>
      <c r="R32" s="9">
        <f>L32*$B$28</f>
        <v>4.0532094166666672</v>
      </c>
      <c r="S32" s="13">
        <f>Q32/R32</f>
        <v>0.28160524947870874</v>
      </c>
      <c r="T32" s="2">
        <f>$B$27/100</f>
        <v>0.34</v>
      </c>
      <c r="U32" s="14">
        <f>S32*T32</f>
        <v>9.5745784822760985E-2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0.10864578482276098</v>
      </c>
      <c r="AR32" s="9">
        <f>$B$26/12</f>
        <v>119.21204166666666</v>
      </c>
      <c r="AS32" s="1">
        <f>$B$28</f>
        <v>0.1</v>
      </c>
      <c r="AT32" s="1">
        <f>$E$2/12</f>
        <v>442.58333333333331</v>
      </c>
      <c r="AU32" s="1">
        <f>AT32*10000*AS32*0.67*AR32*AQ32</f>
        <v>3840633.4975774139</v>
      </c>
    </row>
    <row r="33" spans="1:48" x14ac:dyDescent="0.15">
      <c r="C33" s="7">
        <v>7</v>
      </c>
      <c r="D33" s="7">
        <v>15.1322544872974</v>
      </c>
      <c r="E33" s="10">
        <f>D32</f>
        <v>13.1877396697172</v>
      </c>
      <c r="F33" s="7" t="s">
        <v>83</v>
      </c>
      <c r="G33" s="1">
        <v>8</v>
      </c>
      <c r="H33" s="9">
        <f>E34</f>
        <v>15.1322544872974</v>
      </c>
      <c r="I33" s="9">
        <f>H33+273.15</f>
        <v>288.28225448729739</v>
      </c>
      <c r="J33" s="9">
        <f>EXP(($C$15*(I33-$C$13))/($C$16*I33*$C$13))</f>
        <v>0.11319353049202509</v>
      </c>
      <c r="K33" s="9">
        <f>$B$26/12</f>
        <v>119.21204166666666</v>
      </c>
      <c r="L33" s="9">
        <f>K33*$B$27/100</f>
        <v>40.532094166666667</v>
      </c>
      <c r="M33" s="1" t="s">
        <v>83</v>
      </c>
      <c r="O33" s="9">
        <f>L33+O32-P32-N33</f>
        <v>155.95064820189225</v>
      </c>
      <c r="P33" s="9">
        <f>O33*J33</f>
        <v>17.652604452491968</v>
      </c>
      <c r="Q33" s="12">
        <f>P33*$B$28</f>
        <v>1.7652604452491969</v>
      </c>
      <c r="R33" s="9">
        <f>L33*$B$28</f>
        <v>4.0532094166666672</v>
      </c>
      <c r="S33" s="13">
        <f>Q33/R33</f>
        <v>0.43552164810199606</v>
      </c>
      <c r="T33" s="2">
        <f>$B$27/100</f>
        <v>0.34</v>
      </c>
      <c r="U33" s="14">
        <f>S33*T33</f>
        <v>0.14807736035467867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0.17372736035467867</v>
      </c>
      <c r="AR33" s="9">
        <f>$B$26/12</f>
        <v>119.21204166666666</v>
      </c>
      <c r="AS33" s="1">
        <f>$B$28</f>
        <v>0.1</v>
      </c>
      <c r="AT33" s="1">
        <f>$E$2/12</f>
        <v>442.58333333333331</v>
      </c>
      <c r="AU33" s="1">
        <f>AT33*10000*AS33*0.67*AR33*AQ33</f>
        <v>6141270.1902089808</v>
      </c>
    </row>
    <row r="34" spans="1:48" x14ac:dyDescent="0.15">
      <c r="C34" s="7">
        <v>8</v>
      </c>
      <c r="D34" s="7">
        <v>13.2024153433217</v>
      </c>
      <c r="E34" s="10">
        <f>D33</f>
        <v>15.1322544872974</v>
      </c>
      <c r="F34" s="7" t="s">
        <v>83</v>
      </c>
      <c r="G34" s="1">
        <v>9</v>
      </c>
      <c r="H34" s="9">
        <f>E35</f>
        <v>13.2024153433217</v>
      </c>
      <c r="I34" s="9">
        <f>H34+273.15</f>
        <v>286.3524153433217</v>
      </c>
      <c r="J34" s="9">
        <f>EXP(($C$15*(I34-$C$13))/($C$16*I34*$C$13))</f>
        <v>9.01500026672587E-2</v>
      </c>
      <c r="K34" s="9">
        <f>$B$26/12</f>
        <v>119.21204166666666</v>
      </c>
      <c r="L34" s="9">
        <f>K34*$B$27/100</f>
        <v>40.532094166666667</v>
      </c>
      <c r="M34" s="1" t="s">
        <v>83</v>
      </c>
      <c r="O34" s="9">
        <f>L34+O33-P33-N34</f>
        <v>178.83013791606695</v>
      </c>
      <c r="P34" s="9">
        <f>O34*J34</f>
        <v>16.121537410119675</v>
      </c>
      <c r="Q34" s="12">
        <f>P34*$B$28</f>
        <v>1.6121537410119675</v>
      </c>
      <c r="R34" s="9">
        <f>L34*$B$28</f>
        <v>4.0532094166666672</v>
      </c>
      <c r="S34" s="13">
        <f>Q34/R34</f>
        <v>0.39774745770175185</v>
      </c>
      <c r="T34" s="2">
        <f>$B$27/100</f>
        <v>0.34</v>
      </c>
      <c r="U34" s="14">
        <f>S34*T34</f>
        <v>0.13523413561859565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0.14813413561859565</v>
      </c>
      <c r="AR34" s="9">
        <f>$B$26/12</f>
        <v>119.21204166666666</v>
      </c>
      <c r="AS34" s="1">
        <f>$B$28</f>
        <v>0.1</v>
      </c>
      <c r="AT34" s="1">
        <f>$E$2/12</f>
        <v>442.58333333333331</v>
      </c>
      <c r="AU34" s="1">
        <f>AT34*10000*AS34*0.67*AR34*AQ34</f>
        <v>5236548.5169956172</v>
      </c>
    </row>
    <row r="35" spans="1:48" x14ac:dyDescent="0.15">
      <c r="C35" s="7">
        <v>9</v>
      </c>
      <c r="D35" s="7">
        <v>7.0830207353210302</v>
      </c>
      <c r="E35" s="10">
        <f>D34</f>
        <v>13.2024153433217</v>
      </c>
      <c r="F35" s="7" t="s">
        <v>83</v>
      </c>
      <c r="G35" s="1">
        <v>10</v>
      </c>
      <c r="H35" s="9">
        <f>E36</f>
        <v>7.0830207353210302</v>
      </c>
      <c r="I35" s="9">
        <f>H35+273.15</f>
        <v>280.23302073532102</v>
      </c>
      <c r="J35" s="9">
        <f>EXP(($C$15*(I35-$C$13))/($C$16*I35*$C$13))</f>
        <v>4.290386750249478E-2</v>
      </c>
      <c r="K35" s="9">
        <f>$B$26/12</f>
        <v>119.21204166666666</v>
      </c>
      <c r="L35" s="9">
        <f>K35*$B$27/100</f>
        <v>40.532094166666667</v>
      </c>
      <c r="M35" s="1" t="s">
        <v>83</v>
      </c>
      <c r="O35" s="9">
        <f>L35+O34-P34-N35</f>
        <v>203.24069467261393</v>
      </c>
      <c r="P35" s="9">
        <f>O35*J35</f>
        <v>8.7198118353488248</v>
      </c>
      <c r="Q35" s="12">
        <f>P35*$B$28</f>
        <v>0.87198118353488252</v>
      </c>
      <c r="R35" s="9">
        <f>L35*$B$28</f>
        <v>4.0532094166666672</v>
      </c>
      <c r="S35" s="13">
        <f>Q35/R35</f>
        <v>0.21513351369147715</v>
      </c>
      <c r="T35" s="2">
        <f>$B$27/100</f>
        <v>0.34</v>
      </c>
      <c r="U35" s="14">
        <f>S35*T35</f>
        <v>7.3145394655102239E-2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8.6045394655102234E-2</v>
      </c>
      <c r="AR35" s="9">
        <f>$B$26/12</f>
        <v>119.21204166666666</v>
      </c>
      <c r="AS35" s="1">
        <f>$B$28</f>
        <v>0.1</v>
      </c>
      <c r="AT35" s="1">
        <f>$E$2/12</f>
        <v>442.58333333333331</v>
      </c>
      <c r="AU35" s="1">
        <f>AT35*10000*AS35*0.67*AR35*AQ35</f>
        <v>3041708.6642041723</v>
      </c>
    </row>
    <row r="36" spans="1:48" x14ac:dyDescent="0.15">
      <c r="C36" s="7">
        <v>10</v>
      </c>
      <c r="D36" s="7">
        <v>-0.68089953542842696</v>
      </c>
      <c r="E36" s="10">
        <f>D35</f>
        <v>7.0830207353210302</v>
      </c>
      <c r="F36" s="7" t="s">
        <v>83</v>
      </c>
      <c r="G36" s="1">
        <v>11</v>
      </c>
      <c r="H36" s="9">
        <f>E37</f>
        <v>-0.68089953542842696</v>
      </c>
      <c r="I36" s="9">
        <f>H36+273.15</f>
        <v>272.46910046457157</v>
      </c>
      <c r="J36" s="9">
        <f>EXP(($C$15*(I36-$C$13))/($C$16*I36*$C$13))</f>
        <v>1.5941166028890695E-2</v>
      </c>
      <c r="K36" s="9">
        <f>$B$26/12</f>
        <v>119.21204166666666</v>
      </c>
      <c r="L36" s="9">
        <f>K36*$B$27/100</f>
        <v>40.532094166666667</v>
      </c>
      <c r="M36" s="1" t="s">
        <v>85</v>
      </c>
      <c r="N36" s="9">
        <f>(O35-P35)*C21/100</f>
        <v>184.79483869540184</v>
      </c>
      <c r="O36" s="9">
        <f>L36+O35-P35-N36</f>
        <v>50.258138308529936</v>
      </c>
      <c r="P36" s="9">
        <f>O36*J36</f>
        <v>0.8011733270792275</v>
      </c>
      <c r="Q36" s="12">
        <f>P36*$B$28</f>
        <v>8.0117332707922762E-2</v>
      </c>
      <c r="R36" s="9">
        <f>L36*$B$28</f>
        <v>4.0532094166666672</v>
      </c>
      <c r="S36" s="13">
        <f>Q36/R36</f>
        <v>1.9766393608601336E-2</v>
      </c>
      <c r="T36" s="2">
        <f>$B$27/100</f>
        <v>0.34</v>
      </c>
      <c r="U36" s="14">
        <f>S36*T36</f>
        <v>6.7205738269244548E-3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1.9620573826924455E-2</v>
      </c>
      <c r="AR36" s="9">
        <f>$B$26/12</f>
        <v>119.21204166666666</v>
      </c>
      <c r="AS36" s="1">
        <f>$B$28</f>
        <v>0.1</v>
      </c>
      <c r="AT36" s="1">
        <f>$E$2/12</f>
        <v>442.58333333333331</v>
      </c>
      <c r="AU36" s="1">
        <f>AT36*10000*AS36*0.67*AR36*AQ36</f>
        <v>693588.18848156533</v>
      </c>
    </row>
    <row r="37" spans="1:48" x14ac:dyDescent="0.15">
      <c r="C37" s="7">
        <v>11</v>
      </c>
      <c r="D37" s="7">
        <v>-15.5843644864031</v>
      </c>
      <c r="E37" s="10">
        <f>D36</f>
        <v>-0.68089953542842696</v>
      </c>
      <c r="F37" s="7" t="s">
        <v>85</v>
      </c>
      <c r="G37" s="1">
        <v>12</v>
      </c>
      <c r="H37" s="9">
        <f>E38</f>
        <v>-15.5843644864031</v>
      </c>
      <c r="I37" s="9">
        <f>H37+273.15</f>
        <v>257.56563551359687</v>
      </c>
      <c r="J37" s="9">
        <f>EXP(($C$15*(I37-$C$13))/($C$16*I37*$C$13))</f>
        <v>2.0160814115015883E-3</v>
      </c>
      <c r="K37" s="9">
        <f>$B$26/12</f>
        <v>119.21204166666666</v>
      </c>
      <c r="L37" s="9">
        <f>K37*$B$27/100</f>
        <v>40.532094166666667</v>
      </c>
      <c r="M37" s="1" t="s">
        <v>83</v>
      </c>
      <c r="O37" s="9">
        <f>L37+O36-P36-N37</f>
        <v>89.989059148117377</v>
      </c>
      <c r="P37" s="9">
        <f>O37*J37</f>
        <v>0.1814252693870364</v>
      </c>
      <c r="Q37" s="12">
        <f>P37*$B$28</f>
        <v>1.8142526938703642E-2</v>
      </c>
      <c r="R37" s="9">
        <f>L37*$B$28</f>
        <v>4.0532094166666672</v>
      </c>
      <c r="S37" s="13">
        <f>Q37/R37</f>
        <v>4.476089210713405E-3</v>
      </c>
      <c r="T37" s="2">
        <f>$B$27/100</f>
        <v>0.34</v>
      </c>
      <c r="U37" s="14">
        <f>S37*T37</f>
        <v>1.5218703316425579E-3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1.4421870331642557E-2</v>
      </c>
      <c r="AR37" s="9">
        <f>$B$26/12</f>
        <v>119.21204166666666</v>
      </c>
      <c r="AS37" s="1">
        <f>$B$28</f>
        <v>0.1</v>
      </c>
      <c r="AT37" s="1">
        <f>$E$2/12</f>
        <v>442.58333333333331</v>
      </c>
      <c r="AU37" s="1">
        <f>AT37*10000*AS37*0.67*AR37*AQ37</f>
        <v>509813.78047738521</v>
      </c>
      <c r="AV37" s="1">
        <f>SUM(AU26:AU37)</f>
        <v>23189596.473996446</v>
      </c>
    </row>
    <row r="38" spans="1:48" x14ac:dyDescent="0.15">
      <c r="C38" s="7">
        <v>12</v>
      </c>
      <c r="D38" s="7">
        <v>-21.755657668575498</v>
      </c>
      <c r="E38" s="10">
        <f>D37</f>
        <v>-15.5843644864031</v>
      </c>
      <c r="F38" s="7" t="s">
        <v>83</v>
      </c>
    </row>
    <row r="40" spans="1:48" x14ac:dyDescent="0.15">
      <c r="S40" s="36" t="s">
        <v>25</v>
      </c>
      <c r="T40" s="36"/>
      <c r="U40" s="36"/>
      <c r="V40" s="36" t="s">
        <v>54</v>
      </c>
      <c r="W40" s="36"/>
      <c r="X40" s="36"/>
      <c r="Y40" s="36" t="s">
        <v>55</v>
      </c>
      <c r="Z40" s="36"/>
      <c r="AA40" s="36"/>
      <c r="AB40" s="36" t="s">
        <v>56</v>
      </c>
      <c r="AC40" s="36"/>
      <c r="AD40" s="36"/>
      <c r="AE40" s="36" t="s">
        <v>57</v>
      </c>
      <c r="AF40" s="36"/>
      <c r="AG40" s="36"/>
      <c r="AH40" s="36" t="s">
        <v>58</v>
      </c>
      <c r="AI40" s="36"/>
      <c r="AJ40" s="36"/>
      <c r="AK40" s="39" t="s">
        <v>59</v>
      </c>
      <c r="AL40" s="38"/>
      <c r="AM40" s="37"/>
      <c r="AN40" s="36" t="s">
        <v>60</v>
      </c>
      <c r="AO40" s="36"/>
      <c r="AP40" s="36"/>
    </row>
    <row r="41" spans="1:48" x14ac:dyDescent="0.15">
      <c r="A41" s="35" t="s">
        <v>30</v>
      </c>
      <c r="B41" s="35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-19.216785114327301</v>
      </c>
      <c r="E42" s="7"/>
      <c r="F42" s="7"/>
      <c r="G42" s="1">
        <v>1</v>
      </c>
      <c r="H42" s="9">
        <f>E43</f>
        <v>-19.216785114327301</v>
      </c>
      <c r="I42" s="9">
        <f>H42+273.15</f>
        <v>253.93321488567267</v>
      </c>
      <c r="J42" s="9">
        <f>EXP(($C$15*(I42-$C$13))/($C$16*I42*$C$13))</f>
        <v>1.1739754924050395E-3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>O42*J42</f>
        <v>6.9095795074864116E-2</v>
      </c>
      <c r="Q42" s="12">
        <f>P42*$B$44</f>
        <v>1.6582990817967387E-2</v>
      </c>
      <c r="R42" s="9">
        <f>L42*$B$44</f>
        <v>14.125500000000001</v>
      </c>
      <c r="S42" s="13">
        <f>Q42/R42</f>
        <v>1.1739754924050395E-3</v>
      </c>
      <c r="T42" s="2">
        <f>$B$43/100</f>
        <v>0.43</v>
      </c>
      <c r="U42" s="14">
        <f>S42*T42</f>
        <v>5.0480946173416701E-4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8.9248094617341654E-3</v>
      </c>
      <c r="AR42" s="9">
        <f>$B$42/12</f>
        <v>136.875</v>
      </c>
      <c r="AS42" s="1">
        <f>$B$44</f>
        <v>0.24</v>
      </c>
      <c r="AT42" s="1">
        <f>$E$3/12</f>
        <v>1524519</v>
      </c>
      <c r="AU42" s="1">
        <f>AT42*10000*AS42*0.67*AR42*AQ42</f>
        <v>2994621725.0261722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-22.7334198791111</v>
      </c>
      <c r="E43" s="10">
        <f>D42</f>
        <v>-19.216785114327301</v>
      </c>
      <c r="F43" s="7" t="s">
        <v>83</v>
      </c>
      <c r="G43" s="1">
        <v>2</v>
      </c>
      <c r="H43" s="9">
        <f>E44</f>
        <v>-22.7334198791111</v>
      </c>
      <c r="I43" s="9">
        <f>H43+273.15</f>
        <v>250.41658012088888</v>
      </c>
      <c r="J43" s="9">
        <f>EXP(($C$15*(I43-$C$13))/($C$16*I43*$C$13))</f>
        <v>6.8518060214148746E-4</v>
      </c>
      <c r="K43" s="9">
        <f>$B$42/12</f>
        <v>136.875</v>
      </c>
      <c r="L43" s="9">
        <f>K43*$B$43/100</f>
        <v>58.856250000000003</v>
      </c>
      <c r="M43" s="1" t="s">
        <v>83</v>
      </c>
      <c r="O43" s="9">
        <f>L43+O42-P42-N43</f>
        <v>117.64340420492515</v>
      </c>
      <c r="P43" s="9">
        <f>O43*J43</f>
        <v>8.0606978531105017E-2</v>
      </c>
      <c r="Q43" s="12">
        <f>P43*$B$44</f>
        <v>1.9345674847465202E-2</v>
      </c>
      <c r="R43" s="9">
        <f>L43*$B$44</f>
        <v>14.125500000000001</v>
      </c>
      <c r="S43" s="13">
        <f>Q43/R43</f>
        <v>1.3695568190481896E-3</v>
      </c>
      <c r="T43" s="2">
        <f>$B$43/100</f>
        <v>0.43</v>
      </c>
      <c r="U43" s="14">
        <f>S43*T43</f>
        <v>5.8890943219072156E-4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9.0089094321907197E-3</v>
      </c>
      <c r="AR43" s="9">
        <f>$B$42/12</f>
        <v>136.875</v>
      </c>
      <c r="AS43" s="1">
        <f>$B$44</f>
        <v>0.24</v>
      </c>
      <c r="AT43" s="1">
        <f>$E$3/12</f>
        <v>1524519</v>
      </c>
      <c r="AU43" s="1">
        <f>AT43*10000*AS43*0.67*AR43*AQ43</f>
        <v>3022840545.7957439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-20.799883625117801</v>
      </c>
      <c r="E44" s="10">
        <f>D43</f>
        <v>-22.7334198791111</v>
      </c>
      <c r="F44" s="7" t="s">
        <v>83</v>
      </c>
      <c r="G44" s="1">
        <v>3</v>
      </c>
      <c r="H44" s="9">
        <f>E45</f>
        <v>-20.799883625117801</v>
      </c>
      <c r="I44" s="9">
        <f>H44+273.15</f>
        <v>252.35011637488219</v>
      </c>
      <c r="J44" s="9">
        <f>EXP(($C$15*(I44-$C$13))/($C$16*I44*$C$13))</f>
        <v>9.229764460125877E-4</v>
      </c>
      <c r="K44" s="9">
        <f>$B$42/12</f>
        <v>136.875</v>
      </c>
      <c r="L44" s="9">
        <f>K44*$B$43/100</f>
        <v>58.856250000000003</v>
      </c>
      <c r="M44" s="1" t="s">
        <v>83</v>
      </c>
      <c r="O44" s="9">
        <f>L44+O43-P43-N44</f>
        <v>176.41904722639404</v>
      </c>
      <c r="P44" s="9">
        <f>O44*J44</f>
        <v>0.16283062521794403</v>
      </c>
      <c r="Q44" s="12">
        <f>P44*$B$44</f>
        <v>3.9079350052306568E-2</v>
      </c>
      <c r="R44" s="9">
        <f>L44*$B$44</f>
        <v>14.125500000000001</v>
      </c>
      <c r="S44" s="13">
        <f>Q44/R44</f>
        <v>2.7665817176246196E-3</v>
      </c>
      <c r="T44" s="2">
        <f>$B$43/100</f>
        <v>0.43</v>
      </c>
      <c r="U44" s="14">
        <f>S44*T44</f>
        <v>1.1896301385785864E-3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9.6096301385785853E-3</v>
      </c>
      <c r="AR44" s="9">
        <f>$B$42/12</f>
        <v>136.875</v>
      </c>
      <c r="AS44" s="1">
        <f>$B$44</f>
        <v>0.24</v>
      </c>
      <c r="AT44" s="1">
        <f>$E$3/12</f>
        <v>1524519</v>
      </c>
      <c r="AU44" s="1">
        <f>AT44*10000*AS44*0.67*AR44*AQ44</f>
        <v>3224405776.4861283</v>
      </c>
    </row>
    <row r="45" spans="1:48" x14ac:dyDescent="0.15">
      <c r="C45" s="7">
        <v>3</v>
      </c>
      <c r="D45" s="7">
        <f>D29</f>
        <v>-16.680580272457799</v>
      </c>
      <c r="E45" s="10">
        <f>D44</f>
        <v>-20.799883625117801</v>
      </c>
      <c r="F45" s="7" t="s">
        <v>83</v>
      </c>
      <c r="G45" s="1">
        <v>4</v>
      </c>
      <c r="H45" s="9">
        <f>E46</f>
        <v>-16.680580272457799</v>
      </c>
      <c r="I45" s="9">
        <f>H45+273.15</f>
        <v>256.46941972754217</v>
      </c>
      <c r="J45" s="9">
        <f>EXP(($C$15*(I45-$C$13))/($C$16*I45*$C$13))</f>
        <v>1.7152785203260134E-3</v>
      </c>
      <c r="K45" s="9">
        <f>$B$42/12</f>
        <v>136.875</v>
      </c>
      <c r="L45" s="9">
        <f>K45*$B$43/100</f>
        <v>58.856250000000003</v>
      </c>
      <c r="M45" s="1" t="s">
        <v>83</v>
      </c>
      <c r="O45" s="9">
        <f>L45+O44-P44-N45</f>
        <v>235.11246660117612</v>
      </c>
      <c r="P45" s="9">
        <f>O45*J45</f>
        <v>0.40328336382186464</v>
      </c>
      <c r="Q45" s="12">
        <f>P45*$B$44</f>
        <v>9.6788007317247515E-2</v>
      </c>
      <c r="R45" s="9">
        <f>L45*$B$44</f>
        <v>14.125500000000001</v>
      </c>
      <c r="S45" s="13">
        <f>Q45/R45</f>
        <v>6.8520057567694956E-3</v>
      </c>
      <c r="T45" s="2">
        <f>$B$43/100</f>
        <v>0.43</v>
      </c>
      <c r="U45" s="14">
        <f>S45*T45</f>
        <v>2.9463624754108831E-3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1.1366362475410882E-2</v>
      </c>
      <c r="AR45" s="9">
        <f>$B$42/12</f>
        <v>136.875</v>
      </c>
      <c r="AS45" s="1">
        <f>$B$44</f>
        <v>0.24</v>
      </c>
      <c r="AT45" s="1">
        <f>$E$3/12</f>
        <v>1524519</v>
      </c>
      <c r="AU45" s="1">
        <f>AT45*10000*AS45*0.67*AR45*AQ45</f>
        <v>3813858004.4008946</v>
      </c>
    </row>
    <row r="46" spans="1:48" x14ac:dyDescent="0.15">
      <c r="C46" s="7">
        <v>4</v>
      </c>
      <c r="D46" s="7">
        <f>D30</f>
        <v>-4.2874313439301099</v>
      </c>
      <c r="E46" s="10">
        <f>D45</f>
        <v>-16.680580272457799</v>
      </c>
      <c r="F46" s="7" t="s">
        <v>83</v>
      </c>
      <c r="G46" s="1">
        <v>5</v>
      </c>
      <c r="H46" s="9">
        <f>E47</f>
        <v>-4.2874313439301099</v>
      </c>
      <c r="I46" s="9">
        <f>H46+273.15</f>
        <v>268.86256865606987</v>
      </c>
      <c r="J46" s="9">
        <f>EXP(($C$15*(I46-$C$13))/($C$16*I46*$C$13))</f>
        <v>9.8704859193750466E-3</v>
      </c>
      <c r="K46" s="9">
        <f>$B$42/12</f>
        <v>136.875</v>
      </c>
      <c r="L46" s="9">
        <f>K46*$B$43/100</f>
        <v>58.856250000000003</v>
      </c>
      <c r="M46" s="1" t="s">
        <v>85</v>
      </c>
      <c r="N46" s="9">
        <f>(O45-P45)*$C$21/100</f>
        <v>222.97372407548656</v>
      </c>
      <c r="O46" s="9">
        <f>L46+O45-P45-N46</f>
        <v>70.591709161867726</v>
      </c>
      <c r="P46" s="9">
        <f>O46*J46</f>
        <v>0.6967744713068339</v>
      </c>
      <c r="Q46" s="12">
        <f>P46*$B$44</f>
        <v>0.16722587311364012</v>
      </c>
      <c r="R46" s="9">
        <f>L46*$B$44</f>
        <v>14.125500000000001</v>
      </c>
      <c r="S46" s="13">
        <f>Q46/R46</f>
        <v>1.183858080164526E-2</v>
      </c>
      <c r="T46" s="2">
        <f>$B$43/100</f>
        <v>0.43</v>
      </c>
      <c r="U46" s="14">
        <f>S46*T46</f>
        <v>5.0905897447074619E-3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1.3510589744707461E-2</v>
      </c>
      <c r="AR46" s="9">
        <f>$B$42/12</f>
        <v>136.875</v>
      </c>
      <c r="AS46" s="1">
        <f>$B$44</f>
        <v>0.24</v>
      </c>
      <c r="AT46" s="1">
        <f>$E$3/12</f>
        <v>1524519</v>
      </c>
      <c r="AU46" s="1">
        <f>AT46*10000*AS46*0.67*AR46*AQ46</f>
        <v>4533329898.0654345</v>
      </c>
    </row>
    <row r="47" spans="1:48" x14ac:dyDescent="0.15">
      <c r="C47" s="7">
        <v>5</v>
      </c>
      <c r="D47" s="7">
        <f>D31</f>
        <v>3.3032571483648501</v>
      </c>
      <c r="E47" s="10">
        <f>D46</f>
        <v>-4.2874313439301099</v>
      </c>
      <c r="F47" s="7" t="s">
        <v>85</v>
      </c>
      <c r="G47" s="1">
        <v>6</v>
      </c>
      <c r="H47" s="9">
        <f>E48</f>
        <v>3.3032571483648501</v>
      </c>
      <c r="I47" s="9">
        <f>H47+273.15</f>
        <v>276.45325714836486</v>
      </c>
      <c r="J47" s="9">
        <f>EXP(($C$15*(I47-$C$13))/($C$16*I47*$C$13))</f>
        <v>2.6679938294671413E-2</v>
      </c>
      <c r="K47" s="9">
        <f>$B$42/12</f>
        <v>136.875</v>
      </c>
      <c r="L47" s="9">
        <f>K47*$B$43/100</f>
        <v>58.856250000000003</v>
      </c>
      <c r="M47" s="1" t="s">
        <v>83</v>
      </c>
      <c r="O47" s="9">
        <f>L47+O46-P46-N47</f>
        <v>128.7511846905609</v>
      </c>
      <c r="P47" s="9">
        <f>O47*J47</f>
        <v>3.4350736629100074</v>
      </c>
      <c r="Q47" s="12">
        <f>P47*$B$44</f>
        <v>0.82441767909840169</v>
      </c>
      <c r="R47" s="9">
        <f>L47*$B$44</f>
        <v>14.125500000000001</v>
      </c>
      <c r="S47" s="13">
        <f>Q47/R47</f>
        <v>5.8363787412721788E-2</v>
      </c>
      <c r="T47" s="2">
        <f>$B$43/100</f>
        <v>0.43</v>
      </c>
      <c r="U47" s="14">
        <f>S47*T47</f>
        <v>2.5096428587470368E-2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3.3516428587470365E-2</v>
      </c>
      <c r="AR47" s="9">
        <f>$B$42/12</f>
        <v>136.875</v>
      </c>
      <c r="AS47" s="1">
        <f>$B$44</f>
        <v>0.24</v>
      </c>
      <c r="AT47" s="1">
        <f>$E$3/12</f>
        <v>1524519</v>
      </c>
      <c r="AU47" s="1">
        <f>AT47*10000*AS47*0.67*AR47*AQ47</f>
        <v>11246069243.681587</v>
      </c>
    </row>
    <row r="48" spans="1:48" x14ac:dyDescent="0.15">
      <c r="C48" s="7">
        <v>6</v>
      </c>
      <c r="D48" s="7">
        <f>D32</f>
        <v>13.1877396697172</v>
      </c>
      <c r="E48" s="10">
        <f>D47</f>
        <v>3.3032571483648501</v>
      </c>
      <c r="F48" s="7" t="s">
        <v>83</v>
      </c>
      <c r="G48" s="1">
        <v>7</v>
      </c>
      <c r="H48" s="9">
        <f>E49</f>
        <v>13.1877396697172</v>
      </c>
      <c r="I48" s="9">
        <f>H48+273.15</f>
        <v>286.33773966971717</v>
      </c>
      <c r="J48" s="9">
        <f>EXP(($C$15*(I48-$C$13))/($C$16*I48*$C$13))</f>
        <v>8.9993030833453169E-2</v>
      </c>
      <c r="K48" s="9">
        <f>$B$42/12</f>
        <v>136.875</v>
      </c>
      <c r="L48" s="9">
        <f>K48*$B$43/100</f>
        <v>58.856250000000003</v>
      </c>
      <c r="M48" s="1" t="s">
        <v>83</v>
      </c>
      <c r="O48" s="9">
        <f>L48+O47-P47-N48</f>
        <v>184.17236102765091</v>
      </c>
      <c r="P48" s="9">
        <f>O48*J48</f>
        <v>16.574228964631256</v>
      </c>
      <c r="Q48" s="12">
        <f>P48*$B$44</f>
        <v>3.9778149515115016</v>
      </c>
      <c r="R48" s="9">
        <f>L48*$B$44</f>
        <v>14.125500000000001</v>
      </c>
      <c r="S48" s="13">
        <f>Q48/R48</f>
        <v>0.2816052494787088</v>
      </c>
      <c r="T48" s="2">
        <f>$B$43/100</f>
        <v>0.43</v>
      </c>
      <c r="U48" s="14">
        <f>S48*T48</f>
        <v>0.12109025727584478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0.12951025727584478</v>
      </c>
      <c r="AR48" s="9">
        <f>$B$42/12</f>
        <v>136.875</v>
      </c>
      <c r="AS48" s="1">
        <f>$B$44</f>
        <v>0.24</v>
      </c>
      <c r="AT48" s="1">
        <f>$E$3/12</f>
        <v>1524519</v>
      </c>
      <c r="AU48" s="1">
        <f>AT48*10000*AS48*0.67*AR48*AQ48</f>
        <v>43455743421.172623</v>
      </c>
    </row>
    <row r="49" spans="1:48" x14ac:dyDescent="0.15">
      <c r="C49" s="7">
        <v>7</v>
      </c>
      <c r="D49" s="7">
        <f>D33</f>
        <v>15.1322544872974</v>
      </c>
      <c r="E49" s="10">
        <f>D48</f>
        <v>13.1877396697172</v>
      </c>
      <c r="F49" s="7" t="s">
        <v>83</v>
      </c>
      <c r="G49" s="1">
        <v>8</v>
      </c>
      <c r="H49" s="9">
        <f>E50</f>
        <v>15.1322544872974</v>
      </c>
      <c r="I49" s="9">
        <f>H49+273.15</f>
        <v>288.28225448729739</v>
      </c>
      <c r="J49" s="9">
        <f>EXP(($C$15*(I49-$C$13))/($C$16*I49*$C$13))</f>
        <v>0.11319353049202509</v>
      </c>
      <c r="K49" s="9">
        <f>$B$42/12</f>
        <v>136.875</v>
      </c>
      <c r="L49" s="9">
        <f>K49*$B$43/100</f>
        <v>58.856250000000003</v>
      </c>
      <c r="M49" s="1" t="s">
        <v>83</v>
      </c>
      <c r="O49" s="9">
        <f>L49+O48-P48-N49</f>
        <v>226.45438206301966</v>
      </c>
      <c r="P49" s="9">
        <f>O49*J49</f>
        <v>25.633171001103115</v>
      </c>
      <c r="Q49" s="12">
        <f>P49*$B$44</f>
        <v>6.1519610402647471</v>
      </c>
      <c r="R49" s="9">
        <f>L49*$B$44</f>
        <v>14.125500000000001</v>
      </c>
      <c r="S49" s="13">
        <f>Q49/R49</f>
        <v>0.43552164810199617</v>
      </c>
      <c r="T49" s="2">
        <f>$B$43/100</f>
        <v>0.43</v>
      </c>
      <c r="U49" s="14">
        <f>S49*T49</f>
        <v>0.18727430868385836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0.20287430868385836</v>
      </c>
      <c r="AR49" s="9">
        <f>$B$42/12</f>
        <v>136.875</v>
      </c>
      <c r="AS49" s="1">
        <f>$B$44</f>
        <v>0.24</v>
      </c>
      <c r="AT49" s="1">
        <f>$E$3/12</f>
        <v>1524519</v>
      </c>
      <c r="AU49" s="1">
        <f>AT49*10000*AS49*0.67*AR49*AQ49</f>
        <v>68072244549.21859</v>
      </c>
    </row>
    <row r="50" spans="1:48" x14ac:dyDescent="0.15">
      <c r="C50" s="7">
        <v>8</v>
      </c>
      <c r="D50" s="7">
        <f>D34</f>
        <v>13.2024153433217</v>
      </c>
      <c r="E50" s="10">
        <f>D49</f>
        <v>15.1322544872974</v>
      </c>
      <c r="F50" s="7" t="s">
        <v>83</v>
      </c>
      <c r="G50" s="1">
        <v>9</v>
      </c>
      <c r="H50" s="9">
        <f>E51</f>
        <v>13.2024153433217</v>
      </c>
      <c r="I50" s="9">
        <f>H50+273.15</f>
        <v>286.3524153433217</v>
      </c>
      <c r="J50" s="9">
        <f>EXP(($C$15*(I50-$C$13))/($C$16*I50*$C$13))</f>
        <v>9.01500026672587E-2</v>
      </c>
      <c r="K50" s="9">
        <f>$B$42/12</f>
        <v>136.875</v>
      </c>
      <c r="L50" s="9">
        <f>K50*$B$43/100</f>
        <v>58.856250000000003</v>
      </c>
      <c r="M50" s="1" t="s">
        <v>83</v>
      </c>
      <c r="O50" s="9">
        <f>L50+O49-P49-N50</f>
        <v>259.67746106191657</v>
      </c>
      <c r="P50" s="9">
        <f>O50*J50</f>
        <v>23.409923807358748</v>
      </c>
      <c r="Q50" s="12">
        <f>P50*$B$44</f>
        <v>5.618381713766099</v>
      </c>
      <c r="R50" s="9">
        <f>L50*$B$44</f>
        <v>14.125500000000001</v>
      </c>
      <c r="S50" s="13">
        <f>Q50/R50</f>
        <v>0.39774745770175207</v>
      </c>
      <c r="T50" s="2">
        <f>$B$43/100</f>
        <v>0.43</v>
      </c>
      <c r="U50" s="14">
        <f>S50*T50</f>
        <v>0.17103140681175338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0.17945140681175337</v>
      </c>
      <c r="AR50" s="9">
        <f>$B$42/12</f>
        <v>136.875</v>
      </c>
      <c r="AS50" s="1">
        <f>$B$44</f>
        <v>0.24</v>
      </c>
      <c r="AT50" s="1">
        <f>$E$3/12</f>
        <v>1524519</v>
      </c>
      <c r="AU50" s="1">
        <f>AT50*10000*AS50*0.67*AR50*AQ50</f>
        <v>60212947260.00425</v>
      </c>
    </row>
    <row r="51" spans="1:48" x14ac:dyDescent="0.15">
      <c r="C51" s="7">
        <v>9</v>
      </c>
      <c r="D51" s="7">
        <f>D35</f>
        <v>7.0830207353210302</v>
      </c>
      <c r="E51" s="10">
        <f>D50</f>
        <v>13.2024153433217</v>
      </c>
      <c r="F51" s="7" t="s">
        <v>83</v>
      </c>
      <c r="G51" s="1">
        <v>10</v>
      </c>
      <c r="H51" s="9">
        <f>E52</f>
        <v>7.0830207353210302</v>
      </c>
      <c r="I51" s="9">
        <f>H51+273.15</f>
        <v>280.23302073532102</v>
      </c>
      <c r="J51" s="9">
        <f>EXP(($C$15*(I51-$C$13))/($C$16*I51*$C$13))</f>
        <v>4.290386750249478E-2</v>
      </c>
      <c r="K51" s="9">
        <f>$B$42/12</f>
        <v>136.875</v>
      </c>
      <c r="L51" s="9">
        <f>K51*$B$43/100</f>
        <v>58.856250000000003</v>
      </c>
      <c r="M51" s="1" t="s">
        <v>83</v>
      </c>
      <c r="O51" s="9">
        <f>L51+O50-P50-N51</f>
        <v>295.12378725455784</v>
      </c>
      <c r="P51" s="9">
        <f>O51*J51</f>
        <v>12.661951865204008</v>
      </c>
      <c r="Q51" s="12">
        <f>P51*$B$44</f>
        <v>3.0388684476489618</v>
      </c>
      <c r="R51" s="9">
        <f>L51*$B$44</f>
        <v>14.125500000000001</v>
      </c>
      <c r="S51" s="13">
        <f>Q51/R51</f>
        <v>0.21513351369147724</v>
      </c>
      <c r="T51" s="2">
        <f>$B$43/100</f>
        <v>0.43</v>
      </c>
      <c r="U51" s="14">
        <f>S51*T51</f>
        <v>9.2507410887335204E-2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0.10092741088733521</v>
      </c>
      <c r="AR51" s="9">
        <f>$B$42/12</f>
        <v>136.875</v>
      </c>
      <c r="AS51" s="1">
        <f>$B$44</f>
        <v>0.24</v>
      </c>
      <c r="AT51" s="1">
        <f>$E$3/12</f>
        <v>1524519</v>
      </c>
      <c r="AU51" s="1">
        <f>AT51*10000*AS51*0.67*AR51*AQ51</f>
        <v>33865083460.855129</v>
      </c>
    </row>
    <row r="52" spans="1:48" x14ac:dyDescent="0.15">
      <c r="C52" s="7">
        <v>10</v>
      </c>
      <c r="D52" s="7">
        <f>D36</f>
        <v>-0.68089953542842696</v>
      </c>
      <c r="E52" s="10">
        <f>D51</f>
        <v>7.0830207353210302</v>
      </c>
      <c r="F52" s="7" t="s">
        <v>83</v>
      </c>
      <c r="G52" s="1">
        <v>11</v>
      </c>
      <c r="H52" s="9">
        <f>E53</f>
        <v>-0.68089953542842696</v>
      </c>
      <c r="I52" s="9">
        <f>H52+273.15</f>
        <v>272.46910046457157</v>
      </c>
      <c r="J52" s="9">
        <f>EXP(($C$15*(I52-$C$13))/($C$16*I52*$C$13))</f>
        <v>1.5941166028890695E-2</v>
      </c>
      <c r="K52" s="9">
        <f>$B$42/12</f>
        <v>136.875</v>
      </c>
      <c r="L52" s="9">
        <f>K52*$B$43/100</f>
        <v>58.856250000000003</v>
      </c>
      <c r="M52" s="1" t="s">
        <v>85</v>
      </c>
      <c r="N52" s="9">
        <f>(O51-P51)*$C$21/100</f>
        <v>268.33874361988615</v>
      </c>
      <c r="O52" s="9">
        <f>L52+O51-P51-N52</f>
        <v>72.97934176946768</v>
      </c>
      <c r="P52" s="9">
        <f>O52*J52</f>
        <v>1.1633758038262418</v>
      </c>
      <c r="Q52" s="12">
        <f>P52*$B$44</f>
        <v>0.27921019291829802</v>
      </c>
      <c r="R52" s="9">
        <f>L52*$B$44</f>
        <v>14.125500000000001</v>
      </c>
      <c r="S52" s="13">
        <f>Q52/R52</f>
        <v>1.9766393608601326E-2</v>
      </c>
      <c r="T52" s="2">
        <f>$B$43/100</f>
        <v>0.43</v>
      </c>
      <c r="U52" s="14">
        <f>S52*T52</f>
        <v>8.4995492516985703E-3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1.6919549251698571E-2</v>
      </c>
      <c r="AR52" s="9">
        <f>$B$42/12</f>
        <v>136.875</v>
      </c>
      <c r="AS52" s="1">
        <f>$B$44</f>
        <v>0.24</v>
      </c>
      <c r="AT52" s="1">
        <f>$E$3/12</f>
        <v>1524519</v>
      </c>
      <c r="AU52" s="1">
        <f>AT52*10000*AS52*0.67*AR52*AQ52</f>
        <v>5677168793.8020926</v>
      </c>
    </row>
    <row r="53" spans="1:48" x14ac:dyDescent="0.15">
      <c r="C53" s="7">
        <v>11</v>
      </c>
      <c r="D53" s="7">
        <f>D37</f>
        <v>-15.5843644864031</v>
      </c>
      <c r="E53" s="10">
        <f>D52</f>
        <v>-0.68089953542842696</v>
      </c>
      <c r="F53" s="7" t="s">
        <v>85</v>
      </c>
      <c r="G53" s="1">
        <v>12</v>
      </c>
      <c r="H53" s="9">
        <f>E54</f>
        <v>-15.5843644864031</v>
      </c>
      <c r="I53" s="9">
        <f>H53+273.15</f>
        <v>257.56563551359687</v>
      </c>
      <c r="J53" s="9">
        <f>EXP(($C$15*(I53-$C$13))/($C$16*I53*$C$13))</f>
        <v>2.0160814115015883E-3</v>
      </c>
      <c r="K53" s="9">
        <f>$B$42/12</f>
        <v>136.875</v>
      </c>
      <c r="L53" s="9">
        <f>K53*$B$43/100</f>
        <v>58.856250000000003</v>
      </c>
      <c r="M53" s="1" t="s">
        <v>83</v>
      </c>
      <c r="O53" s="9">
        <f>L53+O52-P52-N53</f>
        <v>130.67221596564141</v>
      </c>
      <c r="P53" s="9">
        <f>O53*J53</f>
        <v>0.26344582560805074</v>
      </c>
      <c r="Q53" s="12">
        <f>P53*$B$44</f>
        <v>6.3226998145932176E-2</v>
      </c>
      <c r="R53" s="9">
        <f>L53*$B$44</f>
        <v>14.125500000000001</v>
      </c>
      <c r="S53" s="13">
        <f>Q53/R53</f>
        <v>4.4760892107134033E-3</v>
      </c>
      <c r="T53" s="2">
        <f>$B$43/100</f>
        <v>0.43</v>
      </c>
      <c r="U53" s="14">
        <f>S53*T53</f>
        <v>1.9247183606067634E-3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1.0344718360606762E-2</v>
      </c>
      <c r="AR53" s="9">
        <f>$B$42/12</f>
        <v>136.875</v>
      </c>
      <c r="AS53" s="1">
        <f>$B$44</f>
        <v>0.24</v>
      </c>
      <c r="AT53" s="1">
        <f>$E$3/12</f>
        <v>1524519</v>
      </c>
      <c r="AU53" s="1">
        <f>AT53*10000*AS53*0.67*AR53*AQ53</f>
        <v>3471056550.257237</v>
      </c>
      <c r="AV53" s="1">
        <f>SUM(AU42:AU53)</f>
        <v>243589369228.76587</v>
      </c>
    </row>
    <row r="54" spans="1:48" x14ac:dyDescent="0.15">
      <c r="C54" s="7">
        <v>12</v>
      </c>
      <c r="D54" s="7">
        <f>D38</f>
        <v>-21.755657668575498</v>
      </c>
      <c r="E54" s="10">
        <f>D53</f>
        <v>-15.5843644864031</v>
      </c>
      <c r="F54" s="7" t="s">
        <v>83</v>
      </c>
    </row>
    <row r="56" spans="1:48" x14ac:dyDescent="0.15">
      <c r="S56" s="36" t="s">
        <v>25</v>
      </c>
      <c r="T56" s="36"/>
      <c r="U56" s="36"/>
      <c r="V56" s="36" t="s">
        <v>54</v>
      </c>
      <c r="W56" s="36"/>
      <c r="X56" s="36"/>
      <c r="Y56" s="36" t="s">
        <v>55</v>
      </c>
      <c r="Z56" s="36"/>
      <c r="AA56" s="36"/>
      <c r="AB56" s="36" t="s">
        <v>56</v>
      </c>
      <c r="AC56" s="36"/>
      <c r="AD56" s="36"/>
      <c r="AE56" s="36" t="s">
        <v>57</v>
      </c>
      <c r="AF56" s="36"/>
      <c r="AG56" s="36"/>
      <c r="AH56" s="36" t="s">
        <v>58</v>
      </c>
      <c r="AI56" s="36"/>
      <c r="AJ56" s="36"/>
      <c r="AK56" s="39" t="s">
        <v>59</v>
      </c>
      <c r="AL56" s="38"/>
      <c r="AM56" s="37"/>
      <c r="AN56" s="36" t="s">
        <v>60</v>
      </c>
      <c r="AO56" s="36"/>
      <c r="AP56" s="36"/>
    </row>
    <row r="57" spans="1:48" x14ac:dyDescent="0.15">
      <c r="A57" s="35" t="s">
        <v>31</v>
      </c>
      <c r="B57" s="35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-19.216785114327301</v>
      </c>
      <c r="E58" s="7"/>
      <c r="F58" s="7"/>
      <c r="G58" s="1">
        <v>1</v>
      </c>
      <c r="H58" s="9">
        <f>E59</f>
        <v>-19.216785114327301</v>
      </c>
      <c r="I58" s="9">
        <f>H58+273.15</f>
        <v>253.93321488567267</v>
      </c>
      <c r="J58" s="9">
        <f>EXP(($C$15*(I58-$C$13))/($C$16*I58*$C$13))</f>
        <v>1.1739754924050395E-3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>O58*J58</f>
        <v>1.1712362162560945E-4</v>
      </c>
      <c r="Q58" s="12">
        <f>P58*$B$60</f>
        <v>2.2253488108865797E-5</v>
      </c>
      <c r="R58" s="9">
        <f>L58*$B$60</f>
        <v>1.8955666666666669E-2</v>
      </c>
      <c r="S58" s="13">
        <f>Q58/R58</f>
        <v>1.1739754924050395E-3</v>
      </c>
      <c r="T58" s="2">
        <f>$B$59/100</f>
        <v>0.01</v>
      </c>
      <c r="U58" s="14">
        <f>S58*T58</f>
        <v>1.1739754924050395E-5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1.2011739754924051E-2</v>
      </c>
      <c r="AR58" s="9">
        <f>$B$58/12</f>
        <v>9.9766666666666666</v>
      </c>
      <c r="AS58" s="1">
        <f>$B$60</f>
        <v>0.19</v>
      </c>
      <c r="AT58" s="1">
        <f>$E$5/12</f>
        <v>1862273.6666666667</v>
      </c>
      <c r="AU58" s="1">
        <f>AT58*10000*AS58*0.67*AR58*AQ58</f>
        <v>284094798.46306074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-22.7334198791111</v>
      </c>
      <c r="E59" s="10">
        <f>D58</f>
        <v>-19.216785114327301</v>
      </c>
      <c r="F59" s="7" t="s">
        <v>83</v>
      </c>
      <c r="G59" s="1">
        <v>2</v>
      </c>
      <c r="H59" s="9">
        <f>E60</f>
        <v>-22.7334198791111</v>
      </c>
      <c r="I59" s="9">
        <f>H59+273.15</f>
        <v>250.41658012088888</v>
      </c>
      <c r="J59" s="9">
        <f>EXP(($C$15*(I59-$C$13))/($C$16*I59*$C$13))</f>
        <v>6.8518060214148746E-4</v>
      </c>
      <c r="K59" s="9">
        <f>$B$58/12</f>
        <v>9.9766666666666666</v>
      </c>
      <c r="L59" s="9">
        <f>K59*$B$59/100</f>
        <v>9.976666666666667E-2</v>
      </c>
      <c r="M59" s="1" t="s">
        <v>83</v>
      </c>
      <c r="O59" s="9">
        <f>L59+O58-P58-N59</f>
        <v>0.19941620971170773</v>
      </c>
      <c r="P59" s="9">
        <f>O59*J59</f>
        <v>1.3663611864704104E-4</v>
      </c>
      <c r="Q59" s="12">
        <f>P59*$B$60</f>
        <v>2.5960862542937799E-5</v>
      </c>
      <c r="R59" s="9">
        <f>L59*$B$60</f>
        <v>1.8955666666666669E-2</v>
      </c>
      <c r="S59" s="13">
        <f>Q59/R59</f>
        <v>1.3695568190481894E-3</v>
      </c>
      <c r="T59" s="2">
        <f>$B$59/100</f>
        <v>0.01</v>
      </c>
      <c r="U59" s="14">
        <f>S59*T59</f>
        <v>1.3695568190481895E-5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1.2013695568190482E-2</v>
      </c>
      <c r="AR59" s="9">
        <f>$B$58/12</f>
        <v>9.9766666666666666</v>
      </c>
      <c r="AS59" s="1">
        <f>$B$60</f>
        <v>0.19</v>
      </c>
      <c r="AT59" s="1">
        <f>$E$5/12</f>
        <v>1862273.6666666667</v>
      </c>
      <c r="AU59" s="1">
        <f>AT59*10000*AS59*0.67*AR59*AQ59</f>
        <v>284141056.23979378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-20.799883625117801</v>
      </c>
      <c r="E60" s="10">
        <f>D59</f>
        <v>-22.7334198791111</v>
      </c>
      <c r="F60" s="7" t="s">
        <v>83</v>
      </c>
      <c r="G60" s="1">
        <v>3</v>
      </c>
      <c r="H60" s="9">
        <f>E61</f>
        <v>-20.799883625117801</v>
      </c>
      <c r="I60" s="9">
        <f>H60+273.15</f>
        <v>252.35011637488219</v>
      </c>
      <c r="J60" s="9">
        <f>EXP(($C$15*(I60-$C$13))/($C$16*I60*$C$13))</f>
        <v>9.229764460125877E-4</v>
      </c>
      <c r="K60" s="9">
        <f>$B$58/12</f>
        <v>9.9766666666666666</v>
      </c>
      <c r="L60" s="9">
        <f>K60*$B$59/100</f>
        <v>9.976666666666667E-2</v>
      </c>
      <c r="M60" s="1" t="s">
        <v>83</v>
      </c>
      <c r="O60" s="9">
        <f>L60+O59-P59-N60</f>
        <v>0.29904624025972731</v>
      </c>
      <c r="P60" s="9">
        <f>O60*J60</f>
        <v>2.7601263602834952E-4</v>
      </c>
      <c r="Q60" s="12">
        <f>P60*$B$60</f>
        <v>5.2442400845386408E-5</v>
      </c>
      <c r="R60" s="9">
        <f>L60*$B$60</f>
        <v>1.8955666666666669E-2</v>
      </c>
      <c r="S60" s="13">
        <f>Q60/R60</f>
        <v>2.7665817176246187E-3</v>
      </c>
      <c r="T60" s="2">
        <f>$B$59/100</f>
        <v>0.01</v>
      </c>
      <c r="U60" s="14">
        <f>S60*T60</f>
        <v>2.7665817176246189E-5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1.2027665817176247E-2</v>
      </c>
      <c r="AR60" s="9">
        <f>$B$58/12</f>
        <v>9.9766666666666666</v>
      </c>
      <c r="AS60" s="1">
        <f>$B$60</f>
        <v>0.19</v>
      </c>
      <c r="AT60" s="1">
        <f>$E$5/12</f>
        <v>1862273.6666666667</v>
      </c>
      <c r="AU60" s="1">
        <f>AT60*10000*AS60*0.67*AR60*AQ60</f>
        <v>284471472.57839805</v>
      </c>
    </row>
    <row r="61" spans="1:48" x14ac:dyDescent="0.15">
      <c r="C61" s="7">
        <v>3</v>
      </c>
      <c r="D61" s="7">
        <f>D29</f>
        <v>-16.680580272457799</v>
      </c>
      <c r="E61" s="10">
        <f>D60</f>
        <v>-20.799883625117801</v>
      </c>
      <c r="F61" s="7" t="s">
        <v>83</v>
      </c>
      <c r="G61" s="1">
        <v>4</v>
      </c>
      <c r="H61" s="9">
        <f>E62</f>
        <v>-16.680580272457799</v>
      </c>
      <c r="I61" s="9">
        <f>H61+273.15</f>
        <v>256.46941972754217</v>
      </c>
      <c r="J61" s="9">
        <f>EXP(($C$15*(I61-$C$13))/($C$16*I61*$C$13))</f>
        <v>1.7152785203260134E-3</v>
      </c>
      <c r="K61" s="9">
        <f>$B$58/12</f>
        <v>9.9766666666666666</v>
      </c>
      <c r="L61" s="9">
        <f>K61*$B$59/100</f>
        <v>9.976666666666667E-2</v>
      </c>
      <c r="M61" s="1" t="s">
        <v>83</v>
      </c>
      <c r="O61" s="9">
        <f>L61+O60-P60-N61</f>
        <v>0.39853689429036565</v>
      </c>
      <c r="P61" s="9">
        <f>O61*J61</f>
        <v>6.8360177433370321E-4</v>
      </c>
      <c r="Q61" s="12">
        <f>P61*$B$60</f>
        <v>1.2988433712340361E-4</v>
      </c>
      <c r="R61" s="9">
        <f>L61*$B$60</f>
        <v>1.8955666666666669E-2</v>
      </c>
      <c r="S61" s="13">
        <f>Q61/R61</f>
        <v>6.852005756769493E-3</v>
      </c>
      <c r="T61" s="2">
        <f>$B$59/100</f>
        <v>0.01</v>
      </c>
      <c r="U61" s="14">
        <f>S61*T61</f>
        <v>6.8520057567694929E-5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1.2068520057567695E-2</v>
      </c>
      <c r="AR61" s="9">
        <f>$B$58/12</f>
        <v>9.9766666666666666</v>
      </c>
      <c r="AS61" s="1">
        <f>$B$60</f>
        <v>0.19</v>
      </c>
      <c r="AT61" s="1">
        <f>$E$5/12</f>
        <v>1862273.6666666667</v>
      </c>
      <c r="AU61" s="1">
        <f>AT61*10000*AS61*0.67*AR61*AQ61</f>
        <v>285437733.70519376</v>
      </c>
    </row>
    <row r="62" spans="1:48" x14ac:dyDescent="0.15">
      <c r="C62" s="7">
        <v>4</v>
      </c>
      <c r="D62" s="7">
        <f>D30</f>
        <v>-4.2874313439301099</v>
      </c>
      <c r="E62" s="10">
        <f>D61</f>
        <v>-16.680580272457799</v>
      </c>
      <c r="F62" s="7" t="s">
        <v>83</v>
      </c>
      <c r="G62" s="1">
        <v>5</v>
      </c>
      <c r="H62" s="9">
        <f>E63</f>
        <v>-4.2874313439301099</v>
      </c>
      <c r="I62" s="9">
        <f>H62+273.15</f>
        <v>268.86256865606987</v>
      </c>
      <c r="J62" s="9">
        <f>EXP(($C$15*(I62-$C$13))/($C$16*I62*$C$13))</f>
        <v>9.8704859193750466E-3</v>
      </c>
      <c r="K62" s="9">
        <f>$B$58/12</f>
        <v>9.9766666666666666</v>
      </c>
      <c r="L62" s="9">
        <f>K62*$B$59/100</f>
        <v>9.976666666666667E-2</v>
      </c>
      <c r="M62" s="1" t="s">
        <v>85</v>
      </c>
      <c r="N62" s="9">
        <f>(O61-P61)*$C$21/100</f>
        <v>0.37796062789023038</v>
      </c>
      <c r="O62" s="9">
        <f>L62+O61-P61-N62</f>
        <v>0.11965933129246825</v>
      </c>
      <c r="P62" s="9">
        <f>O62*J62</f>
        <v>1.1810957446441418E-3</v>
      </c>
      <c r="Q62" s="12">
        <f>P62*$B$60</f>
        <v>2.2440819148238694E-4</v>
      </c>
      <c r="R62" s="9">
        <f>L62*$B$60</f>
        <v>1.8955666666666669E-2</v>
      </c>
      <c r="S62" s="13">
        <f>Q62/R62</f>
        <v>1.1838580801645255E-2</v>
      </c>
      <c r="T62" s="2">
        <f>$B$59/100</f>
        <v>0.01</v>
      </c>
      <c r="U62" s="14">
        <f>S62*T62</f>
        <v>1.1838580801645255E-4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1.2118385808016453E-2</v>
      </c>
      <c r="AR62" s="9">
        <f>$B$58/12</f>
        <v>9.9766666666666666</v>
      </c>
      <c r="AS62" s="1">
        <f>$B$60</f>
        <v>0.19</v>
      </c>
      <c r="AT62" s="1">
        <f>$E$5/12</f>
        <v>1862273.6666666667</v>
      </c>
      <c r="AU62" s="1">
        <f>AT62*10000*AS62*0.67*AR62*AQ62</f>
        <v>286617129.91365242</v>
      </c>
    </row>
    <row r="63" spans="1:48" x14ac:dyDescent="0.15">
      <c r="C63" s="7">
        <v>5</v>
      </c>
      <c r="D63" s="7">
        <f>D31</f>
        <v>3.3032571483648501</v>
      </c>
      <c r="E63" s="10">
        <f>D62</f>
        <v>-4.2874313439301099</v>
      </c>
      <c r="F63" s="7" t="s">
        <v>85</v>
      </c>
      <c r="G63" s="1">
        <v>6</v>
      </c>
      <c r="H63" s="9">
        <f>E64</f>
        <v>3.3032571483648501</v>
      </c>
      <c r="I63" s="9">
        <f>H63+273.15</f>
        <v>276.45325714836486</v>
      </c>
      <c r="J63" s="9">
        <f>EXP(($C$15*(I63-$C$13))/($C$16*I63*$C$13))</f>
        <v>2.6679938294671413E-2</v>
      </c>
      <c r="K63" s="9">
        <f>$B$58/12</f>
        <v>9.9766666666666666</v>
      </c>
      <c r="L63" s="9">
        <f>K63*$B$59/100</f>
        <v>9.976666666666667E-2</v>
      </c>
      <c r="M63" s="1" t="s">
        <v>83</v>
      </c>
      <c r="O63" s="9">
        <f>L63+O62-P62-N63</f>
        <v>0.21824490221449078</v>
      </c>
      <c r="P63" s="9">
        <f>O63*J63</f>
        <v>5.8227605242092105E-3</v>
      </c>
      <c r="Q63" s="12">
        <f>P63*$B$60</f>
        <v>1.1063244995997499E-3</v>
      </c>
      <c r="R63" s="9">
        <f>L63*$B$60</f>
        <v>1.8955666666666669E-2</v>
      </c>
      <c r="S63" s="13">
        <f>Q63/R63</f>
        <v>5.8363787412721774E-2</v>
      </c>
      <c r="T63" s="2">
        <f>$B$59/100</f>
        <v>0.01</v>
      </c>
      <c r="U63" s="14">
        <f>S63*T63</f>
        <v>5.8363787412721779E-4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1.2583637874127218E-2</v>
      </c>
      <c r="AR63" s="9">
        <f>$B$58/12</f>
        <v>9.9766666666666666</v>
      </c>
      <c r="AS63" s="1">
        <f>$B$60</f>
        <v>0.19</v>
      </c>
      <c r="AT63" s="1">
        <f>$E$5/12</f>
        <v>1862273.6666666667</v>
      </c>
      <c r="AU63" s="1">
        <f>AT63*10000*AS63*0.67*AR63*AQ63</f>
        <v>297621005.67628509</v>
      </c>
    </row>
    <row r="64" spans="1:48" x14ac:dyDescent="0.15">
      <c r="C64" s="7">
        <v>6</v>
      </c>
      <c r="D64" s="7">
        <f>D32</f>
        <v>13.1877396697172</v>
      </c>
      <c r="E64" s="10">
        <f>D63</f>
        <v>3.3032571483648501</v>
      </c>
      <c r="F64" s="7" t="s">
        <v>83</v>
      </c>
      <c r="G64" s="1">
        <v>7</v>
      </c>
      <c r="H64" s="9">
        <f>E65</f>
        <v>13.1877396697172</v>
      </c>
      <c r="I64" s="9">
        <f>H64+273.15</f>
        <v>286.33773966971717</v>
      </c>
      <c r="J64" s="9">
        <f>EXP(($C$15*(I64-$C$13))/($C$16*I64*$C$13))</f>
        <v>8.9993030833453169E-2</v>
      </c>
      <c r="K64" s="9">
        <f>$B$58/12</f>
        <v>9.9766666666666666</v>
      </c>
      <c r="L64" s="9">
        <f>K64*$B$59/100</f>
        <v>9.976666666666667E-2</v>
      </c>
      <c r="M64" s="1" t="s">
        <v>83</v>
      </c>
      <c r="O64" s="9">
        <f>L64+O63-P63-N64</f>
        <v>0.31218880835694823</v>
      </c>
      <c r="P64" s="9">
        <f>O64*J64</f>
        <v>2.8094817056325844E-2</v>
      </c>
      <c r="Q64" s="12">
        <f>P64*$B$60</f>
        <v>5.3380152407019104E-3</v>
      </c>
      <c r="R64" s="9">
        <f>L64*$B$60</f>
        <v>1.8955666666666669E-2</v>
      </c>
      <c r="S64" s="13">
        <f>Q64/R64</f>
        <v>0.28160524947870874</v>
      </c>
      <c r="T64" s="2">
        <f>$B$59/100</f>
        <v>0.01</v>
      </c>
      <c r="U64" s="14">
        <f>S64*T64</f>
        <v>2.8160524947870875E-3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1.4816052494787088E-2</v>
      </c>
      <c r="AR64" s="9">
        <f>$B$58/12</f>
        <v>9.9766666666666666</v>
      </c>
      <c r="AS64" s="1">
        <f>$B$60</f>
        <v>0.19</v>
      </c>
      <c r="AT64" s="1">
        <f>$E$5/12</f>
        <v>1862273.6666666667</v>
      </c>
      <c r="AU64" s="1">
        <f>AT64*10000*AS64*0.67*AR64*AQ64</f>
        <v>350420799.43491751</v>
      </c>
    </row>
    <row r="65" spans="1:48" x14ac:dyDescent="0.15">
      <c r="C65" s="7">
        <v>7</v>
      </c>
      <c r="D65" s="7">
        <f>D33</f>
        <v>15.1322544872974</v>
      </c>
      <c r="E65" s="10">
        <f>D64</f>
        <v>13.1877396697172</v>
      </c>
      <c r="F65" s="7" t="s">
        <v>83</v>
      </c>
      <c r="G65" s="1">
        <v>8</v>
      </c>
      <c r="H65" s="9">
        <f>E66</f>
        <v>15.1322544872974</v>
      </c>
      <c r="I65" s="9">
        <f>H65+273.15</f>
        <v>288.28225448729739</v>
      </c>
      <c r="J65" s="9">
        <f>EXP(($C$15*(I65-$C$13))/($C$16*I65*$C$13))</f>
        <v>0.11319353049202509</v>
      </c>
      <c r="K65" s="9">
        <f>$B$58/12</f>
        <v>9.9766666666666666</v>
      </c>
      <c r="L65" s="9">
        <f>K65*$B$59/100</f>
        <v>9.976666666666667E-2</v>
      </c>
      <c r="M65" s="1" t="s">
        <v>83</v>
      </c>
      <c r="O65" s="9">
        <f>L65+O64-P64-N65</f>
        <v>0.38386065796728908</v>
      </c>
      <c r="P65" s="9">
        <f>O65*J65</f>
        <v>4.3450543092309148E-2</v>
      </c>
      <c r="Q65" s="12">
        <f>P65*$B$60</f>
        <v>8.2556031875387383E-3</v>
      </c>
      <c r="R65" s="9">
        <f>L65*$B$60</f>
        <v>1.8955666666666669E-2</v>
      </c>
      <c r="S65" s="13">
        <f>Q65/R65</f>
        <v>0.43552164810199606</v>
      </c>
      <c r="T65" s="2">
        <f>$B$59/100</f>
        <v>0.01</v>
      </c>
      <c r="U65" s="14">
        <f>S65*T65</f>
        <v>4.3552164810199611E-3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2.4455216481019962E-2</v>
      </c>
      <c r="AR65" s="9">
        <f>$B$58/12</f>
        <v>9.9766666666666666</v>
      </c>
      <c r="AS65" s="1">
        <f>$B$60</f>
        <v>0.19</v>
      </c>
      <c r="AT65" s="1">
        <f>$E$5/12</f>
        <v>1862273.6666666667</v>
      </c>
      <c r="AU65" s="1">
        <f>AT65*10000*AS65*0.67*AR65*AQ65</f>
        <v>578400792.83251309</v>
      </c>
    </row>
    <row r="66" spans="1:48" x14ac:dyDescent="0.15">
      <c r="C66" s="7">
        <v>8</v>
      </c>
      <c r="D66" s="7">
        <f>D34</f>
        <v>13.2024153433217</v>
      </c>
      <c r="E66" s="10">
        <f>D65</f>
        <v>15.1322544872974</v>
      </c>
      <c r="F66" s="7" t="s">
        <v>83</v>
      </c>
      <c r="G66" s="1">
        <v>9</v>
      </c>
      <c r="H66" s="9">
        <f>E67</f>
        <v>13.2024153433217</v>
      </c>
      <c r="I66" s="9">
        <f>H66+273.15</f>
        <v>286.3524153433217</v>
      </c>
      <c r="J66" s="9">
        <f>EXP(($C$15*(I66-$C$13))/($C$16*I66*$C$13))</f>
        <v>9.01500026672587E-2</v>
      </c>
      <c r="K66" s="9">
        <f>$B$58/12</f>
        <v>9.9766666666666666</v>
      </c>
      <c r="L66" s="9">
        <f>K66*$B$59/100</f>
        <v>9.976666666666667E-2</v>
      </c>
      <c r="M66" s="1" t="s">
        <v>83</v>
      </c>
      <c r="O66" s="9">
        <f>L66+O65-P65-N66</f>
        <v>0.44017678154164658</v>
      </c>
      <c r="P66" s="9">
        <f>O66*J66</f>
        <v>3.9681938030044786E-2</v>
      </c>
      <c r="Q66" s="12">
        <f>P66*$B$60</f>
        <v>7.5395682257085091E-3</v>
      </c>
      <c r="R66" s="9">
        <f>L66*$B$60</f>
        <v>1.8955666666666669E-2</v>
      </c>
      <c r="S66" s="13">
        <f>Q66/R66</f>
        <v>0.39774745770175191</v>
      </c>
      <c r="T66" s="2">
        <f>$B$59/100</f>
        <v>0.01</v>
      </c>
      <c r="U66" s="14">
        <f>S66*T66</f>
        <v>3.9774745770175188E-3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1.5977474577017519E-2</v>
      </c>
      <c r="AR66" s="9">
        <f>$B$58/12</f>
        <v>9.9766666666666666</v>
      </c>
      <c r="AS66" s="1">
        <f>$B$60</f>
        <v>0.19</v>
      </c>
      <c r="AT66" s="1">
        <f>$E$5/12</f>
        <v>1862273.6666666667</v>
      </c>
      <c r="AU66" s="1">
        <f>AT66*10000*AS66*0.67*AR66*AQ66</f>
        <v>377890090.23823702</v>
      </c>
    </row>
    <row r="67" spans="1:48" x14ac:dyDescent="0.15">
      <c r="C67" s="7">
        <v>9</v>
      </c>
      <c r="D67" s="7">
        <f>D35</f>
        <v>7.0830207353210302</v>
      </c>
      <c r="E67" s="10">
        <f>D66</f>
        <v>13.2024153433217</v>
      </c>
      <c r="F67" s="7" t="s">
        <v>83</v>
      </c>
      <c r="G67" s="1">
        <v>10</v>
      </c>
      <c r="H67" s="9">
        <f>E68</f>
        <v>7.0830207353210302</v>
      </c>
      <c r="I67" s="9">
        <f>H67+273.15</f>
        <v>280.23302073532102</v>
      </c>
      <c r="J67" s="9">
        <f>EXP(($C$15*(I67-$C$13))/($C$16*I67*$C$13))</f>
        <v>4.290386750249478E-2</v>
      </c>
      <c r="K67" s="9">
        <f>$B$58/12</f>
        <v>9.9766666666666666</v>
      </c>
      <c r="L67" s="9">
        <f>K67*$B$59/100</f>
        <v>9.976666666666667E-2</v>
      </c>
      <c r="M67" s="1" t="s">
        <v>83</v>
      </c>
      <c r="O67" s="9">
        <f>L67+O66-P66-N67</f>
        <v>0.50026151017826836</v>
      </c>
      <c r="P67" s="9">
        <f>O67*J67</f>
        <v>2.1463153549286369E-2</v>
      </c>
      <c r="Q67" s="12">
        <f>P67*$B$60</f>
        <v>4.0779991743644097E-3</v>
      </c>
      <c r="R67" s="9">
        <f>L67*$B$60</f>
        <v>1.8955666666666669E-2</v>
      </c>
      <c r="S67" s="13">
        <f>Q67/R67</f>
        <v>0.2151335136914771</v>
      </c>
      <c r="T67" s="2">
        <f>$B$59/100</f>
        <v>0.01</v>
      </c>
      <c r="U67" s="14">
        <f>S67*T67</f>
        <v>2.1513351369147711E-3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1.4151335136914772E-2</v>
      </c>
      <c r="AR67" s="9">
        <f>$B$58/12</f>
        <v>9.9766666666666666</v>
      </c>
      <c r="AS67" s="1">
        <f>$B$60</f>
        <v>0.19</v>
      </c>
      <c r="AT67" s="1">
        <f>$E$5/12</f>
        <v>1862273.6666666667</v>
      </c>
      <c r="AU67" s="1">
        <f>AT67*10000*AS67*0.67*AR67*AQ67</f>
        <v>334699284.677472</v>
      </c>
    </row>
    <row r="68" spans="1:48" x14ac:dyDescent="0.15">
      <c r="C68" s="7">
        <v>10</v>
      </c>
      <c r="D68" s="7">
        <f>D36</f>
        <v>-0.68089953542842696</v>
      </c>
      <c r="E68" s="10">
        <f>D67</f>
        <v>7.0830207353210302</v>
      </c>
      <c r="F68" s="7" t="s">
        <v>83</v>
      </c>
      <c r="G68" s="1">
        <v>11</v>
      </c>
      <c r="H68" s="9">
        <f>E69</f>
        <v>-0.68089953542842696</v>
      </c>
      <c r="I68" s="9">
        <f>H68+273.15</f>
        <v>272.46910046457157</v>
      </c>
      <c r="J68" s="9">
        <f>EXP(($C$15*(I68-$C$13))/($C$16*I68*$C$13))</f>
        <v>1.5941166028890695E-2</v>
      </c>
      <c r="K68" s="9">
        <f>$B$58/12</f>
        <v>9.9766666666666666</v>
      </c>
      <c r="L68" s="9">
        <f>K68*$B$59/100</f>
        <v>9.976666666666667E-2</v>
      </c>
      <c r="M68" s="1" t="s">
        <v>85</v>
      </c>
      <c r="N68" s="9">
        <f>(O67-P67)*$C$21/100</f>
        <v>0.4548584387975329</v>
      </c>
      <c r="O68" s="9">
        <f>L68+O67-P67-N68</f>
        <v>0.12370658449811572</v>
      </c>
      <c r="P68" s="9">
        <f>O68*J68</f>
        <v>1.9720272023514588E-3</v>
      </c>
      <c r="Q68" s="12">
        <f>P68*$B$60</f>
        <v>3.7468516844677718E-4</v>
      </c>
      <c r="R68" s="9">
        <f>L68*$B$60</f>
        <v>1.8955666666666669E-2</v>
      </c>
      <c r="S68" s="13">
        <f>Q68/R68</f>
        <v>1.9766393608601322E-2</v>
      </c>
      <c r="T68" s="2">
        <f>$B$59/100</f>
        <v>0.01</v>
      </c>
      <c r="U68" s="14">
        <f>S68*T68</f>
        <v>1.9766393608601322E-4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1.2197663936086013E-2</v>
      </c>
      <c r="AR68" s="9">
        <f>$B$58/12</f>
        <v>9.9766666666666666</v>
      </c>
      <c r="AS68" s="1">
        <f>$B$60</f>
        <v>0.19</v>
      </c>
      <c r="AT68" s="1">
        <f>$E$5/12</f>
        <v>1862273.6666666667</v>
      </c>
      <c r="AU68" s="1">
        <f>AT68*10000*AS68*0.67*AR68*AQ68</f>
        <v>288492170.85492969</v>
      </c>
    </row>
    <row r="69" spans="1:48" x14ac:dyDescent="0.15">
      <c r="C69" s="7">
        <v>11</v>
      </c>
      <c r="D69" s="7">
        <f>D37</f>
        <v>-15.5843644864031</v>
      </c>
      <c r="E69" s="10">
        <f>D68</f>
        <v>-0.68089953542842696</v>
      </c>
      <c r="F69" s="7" t="s">
        <v>85</v>
      </c>
      <c r="G69" s="1">
        <v>12</v>
      </c>
      <c r="H69" s="9">
        <f>E70</f>
        <v>-15.5843644864031</v>
      </c>
      <c r="I69" s="9">
        <f>H69+273.15</f>
        <v>257.56563551359687</v>
      </c>
      <c r="J69" s="9">
        <f>EXP(($C$15*(I69-$C$13))/($C$16*I69*$C$13))</f>
        <v>2.0160814115015883E-3</v>
      </c>
      <c r="K69" s="9">
        <f>$B$58/12</f>
        <v>9.9766666666666666</v>
      </c>
      <c r="L69" s="9">
        <f>K69*$B$59/100</f>
        <v>9.976666666666667E-2</v>
      </c>
      <c r="M69" s="1" t="s">
        <v>83</v>
      </c>
      <c r="O69" s="9">
        <f>L69+O68-P68-N69</f>
        <v>0.22150122396243094</v>
      </c>
      <c r="P69" s="9">
        <f>O69*J69</f>
        <v>4.465645002555072E-4</v>
      </c>
      <c r="Q69" s="12">
        <f>P69*$B$60</f>
        <v>8.4847255048546365E-5</v>
      </c>
      <c r="R69" s="9">
        <f>L69*$B$60</f>
        <v>1.8955666666666669E-2</v>
      </c>
      <c r="S69" s="13">
        <f>Q69/R69</f>
        <v>4.4760892107134024E-3</v>
      </c>
      <c r="T69" s="2">
        <f>$B$59/100</f>
        <v>0.01</v>
      </c>
      <c r="U69" s="14">
        <f>S69*T69</f>
        <v>4.4760892107134027E-5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1.2044760892107135E-2</v>
      </c>
      <c r="AR69" s="9">
        <f>$B$58/12</f>
        <v>9.9766666666666666</v>
      </c>
      <c r="AS69" s="1">
        <f>$B$60</f>
        <v>0.19</v>
      </c>
      <c r="AT69" s="1">
        <f>$E$5/12</f>
        <v>1862273.6666666667</v>
      </c>
      <c r="AU69" s="1">
        <f>AT69*10000*AS69*0.67*AR69*AQ69</f>
        <v>284875795.51298463</v>
      </c>
      <c r="AV69" s="1">
        <f>SUM(AU58:AU69)</f>
        <v>3937162130.1274381</v>
      </c>
    </row>
    <row r="70" spans="1:48" x14ac:dyDescent="0.15">
      <c r="C70" s="7">
        <v>12</v>
      </c>
      <c r="D70" s="7">
        <f>D38</f>
        <v>-21.755657668575498</v>
      </c>
      <c r="E70" s="10">
        <f>D69</f>
        <v>-15.5843644864031</v>
      </c>
      <c r="F70" s="7" t="s">
        <v>83</v>
      </c>
    </row>
    <row r="71" spans="1:48" x14ac:dyDescent="0.15">
      <c r="S71" s="36" t="s">
        <v>25</v>
      </c>
      <c r="T71" s="36"/>
      <c r="U71" s="36"/>
      <c r="V71" s="36" t="s">
        <v>54</v>
      </c>
      <c r="W71" s="36"/>
      <c r="X71" s="36"/>
      <c r="Y71" s="36" t="s">
        <v>55</v>
      </c>
      <c r="Z71" s="36"/>
      <c r="AA71" s="36"/>
      <c r="AB71" s="36" t="s">
        <v>56</v>
      </c>
      <c r="AC71" s="36"/>
      <c r="AD71" s="36"/>
      <c r="AE71" s="36" t="s">
        <v>57</v>
      </c>
      <c r="AF71" s="36"/>
      <c r="AG71" s="36"/>
      <c r="AH71" s="36" t="s">
        <v>58</v>
      </c>
      <c r="AI71" s="36"/>
      <c r="AJ71" s="36"/>
      <c r="AK71" s="39" t="s">
        <v>59</v>
      </c>
      <c r="AL71" s="38"/>
      <c r="AM71" s="37"/>
      <c r="AN71" s="36" t="s">
        <v>60</v>
      </c>
      <c r="AO71" s="36"/>
      <c r="AP71" s="36"/>
    </row>
    <row r="72" spans="1:48" x14ac:dyDescent="0.15">
      <c r="A72" s="35" t="s">
        <v>32</v>
      </c>
      <c r="B72" s="35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-19.216785114327301</v>
      </c>
      <c r="E73" s="7"/>
      <c r="F73" s="7"/>
      <c r="G73" s="1">
        <v>1</v>
      </c>
      <c r="H73" s="9">
        <f>E74</f>
        <v>-19.216785114327301</v>
      </c>
      <c r="I73" s="9">
        <f>H73+273.15</f>
        <v>253.93321488567267</v>
      </c>
      <c r="J73" s="9">
        <f>EXP(($C$15*(I73-$C$13))/($C$16*I73*$C$13))</f>
        <v>1.1739754924050395E-3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>O73*J73</f>
        <v>1.2855031641835184E-4</v>
      </c>
      <c r="Q73" s="12">
        <f>P73*$B$75</f>
        <v>2.3139056955303331E-5</v>
      </c>
      <c r="R73" s="9">
        <f>L73*$B$75</f>
        <v>1.9710000000000002E-2</v>
      </c>
      <c r="S73" s="13">
        <f>Q73/R73</f>
        <v>1.1739754924050395E-3</v>
      </c>
      <c r="T73" s="2">
        <f>$B$74/100</f>
        <v>0.01</v>
      </c>
      <c r="U73" s="14">
        <f>S73*T73</f>
        <v>1.1739754924050395E-5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1.2611739754924051E-2</v>
      </c>
      <c r="AR73" s="9">
        <f>$B$73/12</f>
        <v>10.950000000000001</v>
      </c>
      <c r="AS73" s="1">
        <f>$B$75</f>
        <v>0.18</v>
      </c>
      <c r="AT73" s="1">
        <f>$E$4/12</f>
        <v>170149.16666666666</v>
      </c>
      <c r="AU73" s="1">
        <f>AT73*10000*AS73*0.67*AR73*AQ73</f>
        <v>28337808.024581265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-22.7334198791111</v>
      </c>
      <c r="E74" s="10">
        <f>D73</f>
        <v>-19.216785114327301</v>
      </c>
      <c r="F74" s="7" t="s">
        <v>83</v>
      </c>
      <c r="G74" s="1">
        <v>2</v>
      </c>
      <c r="H74" s="9">
        <f>E75</f>
        <v>-22.7334198791111</v>
      </c>
      <c r="I74" s="9">
        <f>H74+273.15</f>
        <v>250.41658012088888</v>
      </c>
      <c r="J74" s="9">
        <f>EXP(($C$15*(I74-$C$13))/($C$16*I74*$C$13))</f>
        <v>6.8518060214148746E-4</v>
      </c>
      <c r="K74" s="9">
        <f>$B$73/12</f>
        <v>10.950000000000001</v>
      </c>
      <c r="L74" s="9">
        <f>K74*$B$74/100</f>
        <v>0.10950000000000001</v>
      </c>
      <c r="M74" s="1" t="s">
        <v>83</v>
      </c>
      <c r="O74" s="9">
        <f>L74+O73-P73-N74</f>
        <v>0.21887144968358169</v>
      </c>
      <c r="P74" s="9">
        <f>O74*J74</f>
        <v>1.4996647168577678E-4</v>
      </c>
      <c r="Q74" s="12">
        <f>P74*$B$75</f>
        <v>2.699396490343982E-5</v>
      </c>
      <c r="R74" s="9">
        <f>L74*$B$75</f>
        <v>1.9710000000000002E-2</v>
      </c>
      <c r="S74" s="13">
        <f>Q74/R74</f>
        <v>1.3695568190481896E-3</v>
      </c>
      <c r="T74" s="2">
        <f>$B$74/100</f>
        <v>0.01</v>
      </c>
      <c r="U74" s="14">
        <f>S74*T74</f>
        <v>1.3695568190481896E-5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1.2613695568190482E-2</v>
      </c>
      <c r="AR74" s="9">
        <f>$B$73/12</f>
        <v>10.950000000000001</v>
      </c>
      <c r="AS74" s="1">
        <f>$B$75</f>
        <v>0.18</v>
      </c>
      <c r="AT74" s="1">
        <f>$E$4/12</f>
        <v>170149.16666666666</v>
      </c>
      <c r="AU74" s="1">
        <f>AT74*10000*AS74*0.67*AR74*AQ74</f>
        <v>28342202.617393441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-20.799883625117801</v>
      </c>
      <c r="E75" s="10">
        <f>D74</f>
        <v>-22.7334198791111</v>
      </c>
      <c r="F75" s="7" t="s">
        <v>83</v>
      </c>
      <c r="G75" s="1">
        <v>3</v>
      </c>
      <c r="H75" s="9">
        <f>E76</f>
        <v>-20.799883625117801</v>
      </c>
      <c r="I75" s="9">
        <f>H75+273.15</f>
        <v>252.35011637488219</v>
      </c>
      <c r="J75" s="9">
        <f>EXP(($C$15*(I75-$C$13))/($C$16*I75*$C$13))</f>
        <v>9.229764460125877E-4</v>
      </c>
      <c r="K75" s="9">
        <f>$B$73/12</f>
        <v>10.950000000000001</v>
      </c>
      <c r="L75" s="9">
        <f>K75*$B$74/100</f>
        <v>0.10950000000000001</v>
      </c>
      <c r="M75" s="1" t="s">
        <v>83</v>
      </c>
      <c r="O75" s="9">
        <f>L75+O74-P74-N75</f>
        <v>0.32822148321189587</v>
      </c>
      <c r="P75" s="9">
        <f>O75*J75</f>
        <v>3.0294069807989589E-4</v>
      </c>
      <c r="Q75" s="12">
        <f>P75*$B$75</f>
        <v>5.4529325654381255E-5</v>
      </c>
      <c r="R75" s="9">
        <f>L75*$B$75</f>
        <v>1.9710000000000002E-2</v>
      </c>
      <c r="S75" s="13">
        <f>Q75/R75</f>
        <v>2.7665817176246196E-3</v>
      </c>
      <c r="T75" s="2">
        <f>$B$74/100</f>
        <v>0.01</v>
      </c>
      <c r="U75" s="14">
        <f>S75*T75</f>
        <v>2.7665817176246196E-5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1.2627665817176247E-2</v>
      </c>
      <c r="AR75" s="9">
        <f>$B$73/12</f>
        <v>10.950000000000001</v>
      </c>
      <c r="AS75" s="1">
        <f>$B$75</f>
        <v>0.18</v>
      </c>
      <c r="AT75" s="1">
        <f>$E$4/12</f>
        <v>170149.16666666666</v>
      </c>
      <c r="AU75" s="1">
        <f>AT75*10000*AS75*0.67*AR75*AQ75</f>
        <v>28373592.912587222</v>
      </c>
    </row>
    <row r="76" spans="1:48" x14ac:dyDescent="0.15">
      <c r="C76" s="7">
        <v>3</v>
      </c>
      <c r="D76" s="7">
        <f>D61</f>
        <v>-16.680580272457799</v>
      </c>
      <c r="E76" s="10">
        <f>D75</f>
        <v>-20.799883625117801</v>
      </c>
      <c r="F76" s="7" t="s">
        <v>83</v>
      </c>
      <c r="G76" s="1">
        <v>4</v>
      </c>
      <c r="H76" s="9">
        <f>E77</f>
        <v>-16.680580272457799</v>
      </c>
      <c r="I76" s="9">
        <f>H76+273.15</f>
        <v>256.46941972754217</v>
      </c>
      <c r="J76" s="9">
        <f>EXP(($C$15*(I76-$C$13))/($C$16*I76*$C$13))</f>
        <v>1.7152785203260134E-3</v>
      </c>
      <c r="K76" s="9">
        <f>$B$73/12</f>
        <v>10.950000000000001</v>
      </c>
      <c r="L76" s="9">
        <f>K76*$B$74/100</f>
        <v>0.10950000000000001</v>
      </c>
      <c r="M76" s="1" t="s">
        <v>83</v>
      </c>
      <c r="O76" s="9">
        <f>L76+O75-P75-N76</f>
        <v>0.43741854251381596</v>
      </c>
      <c r="P76" s="9">
        <f>O76*J76</f>
        <v>7.5029463036625961E-4</v>
      </c>
      <c r="Q76" s="12">
        <f>P76*$B$75</f>
        <v>1.3505303346592672E-4</v>
      </c>
      <c r="R76" s="9">
        <f>L76*$B$75</f>
        <v>1.9710000000000002E-2</v>
      </c>
      <c r="S76" s="13">
        <f>Q76/R76</f>
        <v>6.852005756769493E-3</v>
      </c>
      <c r="T76" s="2">
        <f>$B$74/100</f>
        <v>0.01</v>
      </c>
      <c r="U76" s="14">
        <f>S76*T76</f>
        <v>6.8520057567694929E-5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1.2668520057567694E-2</v>
      </c>
      <c r="AR76" s="9">
        <f>$B$73/12</f>
        <v>10.950000000000001</v>
      </c>
      <c r="AS76" s="1">
        <f>$B$75</f>
        <v>0.18</v>
      </c>
      <c r="AT76" s="1">
        <f>$E$4/12</f>
        <v>170149.16666666666</v>
      </c>
      <c r="AU76" s="1">
        <f>AT76*10000*AS76*0.67*AR76*AQ76</f>
        <v>28465389.892520219</v>
      </c>
    </row>
    <row r="77" spans="1:48" x14ac:dyDescent="0.15">
      <c r="C77" s="7">
        <v>4</v>
      </c>
      <c r="D77" s="7">
        <f>D62</f>
        <v>-4.2874313439301099</v>
      </c>
      <c r="E77" s="10">
        <f>D76</f>
        <v>-16.680580272457799</v>
      </c>
      <c r="F77" s="7" t="s">
        <v>83</v>
      </c>
      <c r="G77" s="1">
        <v>5</v>
      </c>
      <c r="H77" s="9">
        <f>E78</f>
        <v>-4.2874313439301099</v>
      </c>
      <c r="I77" s="9">
        <f>H77+273.15</f>
        <v>268.86256865606987</v>
      </c>
      <c r="J77" s="9">
        <f>EXP(($C$15*(I77-$C$13))/($C$16*I77*$C$13))</f>
        <v>9.8704859193750466E-3</v>
      </c>
      <c r="K77" s="9">
        <f>$B$73/12</f>
        <v>10.950000000000001</v>
      </c>
      <c r="L77" s="9">
        <f>K77*$B$74/100</f>
        <v>0.10950000000000001</v>
      </c>
      <c r="M77" s="1" t="s">
        <v>85</v>
      </c>
      <c r="N77" s="9">
        <f>(O76-P76)*$C$21/100</f>
        <v>0.41483483548927724</v>
      </c>
      <c r="O77" s="9">
        <f>L77+O76-P76-N77</f>
        <v>0.13133341239417251</v>
      </c>
      <c r="P77" s="9">
        <f>O77*J77</f>
        <v>1.2963245977801561E-3</v>
      </c>
      <c r="Q77" s="12">
        <f>P77*$B$75</f>
        <v>2.3333842760042808E-4</v>
      </c>
      <c r="R77" s="9">
        <f>L77*$B$75</f>
        <v>1.9710000000000002E-2</v>
      </c>
      <c r="S77" s="13">
        <f>Q77/R77</f>
        <v>1.1838580801645258E-2</v>
      </c>
      <c r="T77" s="2">
        <f>$B$74/100</f>
        <v>0.01</v>
      </c>
      <c r="U77" s="14">
        <f>S77*T77</f>
        <v>1.1838580801645259E-4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1.2718385808016453E-2</v>
      </c>
      <c r="AR77" s="9">
        <f>$B$73/12</f>
        <v>10.950000000000001</v>
      </c>
      <c r="AS77" s="1">
        <f>$B$75</f>
        <v>0.18</v>
      </c>
      <c r="AT77" s="1">
        <f>$E$4/12</f>
        <v>170149.16666666666</v>
      </c>
      <c r="AU77" s="1">
        <f>AT77*10000*AS77*0.67*AR77*AQ77</f>
        <v>28577435.184500407</v>
      </c>
    </row>
    <row r="78" spans="1:48" x14ac:dyDescent="0.15">
      <c r="C78" s="7">
        <v>5</v>
      </c>
      <c r="D78" s="7">
        <f>D63</f>
        <v>3.3032571483648501</v>
      </c>
      <c r="E78" s="10">
        <f>D77</f>
        <v>-4.2874313439301099</v>
      </c>
      <c r="F78" s="7" t="s">
        <v>85</v>
      </c>
      <c r="G78" s="1">
        <v>6</v>
      </c>
      <c r="H78" s="9">
        <f>E79</f>
        <v>3.3032571483648501</v>
      </c>
      <c r="I78" s="9">
        <f>H78+273.15</f>
        <v>276.45325714836486</v>
      </c>
      <c r="J78" s="9">
        <f>EXP(($C$15*(I78-$C$13))/($C$16*I78*$C$13))</f>
        <v>2.6679938294671413E-2</v>
      </c>
      <c r="K78" s="9">
        <f>$B$73/12</f>
        <v>10.950000000000001</v>
      </c>
      <c r="L78" s="9">
        <f>K78*$B$74/100</f>
        <v>0.10950000000000001</v>
      </c>
      <c r="M78" s="1" t="s">
        <v>83</v>
      </c>
      <c r="O78" s="9">
        <f>L78+O77-P77-N78</f>
        <v>0.23953708779639238</v>
      </c>
      <c r="P78" s="9">
        <f>O78*J78</f>
        <v>6.3908347216930375E-3</v>
      </c>
      <c r="Q78" s="12">
        <f>P78*$B$75</f>
        <v>1.1503502499047467E-3</v>
      </c>
      <c r="R78" s="9">
        <f>L78*$B$75</f>
        <v>1.9710000000000002E-2</v>
      </c>
      <c r="S78" s="13">
        <f>Q78/R78</f>
        <v>5.8363787412721795E-2</v>
      </c>
      <c r="T78" s="2">
        <f>$B$74/100</f>
        <v>0.01</v>
      </c>
      <c r="U78" s="14">
        <f>S78*T78</f>
        <v>5.8363787412721801E-4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1.3183637874127218E-2</v>
      </c>
      <c r="AR78" s="9">
        <f>$B$73/12</f>
        <v>10.950000000000001</v>
      </c>
      <c r="AS78" s="1">
        <f>$B$75</f>
        <v>0.18</v>
      </c>
      <c r="AT78" s="1">
        <f>$E$4/12</f>
        <v>170149.16666666666</v>
      </c>
      <c r="AU78" s="1">
        <f>AT78*10000*AS78*0.67*AR78*AQ78</f>
        <v>29622828.127003767</v>
      </c>
    </row>
    <row r="79" spans="1:48" x14ac:dyDescent="0.15">
      <c r="C79" s="7">
        <v>6</v>
      </c>
      <c r="D79" s="7">
        <f>D64</f>
        <v>13.1877396697172</v>
      </c>
      <c r="E79" s="10">
        <f>D78</f>
        <v>3.3032571483648501</v>
      </c>
      <c r="F79" s="7" t="s">
        <v>83</v>
      </c>
      <c r="G79" s="1">
        <v>7</v>
      </c>
      <c r="H79" s="9">
        <f>E80</f>
        <v>13.1877396697172</v>
      </c>
      <c r="I79" s="9">
        <f>H79+273.15</f>
        <v>286.33773966971717</v>
      </c>
      <c r="J79" s="9">
        <f>EXP(($C$15*(I79-$C$13))/($C$16*I79*$C$13))</f>
        <v>8.9993030833453169E-2</v>
      </c>
      <c r="K79" s="9">
        <f>$B$73/12</f>
        <v>10.950000000000001</v>
      </c>
      <c r="L79" s="9">
        <f>K79*$B$74/100</f>
        <v>0.10950000000000001</v>
      </c>
      <c r="M79" s="1" t="s">
        <v>83</v>
      </c>
      <c r="O79" s="9">
        <f>L79+O78-P78-N79</f>
        <v>0.34264625307469937</v>
      </c>
      <c r="P79" s="9">
        <f>O79*J79</f>
        <v>3.0835774817918618E-2</v>
      </c>
      <c r="Q79" s="12">
        <f>P79*$B$75</f>
        <v>5.5504394672253512E-3</v>
      </c>
      <c r="R79" s="9">
        <f>L79*$B$75</f>
        <v>1.9710000000000002E-2</v>
      </c>
      <c r="S79" s="13">
        <f>Q79/R79</f>
        <v>0.2816052494787088</v>
      </c>
      <c r="T79" s="2">
        <f>$B$74/100</f>
        <v>0.01</v>
      </c>
      <c r="U79" s="14">
        <f>S79*T79</f>
        <v>2.8160524947870879E-3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1.5416052494787088E-2</v>
      </c>
      <c r="AR79" s="9">
        <f>$B$73/12</f>
        <v>10.950000000000001</v>
      </c>
      <c r="AS79" s="1">
        <f>$B$75</f>
        <v>0.18</v>
      </c>
      <c r="AT79" s="1">
        <f>$E$4/12</f>
        <v>170149.16666666666</v>
      </c>
      <c r="AU79" s="1">
        <f>AT79*10000*AS79*0.67*AR79*AQ79</f>
        <v>34638927.268030539</v>
      </c>
    </row>
    <row r="80" spans="1:48" x14ac:dyDescent="0.15">
      <c r="C80" s="7">
        <v>7</v>
      </c>
      <c r="D80" s="7">
        <f>D65</f>
        <v>15.1322544872974</v>
      </c>
      <c r="E80" s="10">
        <f>D79</f>
        <v>13.1877396697172</v>
      </c>
      <c r="F80" s="7" t="s">
        <v>83</v>
      </c>
      <c r="G80" s="1">
        <v>8</v>
      </c>
      <c r="H80" s="9">
        <f>E81</f>
        <v>15.1322544872974</v>
      </c>
      <c r="I80" s="9">
        <f>H80+273.15</f>
        <v>288.28225448729739</v>
      </c>
      <c r="J80" s="9">
        <f>EXP(($C$15*(I80-$C$13))/($C$16*I80*$C$13))</f>
        <v>0.11319353049202509</v>
      </c>
      <c r="K80" s="9">
        <f>$B$73/12</f>
        <v>10.950000000000001</v>
      </c>
      <c r="L80" s="9">
        <f>K80*$B$74/100</f>
        <v>0.10950000000000001</v>
      </c>
      <c r="M80" s="1" t="s">
        <v>83</v>
      </c>
      <c r="O80" s="9">
        <f>L80+O79-P79-N80</f>
        <v>0.42131047825678075</v>
      </c>
      <c r="P80" s="9">
        <f>O80*J80</f>
        <v>4.7689620467168584E-2</v>
      </c>
      <c r="Q80" s="12">
        <f>P80*$B$75</f>
        <v>8.5841316840903452E-3</v>
      </c>
      <c r="R80" s="9">
        <f>L80*$B$75</f>
        <v>1.9710000000000002E-2</v>
      </c>
      <c r="S80" s="13">
        <f>Q80/R80</f>
        <v>0.43552164810199617</v>
      </c>
      <c r="T80" s="2">
        <f>$B$74/100</f>
        <v>0.01</v>
      </c>
      <c r="U80" s="14">
        <f>S80*T80</f>
        <v>4.355216481019962E-3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2.5955216481019963E-2</v>
      </c>
      <c r="AR80" s="9">
        <f>$B$73/12</f>
        <v>10.950000000000001</v>
      </c>
      <c r="AS80" s="1">
        <f>$B$75</f>
        <v>0.18</v>
      </c>
      <c r="AT80" s="1">
        <f>$E$4/12</f>
        <v>170149.16666666666</v>
      </c>
      <c r="AU80" s="1">
        <f>AT80*10000*AS80*0.67*AR80*AQ80</f>
        <v>58319784.277852848</v>
      </c>
    </row>
    <row r="81" spans="1:48" x14ac:dyDescent="0.15">
      <c r="C81" s="7">
        <v>8</v>
      </c>
      <c r="D81" s="7">
        <f>D66</f>
        <v>13.2024153433217</v>
      </c>
      <c r="E81" s="10">
        <f>D80</f>
        <v>15.1322544872974</v>
      </c>
      <c r="F81" s="7" t="s">
        <v>83</v>
      </c>
      <c r="G81" s="1">
        <v>9</v>
      </c>
      <c r="H81" s="9">
        <f>E82</f>
        <v>13.2024153433217</v>
      </c>
      <c r="I81" s="9">
        <f>H81+273.15</f>
        <v>286.3524153433217</v>
      </c>
      <c r="J81" s="9">
        <f>EXP(($C$15*(I81-$C$13))/($C$16*I81*$C$13))</f>
        <v>9.01500026672587E-2</v>
      </c>
      <c r="K81" s="9">
        <f>$B$73/12</f>
        <v>10.950000000000001</v>
      </c>
      <c r="L81" s="9">
        <f>K81*$B$74/100</f>
        <v>0.10950000000000001</v>
      </c>
      <c r="M81" s="1" t="s">
        <v>83</v>
      </c>
      <c r="O81" s="9">
        <f>L81+O80-P80-N81</f>
        <v>0.48312085778961217</v>
      </c>
      <c r="P81" s="9">
        <f>O81*J81</f>
        <v>4.355334661834185E-2</v>
      </c>
      <c r="Q81" s="12">
        <f>P81*$B$75</f>
        <v>7.8396023913015322E-3</v>
      </c>
      <c r="R81" s="9">
        <f>L81*$B$75</f>
        <v>1.9710000000000002E-2</v>
      </c>
      <c r="S81" s="13">
        <f>Q81/R81</f>
        <v>0.39774745770175196</v>
      </c>
      <c r="T81" s="2">
        <f>$B$74/100</f>
        <v>0.01</v>
      </c>
      <c r="U81" s="14">
        <f>S81*T81</f>
        <v>3.9774745770175196E-3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1.6577474577017519E-2</v>
      </c>
      <c r="AR81" s="9">
        <f>$B$73/12</f>
        <v>10.950000000000001</v>
      </c>
      <c r="AS81" s="1">
        <f>$B$75</f>
        <v>0.18</v>
      </c>
      <c r="AT81" s="1">
        <f>$E$4/12</f>
        <v>170149.16666666666</v>
      </c>
      <c r="AU81" s="1">
        <f>AT81*10000*AS81*0.67*AR81*AQ81</f>
        <v>37248571.666132346</v>
      </c>
    </row>
    <row r="82" spans="1:48" x14ac:dyDescent="0.15">
      <c r="C82" s="7">
        <v>9</v>
      </c>
      <c r="D82" s="7">
        <f>D67</f>
        <v>7.0830207353210302</v>
      </c>
      <c r="E82" s="10">
        <f>D81</f>
        <v>13.2024153433217</v>
      </c>
      <c r="F82" s="7" t="s">
        <v>83</v>
      </c>
      <c r="G82" s="1">
        <v>10</v>
      </c>
      <c r="H82" s="9">
        <f>E83</f>
        <v>7.0830207353210302</v>
      </c>
      <c r="I82" s="9">
        <f>H82+273.15</f>
        <v>280.23302073532102</v>
      </c>
      <c r="J82" s="9">
        <f>EXP(($C$15*(I82-$C$13))/($C$16*I82*$C$13))</f>
        <v>4.290386750249478E-2</v>
      </c>
      <c r="K82" s="9">
        <f>$B$73/12</f>
        <v>10.950000000000001</v>
      </c>
      <c r="L82" s="9">
        <f>K82*$B$74/100</f>
        <v>0.10950000000000001</v>
      </c>
      <c r="M82" s="1" t="s">
        <v>83</v>
      </c>
      <c r="O82" s="9">
        <f>L82+O81-P81-N82</f>
        <v>0.54906751117127028</v>
      </c>
      <c r="P82" s="9">
        <f>O82*J82</f>
        <v>2.3557119749216753E-2</v>
      </c>
      <c r="Q82" s="12">
        <f>P82*$B$75</f>
        <v>4.2402815548590149E-3</v>
      </c>
      <c r="R82" s="9">
        <f>L82*$B$75</f>
        <v>1.9710000000000002E-2</v>
      </c>
      <c r="S82" s="13">
        <f>Q82/R82</f>
        <v>0.21513351369147715</v>
      </c>
      <c r="T82" s="2">
        <f>$B$74/100</f>
        <v>0.01</v>
      </c>
      <c r="U82" s="14">
        <f>S82*T82</f>
        <v>2.1513351369147715E-3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1.4751335136914772E-2</v>
      </c>
      <c r="AR82" s="9">
        <f>$B$73/12</f>
        <v>10.950000000000001</v>
      </c>
      <c r="AS82" s="1">
        <f>$B$75</f>
        <v>0.18</v>
      </c>
      <c r="AT82" s="1">
        <f>$E$4/12</f>
        <v>170149.16666666666</v>
      </c>
      <c r="AU82" s="1">
        <f>AT82*10000*AS82*0.67*AR82*AQ82</f>
        <v>33145348.012191705</v>
      </c>
    </row>
    <row r="83" spans="1:48" x14ac:dyDescent="0.15">
      <c r="C83" s="7">
        <v>10</v>
      </c>
      <c r="D83" s="7">
        <f>D68</f>
        <v>-0.68089953542842696</v>
      </c>
      <c r="E83" s="10">
        <f>D82</f>
        <v>7.0830207353210302</v>
      </c>
      <c r="F83" s="7" t="s">
        <v>83</v>
      </c>
      <c r="G83" s="1">
        <v>11</v>
      </c>
      <c r="H83" s="9">
        <f>E84</f>
        <v>-0.68089953542842696</v>
      </c>
      <c r="I83" s="9">
        <f>H83+273.15</f>
        <v>272.46910046457157</v>
      </c>
      <c r="J83" s="9">
        <f>EXP(($C$15*(I83-$C$13))/($C$16*I83*$C$13))</f>
        <v>1.5941166028890695E-2</v>
      </c>
      <c r="K83" s="9">
        <f>$B$73/12</f>
        <v>10.950000000000001</v>
      </c>
      <c r="L83" s="9">
        <f>K83*$B$74/100</f>
        <v>0.10950000000000001</v>
      </c>
      <c r="M83" s="1" t="s">
        <v>85</v>
      </c>
      <c r="N83" s="9">
        <f>(O82-P82)*$C$21/100</f>
        <v>0.49923487185095089</v>
      </c>
      <c r="O83" s="9">
        <f>L83+O82-P82-N83</f>
        <v>0.13577551957110273</v>
      </c>
      <c r="P83" s="9">
        <f>O83*J83</f>
        <v>2.1644201001418464E-3</v>
      </c>
      <c r="Q83" s="12">
        <f>P83*$B$75</f>
        <v>3.8959561802553235E-4</v>
      </c>
      <c r="R83" s="9">
        <f>L83*$B$75</f>
        <v>1.9710000000000002E-2</v>
      </c>
      <c r="S83" s="13">
        <f>Q83/R83</f>
        <v>1.9766393608601336E-2</v>
      </c>
      <c r="T83" s="2">
        <f>$B$74/100</f>
        <v>0.01</v>
      </c>
      <c r="U83" s="14">
        <f>S83*T83</f>
        <v>1.9766393608601336E-4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1.2797663936086013E-2</v>
      </c>
      <c r="AR83" s="9">
        <f>$B$73/12</f>
        <v>10.950000000000001</v>
      </c>
      <c r="AS83" s="1">
        <f>$B$75</f>
        <v>0.18</v>
      </c>
      <c r="AT83" s="1">
        <f>$E$4/12</f>
        <v>170149.16666666666</v>
      </c>
      <c r="AU83" s="1">
        <f>AT83*10000*AS83*0.67*AR83*AQ83</f>
        <v>28755568.290434998</v>
      </c>
    </row>
    <row r="84" spans="1:48" x14ac:dyDescent="0.15">
      <c r="C84" s="7">
        <v>11</v>
      </c>
      <c r="D84" s="7">
        <f>D69</f>
        <v>-15.5843644864031</v>
      </c>
      <c r="E84" s="10">
        <f>D83</f>
        <v>-0.68089953542842696</v>
      </c>
      <c r="F84" s="7" t="s">
        <v>85</v>
      </c>
      <c r="G84" s="1">
        <v>12</v>
      </c>
      <c r="H84" s="9">
        <f>E85</f>
        <v>-15.5843644864031</v>
      </c>
      <c r="I84" s="9">
        <f>H84+273.15</f>
        <v>257.56563551359687</v>
      </c>
      <c r="J84" s="9">
        <f>EXP(($C$15*(I84-$C$13))/($C$16*I84*$C$13))</f>
        <v>2.0160814115015883E-3</v>
      </c>
      <c r="K84" s="9">
        <f>$B$73/12</f>
        <v>10.950000000000001</v>
      </c>
      <c r="L84" s="9">
        <f>K84*$B$74/100</f>
        <v>0.10950000000000001</v>
      </c>
      <c r="M84" s="1" t="s">
        <v>83</v>
      </c>
      <c r="O84" s="9">
        <f>L84+O83-P83-N84</f>
        <v>0.24311109947096091</v>
      </c>
      <c r="P84" s="9">
        <f>O84*J84</f>
        <v>4.901317685731179E-4</v>
      </c>
      <c r="Q84" s="12">
        <f>P84*$B$75</f>
        <v>8.8223718343161212E-5</v>
      </c>
      <c r="R84" s="9">
        <f>L84*$B$75</f>
        <v>1.9710000000000002E-2</v>
      </c>
      <c r="S84" s="13">
        <f>Q84/R84</f>
        <v>4.4760892107134041E-3</v>
      </c>
      <c r="T84" s="2">
        <f>$B$74/100</f>
        <v>0.01</v>
      </c>
      <c r="U84" s="14">
        <f>S84*T84</f>
        <v>4.476089210713404E-5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1.2644760892107134E-2</v>
      </c>
      <c r="AR84" s="9">
        <f>$B$73/12</f>
        <v>10.950000000000001</v>
      </c>
      <c r="AS84" s="1">
        <f>$B$75</f>
        <v>0.18</v>
      </c>
      <c r="AT84" s="1">
        <f>$E$4/12</f>
        <v>170149.16666666666</v>
      </c>
      <c r="AU84" s="1">
        <f>AT84*10000*AS84*0.67*AR84*AQ84</f>
        <v>28412004.500597369</v>
      </c>
      <c r="AV84" s="1">
        <f>SUM(AU73:AU84)</f>
        <v>392239460.77382612</v>
      </c>
    </row>
    <row r="85" spans="1:48" x14ac:dyDescent="0.15">
      <c r="C85" s="7">
        <v>12</v>
      </c>
      <c r="D85" s="7">
        <f>D70</f>
        <v>-21.755657668575498</v>
      </c>
      <c r="E85" s="10">
        <f>D84</f>
        <v>-15.5843644864031</v>
      </c>
      <c r="F85" s="7" t="s">
        <v>83</v>
      </c>
    </row>
    <row r="87" spans="1:48" x14ac:dyDescent="0.15">
      <c r="S87" s="36" t="s">
        <v>25</v>
      </c>
      <c r="T87" s="36"/>
      <c r="U87" s="36"/>
      <c r="V87" s="39" t="s">
        <v>54</v>
      </c>
      <c r="W87" s="37"/>
      <c r="X87" s="39" t="s">
        <v>55</v>
      </c>
      <c r="Y87" s="37"/>
      <c r="Z87" s="39" t="s">
        <v>56</v>
      </c>
      <c r="AA87" s="37"/>
      <c r="AB87" s="39" t="s">
        <v>86</v>
      </c>
      <c r="AC87" s="37"/>
      <c r="AD87" s="39" t="s">
        <v>87</v>
      </c>
      <c r="AE87" s="37"/>
      <c r="AF87" s="39" t="s">
        <v>57</v>
      </c>
      <c r="AG87" s="37"/>
      <c r="AH87" s="39" t="s">
        <v>58</v>
      </c>
      <c r="AI87" s="37"/>
    </row>
    <row r="88" spans="1:48" x14ac:dyDescent="0.15">
      <c r="A88" s="35" t="s">
        <v>27</v>
      </c>
      <c r="B88" s="35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-19.216785114327301</v>
      </c>
      <c r="E89" s="7"/>
      <c r="F89" s="7"/>
      <c r="G89" s="1">
        <v>1</v>
      </c>
      <c r="H89" s="9">
        <f>E90</f>
        <v>-19.216785114327301</v>
      </c>
      <c r="I89" s="9">
        <f>H89+273.15</f>
        <v>253.93321488567267</v>
      </c>
      <c r="J89" s="9">
        <f>EXP(($C$15*(I89-$C$13))/($C$16*I89*$C$13))</f>
        <v>1.1739754924050395E-3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>O89*J89</f>
        <v>6.2282628304691457E-3</v>
      </c>
      <c r="Q89" s="12">
        <f>P89*$B$91</f>
        <v>2.8027182737111155E-3</v>
      </c>
      <c r="R89" s="9">
        <f>L89*$B$91</f>
        <v>2.3873737500000001</v>
      </c>
      <c r="S89" s="13">
        <f>Q89/R89</f>
        <v>1.1739754924050393E-3</v>
      </c>
      <c r="T89" s="2">
        <f>$B$90/100</f>
        <v>0.51</v>
      </c>
      <c r="U89" s="14">
        <f>S89*T89</f>
        <v>5.9872750112657011E-4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3.0517516341589661E-2</v>
      </c>
      <c r="AK89" s="9">
        <f>$B$89/12</f>
        <v>10.4025</v>
      </c>
      <c r="AL89" s="1">
        <f>$B$91</f>
        <v>0.45</v>
      </c>
      <c r="AM89" s="17">
        <f>$E$6/12</f>
        <v>1922959.1666666667</v>
      </c>
      <c r="AN89" s="1">
        <f>AM89*10000*AK89*AJ89</f>
        <v>6104596628.9126263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-22.7334198791111</v>
      </c>
      <c r="E90" s="10">
        <f>D89</f>
        <v>-19.216785114327301</v>
      </c>
      <c r="F90" s="7" t="s">
        <v>83</v>
      </c>
      <c r="G90" s="1">
        <v>2</v>
      </c>
      <c r="H90" s="9">
        <f>E91</f>
        <v>-22.7334198791111</v>
      </c>
      <c r="I90" s="9">
        <f>H90+273.15</f>
        <v>250.41658012088888</v>
      </c>
      <c r="J90" s="9">
        <f>EXP(($C$15*(I90-$C$13))/($C$16*I90*$C$13))</f>
        <v>6.8518060214148746E-4</v>
      </c>
      <c r="K90" s="9">
        <f>$B$89/12</f>
        <v>10.4025</v>
      </c>
      <c r="L90" s="9">
        <f>K90*$B$90/100</f>
        <v>5.305275</v>
      </c>
      <c r="M90" s="1" t="s">
        <v>83</v>
      </c>
      <c r="O90" s="9">
        <f>L90+O89-P89-N90</f>
        <v>10.604321737169531</v>
      </c>
      <c r="P90" s="9">
        <f>O90*J90</f>
        <v>7.2658755531758842E-3</v>
      </c>
      <c r="Q90" s="12">
        <f>P90*$B$91</f>
        <v>3.2696439989291478E-3</v>
      </c>
      <c r="R90" s="9">
        <f>L90*$B$91</f>
        <v>2.3873737500000001</v>
      </c>
      <c r="S90" s="13">
        <f>Q90/R90</f>
        <v>1.3695568190481896E-3</v>
      </c>
      <c r="T90" s="2">
        <f>$B$90/100</f>
        <v>0.51</v>
      </c>
      <c r="U90" s="14">
        <f>S90*T90</f>
        <v>6.9847397771457675E-4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3.0547589904280945E-2</v>
      </c>
      <c r="AK90" s="9">
        <f>$B$89/12</f>
        <v>10.4025</v>
      </c>
      <c r="AL90" s="1">
        <f>$B$91</f>
        <v>0.45</v>
      </c>
      <c r="AM90" s="17">
        <f>$E$6/12</f>
        <v>1922959.1666666667</v>
      </c>
      <c r="AN90" s="1">
        <f>AM90*10000*AK90*AJ90</f>
        <v>6110612418.9058113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-20.799883625117801</v>
      </c>
      <c r="E91" s="10">
        <f>D90</f>
        <v>-22.7334198791111</v>
      </c>
      <c r="F91" s="7" t="s">
        <v>83</v>
      </c>
      <c r="G91" s="1">
        <v>3</v>
      </c>
      <c r="H91" s="9">
        <f>E92</f>
        <v>-20.799883625117801</v>
      </c>
      <c r="I91" s="9">
        <f>H91+273.15</f>
        <v>252.35011637488219</v>
      </c>
      <c r="J91" s="9">
        <f>EXP(($C$15*(I91-$C$13))/($C$16*I91*$C$13))</f>
        <v>9.229764460125877E-4</v>
      </c>
      <c r="K91" s="9">
        <f>$B$89/12</f>
        <v>10.4025</v>
      </c>
      <c r="L91" s="9">
        <f>K91*$B$90/100</f>
        <v>5.305275</v>
      </c>
      <c r="M91" s="1" t="s">
        <v>83</v>
      </c>
      <c r="O91" s="9">
        <f>L91+O90-P90-N91</f>
        <v>15.902330861616356</v>
      </c>
      <c r="P91" s="9">
        <f>O91*J91</f>
        <v>1.4677476821970957E-2</v>
      </c>
      <c r="Q91" s="12">
        <f>P91*$B$91</f>
        <v>6.6048645698869304E-3</v>
      </c>
      <c r="R91" s="9">
        <f>L91*$B$91</f>
        <v>2.3873737500000001</v>
      </c>
      <c r="S91" s="13">
        <f>Q91/R91</f>
        <v>2.76658171762462E-3</v>
      </c>
      <c r="T91" s="2">
        <f>$B$90/100</f>
        <v>0.51</v>
      </c>
      <c r="U91" s="14">
        <f>S91*T91</f>
        <v>1.4109566759885562E-3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3.0762403437810549E-2</v>
      </c>
      <c r="AK91" s="9">
        <f>$B$89/12</f>
        <v>10.4025</v>
      </c>
      <c r="AL91" s="1">
        <f>$B$91</f>
        <v>0.45</v>
      </c>
      <c r="AM91" s="17">
        <f>$E$6/12</f>
        <v>1922959.1666666667</v>
      </c>
      <c r="AN91" s="1">
        <f>AM91*10000*AK91*AJ91</f>
        <v>6153582821.8033276</v>
      </c>
    </row>
    <row r="92" spans="1:48" x14ac:dyDescent="0.15">
      <c r="C92" s="7">
        <v>3</v>
      </c>
      <c r="D92" s="7">
        <f>D76</f>
        <v>-16.680580272457799</v>
      </c>
      <c r="E92" s="10">
        <f>D91</f>
        <v>-20.799883625117801</v>
      </c>
      <c r="F92" s="7" t="s">
        <v>83</v>
      </c>
      <c r="G92" s="1">
        <v>4</v>
      </c>
      <c r="H92" s="9">
        <f>E93</f>
        <v>-16.680580272457799</v>
      </c>
      <c r="I92" s="9">
        <f>H92+273.15</f>
        <v>256.46941972754217</v>
      </c>
      <c r="J92" s="9">
        <f>EXP(($C$15*(I92-$C$13))/($C$16*I92*$C$13))</f>
        <v>1.7152785203260134E-3</v>
      </c>
      <c r="K92" s="9">
        <f>$B$89/12</f>
        <v>10.4025</v>
      </c>
      <c r="L92" s="9">
        <f>K92*$B$90/100</f>
        <v>5.305275</v>
      </c>
      <c r="M92" s="1" t="s">
        <v>83</v>
      </c>
      <c r="O92" s="9">
        <f>L92+O91-P91-N92</f>
        <v>21.192928384794389</v>
      </c>
      <c r="P92" s="9">
        <f>O92*J92</f>
        <v>3.6351774841245285E-2</v>
      </c>
      <c r="Q92" s="12">
        <f>P92*$B$91</f>
        <v>1.6358298678560378E-2</v>
      </c>
      <c r="R92" s="9">
        <f>L92*$B$91</f>
        <v>2.3873737500000001</v>
      </c>
      <c r="S92" s="13">
        <f>Q92/R92</f>
        <v>6.8520057567694956E-3</v>
      </c>
      <c r="T92" s="2">
        <f>$B$90/100</f>
        <v>0.51</v>
      </c>
      <c r="U92" s="14">
        <f>S92*T92</f>
        <v>3.4945229359524426E-3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3.1390598665189659E-2</v>
      </c>
      <c r="AK92" s="9">
        <f>$B$89/12</f>
        <v>10.4025</v>
      </c>
      <c r="AL92" s="1">
        <f>$B$91</f>
        <v>0.45</v>
      </c>
      <c r="AM92" s="17">
        <f>$E$6/12</f>
        <v>1922959.1666666667</v>
      </c>
      <c r="AN92" s="1">
        <f>AM92*10000*AK92*AJ92</f>
        <v>6279244373.8258715</v>
      </c>
    </row>
    <row r="93" spans="1:48" x14ac:dyDescent="0.15">
      <c r="C93" s="7">
        <v>4</v>
      </c>
      <c r="D93" s="7">
        <f>D77</f>
        <v>-4.2874313439301099</v>
      </c>
      <c r="E93" s="10">
        <f>D92</f>
        <v>-16.680580272457799</v>
      </c>
      <c r="F93" s="7" t="s">
        <v>83</v>
      </c>
      <c r="G93" s="1">
        <v>5</v>
      </c>
      <c r="H93" s="9">
        <f>E94</f>
        <v>-4.2874313439301099</v>
      </c>
      <c r="I93" s="9">
        <f>H93+273.15</f>
        <v>268.86256865606987</v>
      </c>
      <c r="J93" s="9">
        <f>EXP(($C$15*(I93-$C$13))/($C$16*I93*$C$13))</f>
        <v>9.8704859193750466E-3</v>
      </c>
      <c r="K93" s="9">
        <f>$B$89/12</f>
        <v>10.4025</v>
      </c>
      <c r="L93" s="9">
        <f>K93*$B$90/100</f>
        <v>5.305275</v>
      </c>
      <c r="M93" s="1" t="s">
        <v>85</v>
      </c>
      <c r="N93" s="9">
        <f>(O92-P92)*$C$21/100</f>
        <v>20.098747779455483</v>
      </c>
      <c r="O93" s="9">
        <f>L93+O92-P92-N93</f>
        <v>6.363103830497657</v>
      </c>
      <c r="P93" s="9">
        <f>O93*J93</f>
        <v>6.2806926762448548E-2</v>
      </c>
      <c r="Q93" s="12">
        <f>P93*$B$91</f>
        <v>2.8263117043101846E-2</v>
      </c>
      <c r="R93" s="9">
        <f>L93*$B$91</f>
        <v>2.3873737500000001</v>
      </c>
      <c r="S93" s="13">
        <f>Q93/R93</f>
        <v>1.1838580801645258E-2</v>
      </c>
      <c r="T93" s="2">
        <f>$B$90/100</f>
        <v>0.51</v>
      </c>
      <c r="U93" s="14">
        <f>S93*T93</f>
        <v>6.0376762088390819E-3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3.2157359376964983E-2</v>
      </c>
      <c r="AK93" s="9">
        <f>$B$89/12</f>
        <v>10.4025</v>
      </c>
      <c r="AL93" s="1">
        <f>$B$91</f>
        <v>0.45</v>
      </c>
      <c r="AM93" s="17">
        <f>$E$6/12</f>
        <v>1922959.1666666667</v>
      </c>
      <c r="AN93" s="1">
        <f>AM93*10000*AK93*AJ93</f>
        <v>6432623987.1565704</v>
      </c>
    </row>
    <row r="94" spans="1:48" x14ac:dyDescent="0.15">
      <c r="C94" s="7">
        <v>5</v>
      </c>
      <c r="D94" s="7">
        <f>D78</f>
        <v>3.3032571483648501</v>
      </c>
      <c r="E94" s="10">
        <f>D93</f>
        <v>-4.2874313439301099</v>
      </c>
      <c r="F94" s="7" t="s">
        <v>85</v>
      </c>
      <c r="G94" s="1">
        <v>6</v>
      </c>
      <c r="H94" s="9">
        <f>E95</f>
        <v>3.3032571483648501</v>
      </c>
      <c r="I94" s="9">
        <f>H94+273.15</f>
        <v>276.45325714836486</v>
      </c>
      <c r="J94" s="9">
        <f>EXP(($C$15*(I94-$C$13))/($C$16*I94*$C$13))</f>
        <v>2.6679938294671413E-2</v>
      </c>
      <c r="K94" s="9">
        <f>$B$89/12</f>
        <v>10.4025</v>
      </c>
      <c r="L94" s="9">
        <f>K94*$B$90/100</f>
        <v>5.305275</v>
      </c>
      <c r="M94" s="1" t="s">
        <v>83</v>
      </c>
      <c r="O94" s="9">
        <f>L94+O93-P93-N94</f>
        <v>11.605571903735209</v>
      </c>
      <c r="P94" s="9">
        <f>O94*J94</f>
        <v>0.30963594226602759</v>
      </c>
      <c r="Q94" s="12">
        <f>P94*$B$91</f>
        <v>0.13933617401971241</v>
      </c>
      <c r="R94" s="9">
        <f>L94*$B$91</f>
        <v>2.3873737500000001</v>
      </c>
      <c r="S94" s="13">
        <f>Q94/R94</f>
        <v>5.8363787412721781E-2</v>
      </c>
      <c r="T94" s="2">
        <f>$B$90/100</f>
        <v>0.51</v>
      </c>
      <c r="U94" s="14">
        <f>S94*T94</f>
        <v>2.976553158048811E-2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4.0165307771517167E-2</v>
      </c>
      <c r="AK94" s="9">
        <f>$B$89/12</f>
        <v>10.4025</v>
      </c>
      <c r="AL94" s="1">
        <f>$B$91</f>
        <v>0.45</v>
      </c>
      <c r="AM94" s="17">
        <f>$E$6/12</f>
        <v>1922959.1666666667</v>
      </c>
      <c r="AN94" s="1">
        <f>AM94*10000*AK94*AJ94</f>
        <v>8034500569.3366222</v>
      </c>
    </row>
    <row r="95" spans="1:48" x14ac:dyDescent="0.15">
      <c r="C95" s="7">
        <v>6</v>
      </c>
      <c r="D95" s="7">
        <f>D79</f>
        <v>13.1877396697172</v>
      </c>
      <c r="E95" s="10">
        <f>D94</f>
        <v>3.3032571483648501</v>
      </c>
      <c r="F95" s="7" t="s">
        <v>83</v>
      </c>
      <c r="G95" s="1">
        <v>7</v>
      </c>
      <c r="H95" s="9">
        <f>E96</f>
        <v>13.1877396697172</v>
      </c>
      <c r="I95" s="9">
        <f>H95+273.15</f>
        <v>286.33773966971717</v>
      </c>
      <c r="J95" s="9">
        <f>EXP(($C$15*(I95-$C$13))/($C$16*I95*$C$13))</f>
        <v>8.9993030833453169E-2</v>
      </c>
      <c r="K95" s="9">
        <f>$B$89/12</f>
        <v>10.4025</v>
      </c>
      <c r="L95" s="9">
        <f>K95*$B$90/100</f>
        <v>5.305275</v>
      </c>
      <c r="M95" s="1" t="s">
        <v>83</v>
      </c>
      <c r="O95" s="9">
        <f>L95+O94-P94-N95</f>
        <v>16.601210961469182</v>
      </c>
      <c r="P95" s="9">
        <f>O95*J95</f>
        <v>1.4939932899281567</v>
      </c>
      <c r="Q95" s="12">
        <f>P95*$B$91</f>
        <v>0.6722969804676705</v>
      </c>
      <c r="R95" s="9">
        <f>L95*$B$91</f>
        <v>2.3873737500000001</v>
      </c>
      <c r="S95" s="13">
        <f>Q95/R95</f>
        <v>0.28160524947870874</v>
      </c>
      <c r="T95" s="2">
        <f>$B$90/100</f>
        <v>0.51</v>
      </c>
      <c r="U95" s="14">
        <f>S95*T95</f>
        <v>0.14361867723414146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7.4492031186093655E-2</v>
      </c>
      <c r="AK95" s="9">
        <f>$B$89/12</f>
        <v>10.4025</v>
      </c>
      <c r="AL95" s="1">
        <f>$B$91</f>
        <v>0.45</v>
      </c>
      <c r="AM95" s="17">
        <f>$E$6/12</f>
        <v>1922959.1666666667</v>
      </c>
      <c r="AN95" s="1">
        <f>AM95*10000*AK95*AJ95</f>
        <v>14901075086.498795</v>
      </c>
    </row>
    <row r="96" spans="1:48" x14ac:dyDescent="0.15">
      <c r="C96" s="7">
        <v>7</v>
      </c>
      <c r="D96" s="7">
        <f>D80</f>
        <v>15.1322544872974</v>
      </c>
      <c r="E96" s="10">
        <f>D95</f>
        <v>13.1877396697172</v>
      </c>
      <c r="F96" s="7" t="s">
        <v>83</v>
      </c>
      <c r="G96" s="1">
        <v>8</v>
      </c>
      <c r="H96" s="9">
        <f>E97</f>
        <v>15.1322544872974</v>
      </c>
      <c r="I96" s="9">
        <f>H96+273.15</f>
        <v>288.28225448729739</v>
      </c>
      <c r="J96" s="9">
        <f>EXP(($C$15*(I96-$C$13))/($C$16*I96*$C$13))</f>
        <v>0.11319353049202509</v>
      </c>
      <c r="K96" s="9">
        <f>$B$89/12</f>
        <v>10.4025</v>
      </c>
      <c r="L96" s="9">
        <f>K96*$B$90/100</f>
        <v>5.305275</v>
      </c>
      <c r="M96" s="1" t="s">
        <v>83</v>
      </c>
      <c r="O96" s="9">
        <f>L96+O95-P95-N96</f>
        <v>20.412492671541024</v>
      </c>
      <c r="P96" s="9">
        <f>O96*J96</f>
        <v>2.3105621116343174</v>
      </c>
      <c r="Q96" s="12">
        <f>P96*$B$91</f>
        <v>1.0397529502354428</v>
      </c>
      <c r="R96" s="9">
        <f>L96*$B$91</f>
        <v>2.3873737500000001</v>
      </c>
      <c r="S96" s="13">
        <f>Q96/R96</f>
        <v>0.43552164810199606</v>
      </c>
      <c r="T96" s="2">
        <f>$B$90/100</f>
        <v>0.51</v>
      </c>
      <c r="U96" s="14">
        <f>S96*T96</f>
        <v>0.222116040532018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0.11342298622040344</v>
      </c>
      <c r="AK96" s="9">
        <f>$B$89/12</f>
        <v>10.4025</v>
      </c>
      <c r="AL96" s="1">
        <f>$B$91</f>
        <v>0.45</v>
      </c>
      <c r="AM96" s="17">
        <f>$E$6/12</f>
        <v>1922959.1666666667</v>
      </c>
      <c r="AN96" s="1">
        <f>AM96*10000*AK96*AJ96</f>
        <v>22688660884.852688</v>
      </c>
    </row>
    <row r="97" spans="1:50" x14ac:dyDescent="0.15">
      <c r="C97" s="7">
        <v>8</v>
      </c>
      <c r="D97" s="7">
        <f>D81</f>
        <v>13.2024153433217</v>
      </c>
      <c r="E97" s="10">
        <f>D96</f>
        <v>15.1322544872974</v>
      </c>
      <c r="F97" s="7" t="s">
        <v>83</v>
      </c>
      <c r="G97" s="1">
        <v>9</v>
      </c>
      <c r="H97" s="9">
        <f>E98</f>
        <v>13.2024153433217</v>
      </c>
      <c r="I97" s="9">
        <f>H97+273.15</f>
        <v>286.3524153433217</v>
      </c>
      <c r="J97" s="9">
        <f>EXP(($C$15*(I97-$C$13))/($C$16*I97*$C$13))</f>
        <v>9.01500026672587E-2</v>
      </c>
      <c r="K97" s="9">
        <f>$B$89/12</f>
        <v>10.4025</v>
      </c>
      <c r="L97" s="9">
        <f>K97*$B$90/100</f>
        <v>5.305275</v>
      </c>
      <c r="M97" s="1" t="s">
        <v>83</v>
      </c>
      <c r="O97" s="9">
        <f>L97+O96-P96-N97</f>
        <v>23.407205559906707</v>
      </c>
      <c r="P97" s="9">
        <f>O97*J97</f>
        <v>2.1101596436586623</v>
      </c>
      <c r="Q97" s="12">
        <f>P97*$B$91</f>
        <v>0.94957183964639802</v>
      </c>
      <c r="R97" s="9">
        <f>L97*$B$91</f>
        <v>2.3873737500000001</v>
      </c>
      <c r="S97" s="13">
        <f>Q97/R97</f>
        <v>0.39774745770175196</v>
      </c>
      <c r="T97" s="2">
        <f>$B$90/100</f>
        <v>0.51</v>
      </c>
      <c r="U97" s="14">
        <f>S97*T97</f>
        <v>0.20285120342789351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9.2350637833509899E-2</v>
      </c>
      <c r="AK97" s="9">
        <f>$B$89/12</f>
        <v>10.4025</v>
      </c>
      <c r="AL97" s="1">
        <f>$B$91</f>
        <v>0.45</v>
      </c>
      <c r="AM97" s="17">
        <f>$E$6/12</f>
        <v>1922959.1666666667</v>
      </c>
      <c r="AN97" s="1">
        <f>AM97*10000*AK97*AJ97</f>
        <v>18473436241.863216</v>
      </c>
    </row>
    <row r="98" spans="1:50" x14ac:dyDescent="0.15">
      <c r="C98" s="7">
        <v>9</v>
      </c>
      <c r="D98" s="7">
        <f>D82</f>
        <v>7.0830207353210302</v>
      </c>
      <c r="E98" s="10">
        <f>D97</f>
        <v>13.2024153433217</v>
      </c>
      <c r="F98" s="7" t="s">
        <v>83</v>
      </c>
      <c r="G98" s="1">
        <v>10</v>
      </c>
      <c r="H98" s="9">
        <f>E99</f>
        <v>7.0830207353210302</v>
      </c>
      <c r="I98" s="9">
        <f>H98+273.15</f>
        <v>280.23302073532102</v>
      </c>
      <c r="J98" s="9">
        <f>EXP(($C$15*(I98-$C$13))/($C$16*I98*$C$13))</f>
        <v>4.290386750249478E-2</v>
      </c>
      <c r="K98" s="9">
        <f>$B$89/12</f>
        <v>10.4025</v>
      </c>
      <c r="L98" s="9">
        <f>K98*$B$90/100</f>
        <v>5.305275</v>
      </c>
      <c r="M98" s="1" t="s">
        <v>83</v>
      </c>
      <c r="O98" s="9">
        <f>L98+O97-P97-N98</f>
        <v>26.602320916248047</v>
      </c>
      <c r="P98" s="9">
        <f>O98*J98</f>
        <v>1.1413424518495519</v>
      </c>
      <c r="Q98" s="12">
        <f>P98*$B$91</f>
        <v>0.51360410333229833</v>
      </c>
      <c r="R98" s="9">
        <f>L98*$B$91</f>
        <v>2.3873737500000001</v>
      </c>
      <c r="S98" s="13">
        <f>Q98/R98</f>
        <v>0.21513351369147724</v>
      </c>
      <c r="T98" s="2">
        <f>$B$90/100</f>
        <v>0.51</v>
      </c>
      <c r="U98" s="14">
        <f>S98*T98</f>
        <v>0.10971809198265339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6.3417004732769997E-2</v>
      </c>
      <c r="AK98" s="9">
        <f>$B$89/12</f>
        <v>10.4025</v>
      </c>
      <c r="AL98" s="1">
        <f>$B$91</f>
        <v>0.45</v>
      </c>
      <c r="AM98" s="17">
        <f>$E$6/12</f>
        <v>1922959.1666666667</v>
      </c>
      <c r="AN98" s="1">
        <f>AM98*10000*AK98*AJ98</f>
        <v>12685673007.400373</v>
      </c>
    </row>
    <row r="99" spans="1:50" x14ac:dyDescent="0.15">
      <c r="C99" s="7">
        <v>10</v>
      </c>
      <c r="D99" s="7">
        <f>D83</f>
        <v>-0.68089953542842696</v>
      </c>
      <c r="E99" s="10">
        <f>D98</f>
        <v>7.0830207353210302</v>
      </c>
      <c r="F99" s="7" t="s">
        <v>83</v>
      </c>
      <c r="G99" s="1">
        <v>11</v>
      </c>
      <c r="H99" s="9">
        <f>E100</f>
        <v>-0.68089953542842696</v>
      </c>
      <c r="I99" s="9">
        <f>H99+273.15</f>
        <v>272.46910046457157</v>
      </c>
      <c r="J99" s="9">
        <f>EXP(($C$15*(I99-$C$13))/($C$16*I99*$C$13))</f>
        <v>1.5941166028890695E-2</v>
      </c>
      <c r="K99" s="9">
        <f>$B$89/12</f>
        <v>10.4025</v>
      </c>
      <c r="L99" s="9">
        <f>K99*$B$90/100</f>
        <v>5.305275</v>
      </c>
      <c r="M99" s="1" t="s">
        <v>85</v>
      </c>
      <c r="N99" s="9">
        <f>(O98-P98)*$C$21/100</f>
        <v>24.187929541178569</v>
      </c>
      <c r="O99" s="9">
        <f>L99+O98-P98-N99</f>
        <v>6.5783239232199264</v>
      </c>
      <c r="P99" s="9">
        <f>O99*J99</f>
        <v>0.10486615385187245</v>
      </c>
      <c r="Q99" s="12">
        <f>P99*$B$91</f>
        <v>4.7189769233342602E-2</v>
      </c>
      <c r="R99" s="9">
        <f>L99*$B$91</f>
        <v>2.3873737500000001</v>
      </c>
      <c r="S99" s="13">
        <f>Q99/R99</f>
        <v>1.9766393608601336E-2</v>
      </c>
      <c r="T99" s="2">
        <f>$B$90/100</f>
        <v>0.51</v>
      </c>
      <c r="U99" s="14">
        <f>S99*T99</f>
        <v>1.0080860740386681E-2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3.3376379513226584E-2</v>
      </c>
      <c r="AK99" s="9">
        <f>$B$89/12</f>
        <v>10.4025</v>
      </c>
      <c r="AL99" s="1">
        <f>$B$91</f>
        <v>0.45</v>
      </c>
      <c r="AM99" s="17">
        <f>$E$6/12</f>
        <v>1922959.1666666667</v>
      </c>
      <c r="AN99" s="1">
        <f>AM99*10000*AK99*AJ99</f>
        <v>6676471688.6242561</v>
      </c>
    </row>
    <row r="100" spans="1:50" x14ac:dyDescent="0.15">
      <c r="C100" s="7">
        <v>11</v>
      </c>
      <c r="D100" s="7">
        <f>D84</f>
        <v>-15.5843644864031</v>
      </c>
      <c r="E100" s="10">
        <f>D99</f>
        <v>-0.68089953542842696</v>
      </c>
      <c r="F100" s="7" t="s">
        <v>85</v>
      </c>
      <c r="G100" s="1">
        <v>12</v>
      </c>
      <c r="H100" s="9">
        <f>E101</f>
        <v>-15.5843644864031</v>
      </c>
      <c r="I100" s="9">
        <f>H100+273.15</f>
        <v>257.56563551359687</v>
      </c>
      <c r="J100" s="9">
        <f>EXP(($C$15*(I100-$C$13))/($C$16*I100*$C$13))</f>
        <v>2.0160814115015883E-3</v>
      </c>
      <c r="K100" s="9">
        <f>$B$89/12</f>
        <v>10.4025</v>
      </c>
      <c r="L100" s="9">
        <f>K100*$B$90/100</f>
        <v>5.305275</v>
      </c>
      <c r="M100" s="1" t="s">
        <v>83</v>
      </c>
      <c r="O100" s="9">
        <f>L100+O99-P99-N100</f>
        <v>11.778732769368053</v>
      </c>
      <c r="P100" s="9">
        <f>O100*J100</f>
        <v>2.3746884187367558E-2</v>
      </c>
      <c r="Q100" s="12">
        <f>P100*$B$91</f>
        <v>1.0686097884315401E-2</v>
      </c>
      <c r="R100" s="9">
        <f>L100*$B$91</f>
        <v>2.3873737500000001</v>
      </c>
      <c r="S100" s="13">
        <f>Q100/R100</f>
        <v>4.4760892107134041E-3</v>
      </c>
      <c r="T100" s="2">
        <f>$B$90/100</f>
        <v>0.51</v>
      </c>
      <c r="U100" s="14">
        <f>S100*T100</f>
        <v>2.2828054974638363E-3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3.1025265857485346E-2</v>
      </c>
      <c r="AK100" s="9">
        <f>$B$89/12</f>
        <v>10.4025</v>
      </c>
      <c r="AL100" s="1">
        <f>$B$91</f>
        <v>0.45</v>
      </c>
      <c r="AM100" s="17">
        <f>$E$6/12</f>
        <v>1922959.1666666667</v>
      </c>
      <c r="AN100" s="1">
        <f>AM100*10000*AK100*AJ100</f>
        <v>6206164723.3923407</v>
      </c>
      <c r="AO100" s="1">
        <f>SUM(AN89:AN100)</f>
        <v>120746642432.57249</v>
      </c>
    </row>
    <row r="101" spans="1:50" x14ac:dyDescent="0.15">
      <c r="C101" s="7">
        <v>12</v>
      </c>
      <c r="D101" s="7">
        <f>D85</f>
        <v>-21.755657668575498</v>
      </c>
      <c r="E101" s="10">
        <f>D100</f>
        <v>-15.5843644864031</v>
      </c>
      <c r="F101" s="7" t="s">
        <v>83</v>
      </c>
    </row>
    <row r="103" spans="1:50" x14ac:dyDescent="0.15">
      <c r="S103" s="36" t="s">
        <v>25</v>
      </c>
      <c r="T103" s="36"/>
      <c r="U103" s="36"/>
      <c r="V103" s="36" t="s">
        <v>54</v>
      </c>
      <c r="W103" s="36"/>
      <c r="X103" s="36"/>
      <c r="Y103" s="36" t="s">
        <v>55</v>
      </c>
      <c r="Z103" s="36"/>
      <c r="AA103" s="36"/>
      <c r="AB103" s="36" t="s">
        <v>56</v>
      </c>
      <c r="AC103" s="36"/>
      <c r="AD103" s="36"/>
      <c r="AE103" s="36" t="s">
        <v>57</v>
      </c>
      <c r="AF103" s="36"/>
      <c r="AG103" s="36"/>
      <c r="AH103" s="36" t="s">
        <v>58</v>
      </c>
      <c r="AI103" s="36"/>
      <c r="AJ103" s="36"/>
      <c r="AK103" s="39" t="s">
        <v>87</v>
      </c>
      <c r="AL103" s="38"/>
      <c r="AM103" s="37"/>
      <c r="AN103" s="38" t="s">
        <v>86</v>
      </c>
      <c r="AO103" s="38"/>
      <c r="AP103" s="37"/>
      <c r="AQ103" s="36" t="s">
        <v>60</v>
      </c>
      <c r="AR103" s="36"/>
      <c r="AS103" s="36"/>
    </row>
    <row r="104" spans="1:50" x14ac:dyDescent="0.15">
      <c r="A104" s="35" t="s">
        <v>28</v>
      </c>
      <c r="B104" s="35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-19.216785114327301</v>
      </c>
      <c r="E105" s="7"/>
      <c r="F105" s="7"/>
      <c r="G105" s="1">
        <v>1</v>
      </c>
      <c r="H105" s="9">
        <f>E106</f>
        <v>-19.216785114327301</v>
      </c>
      <c r="I105" s="9">
        <f>H105+273.15</f>
        <v>253.93321488567267</v>
      </c>
      <c r="J105" s="9">
        <f>EXP(($C$15*(I105-$C$13))/($C$16*I105*$C$13))</f>
        <v>1.1739754924050395E-3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>O105*J105</f>
        <v>7.6060722635252879E-4</v>
      </c>
      <c r="Q105" s="12">
        <f>P105*$B$107</f>
        <v>2.2818216790575864E-4</v>
      </c>
      <c r="R105" s="9">
        <f>L105*$B$107</f>
        <v>0.19436706250000002</v>
      </c>
      <c r="S105" s="13">
        <f>Q105/R105</f>
        <v>1.1739754924050395E-3</v>
      </c>
      <c r="T105" s="2">
        <f>$B$106/100</f>
        <v>0.01</v>
      </c>
      <c r="U105" s="14">
        <f>S105*T105</f>
        <v>1.1739754924050395E-5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5.5017397549240506E-3</v>
      </c>
      <c r="AU105" s="9">
        <f>$B$105/12</f>
        <v>64.789020833333339</v>
      </c>
      <c r="AV105" s="1">
        <f>$B$107</f>
        <v>0.3</v>
      </c>
      <c r="AW105" s="1">
        <f>$E$7/12</f>
        <v>103215.58333333333</v>
      </c>
      <c r="AX105" s="1">
        <f>AW105*10000*AV105*0.67*AU105*AT105</f>
        <v>73950785.026888341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-22.7334198791111</v>
      </c>
      <c r="E106" s="10">
        <f>D105</f>
        <v>-19.216785114327301</v>
      </c>
      <c r="F106" s="7" t="s">
        <v>83</v>
      </c>
      <c r="G106" s="1">
        <v>2</v>
      </c>
      <c r="H106" s="9">
        <f>E107</f>
        <v>-22.7334198791111</v>
      </c>
      <c r="I106" s="9">
        <f>H106+273.15</f>
        <v>250.41658012088888</v>
      </c>
      <c r="J106" s="9">
        <f>EXP(($C$15*(I106-$C$13))/($C$16*I106*$C$13))</f>
        <v>6.8518060214148746E-4</v>
      </c>
      <c r="K106" s="9">
        <f>$B$105/12</f>
        <v>64.789020833333339</v>
      </c>
      <c r="L106" s="9">
        <f>K106*$B$106/100</f>
        <v>0.64789020833333344</v>
      </c>
      <c r="M106" s="1" t="s">
        <v>83</v>
      </c>
      <c r="O106" s="9">
        <f>L106+O105-P105-N106</f>
        <v>1.2950198094403143</v>
      </c>
      <c r="P106" s="9">
        <f>O106*J106</f>
        <v>8.8732245281746892E-4</v>
      </c>
      <c r="Q106" s="12">
        <f>P106*$B$107</f>
        <v>2.6619673584524065E-4</v>
      </c>
      <c r="R106" s="9">
        <f>L106*$B$107</f>
        <v>0.19436706250000002</v>
      </c>
      <c r="S106" s="13">
        <f>Q106/R106</f>
        <v>1.3695568190481894E-3</v>
      </c>
      <c r="T106" s="2">
        <f>$B$106/100</f>
        <v>0.01</v>
      </c>
      <c r="U106" s="14">
        <f>S106*T106</f>
        <v>1.3695568190481895E-5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5.5036955681904819E-3</v>
      </c>
      <c r="AU106" s="9">
        <f>$B$105/12</f>
        <v>64.789020833333339</v>
      </c>
      <c r="AV106" s="1">
        <f>$B$107</f>
        <v>0.3</v>
      </c>
      <c r="AW106" s="1">
        <f>$E$7/12</f>
        <v>103215.58333333333</v>
      </c>
      <c r="AX106" s="1">
        <f>AW106*10000*AV106*0.67*AU106*AT106</f>
        <v>73977073.78878209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-20.799883625117801</v>
      </c>
      <c r="E107" s="10">
        <f>D106</f>
        <v>-22.7334198791111</v>
      </c>
      <c r="F107" s="7" t="s">
        <v>83</v>
      </c>
      <c r="G107" s="1">
        <v>3</v>
      </c>
      <c r="H107" s="9">
        <f>E108</f>
        <v>-20.799883625117801</v>
      </c>
      <c r="I107" s="9">
        <f>H107+273.15</f>
        <v>252.35011637488219</v>
      </c>
      <c r="J107" s="9">
        <f>EXP(($C$15*(I107-$C$13))/($C$16*I107*$C$13))</f>
        <v>9.229764460125877E-4</v>
      </c>
      <c r="K107" s="9">
        <f>$B$105/12</f>
        <v>64.789020833333339</v>
      </c>
      <c r="L107" s="9">
        <f>K107*$B$106/100</f>
        <v>0.64789020833333344</v>
      </c>
      <c r="M107" s="1" t="s">
        <v>83</v>
      </c>
      <c r="O107" s="9">
        <f>L107+O106-P106-N107</f>
        <v>1.9420226953208304</v>
      </c>
      <c r="P107" s="9">
        <f>O107*J107</f>
        <v>1.7924412054030065E-3</v>
      </c>
      <c r="Q107" s="12">
        <f>P107*$B$107</f>
        <v>5.3773236162090192E-4</v>
      </c>
      <c r="R107" s="9">
        <f>L107*$B$107</f>
        <v>0.19436706250000002</v>
      </c>
      <c r="S107" s="13">
        <f>Q107/R107</f>
        <v>2.76658171762462E-3</v>
      </c>
      <c r="T107" s="2">
        <f>$B$106/100</f>
        <v>0.01</v>
      </c>
      <c r="U107" s="14">
        <f>S107*T107</f>
        <v>2.7665817176246199E-5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5.5176658171762465E-3</v>
      </c>
      <c r="AU107" s="9">
        <f>$B$105/12</f>
        <v>64.789020833333339</v>
      </c>
      <c r="AV107" s="1">
        <f>$B$107</f>
        <v>0.3</v>
      </c>
      <c r="AW107" s="1">
        <f>$E$7/12</f>
        <v>103215.58333333333</v>
      </c>
      <c r="AX107" s="1">
        <f>AW107*10000*AV107*0.67*AU107*AT107</f>
        <v>74164852.732450545</v>
      </c>
    </row>
    <row r="108" spans="1:50" x14ac:dyDescent="0.15">
      <c r="C108" s="7">
        <v>3</v>
      </c>
      <c r="D108" s="7">
        <f>D92</f>
        <v>-16.680580272457799</v>
      </c>
      <c r="E108" s="10">
        <f>D107</f>
        <v>-20.799883625117801</v>
      </c>
      <c r="F108" s="7" t="s">
        <v>83</v>
      </c>
      <c r="G108" s="1">
        <v>4</v>
      </c>
      <c r="H108" s="9">
        <f>E109</f>
        <v>-16.680580272457799</v>
      </c>
      <c r="I108" s="9">
        <f>H108+273.15</f>
        <v>256.46941972754217</v>
      </c>
      <c r="J108" s="9">
        <f>EXP(($C$15*(I108-$C$13))/($C$16*I108*$C$13))</f>
        <v>1.7152785203260134E-3</v>
      </c>
      <c r="K108" s="9">
        <f>$B$105/12</f>
        <v>64.789020833333339</v>
      </c>
      <c r="L108" s="9">
        <f>K108*$B$106/100</f>
        <v>0.64789020833333344</v>
      </c>
      <c r="M108" s="1" t="s">
        <v>83</v>
      </c>
      <c r="O108" s="9">
        <f>L108+O107-P107-N108</f>
        <v>2.588120462448761</v>
      </c>
      <c r="P108" s="9">
        <f>O108*J108</f>
        <v>4.4393474372545882E-3</v>
      </c>
      <c r="Q108" s="12">
        <f>P108*$B$107</f>
        <v>1.3318042311763765E-3</v>
      </c>
      <c r="R108" s="9">
        <f>L108*$B$107</f>
        <v>0.19436706250000002</v>
      </c>
      <c r="S108" s="13">
        <f>Q108/R108</f>
        <v>6.8520057567694956E-3</v>
      </c>
      <c r="T108" s="2">
        <f>$B$106/100</f>
        <v>0.01</v>
      </c>
      <c r="U108" s="14">
        <f>S108*T108</f>
        <v>6.8520057567694956E-5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5.5585200575676954E-3</v>
      </c>
      <c r="AU108" s="9">
        <f>$B$105/12</f>
        <v>64.789020833333339</v>
      </c>
      <c r="AV108" s="1">
        <f>$B$107</f>
        <v>0.3</v>
      </c>
      <c r="AW108" s="1">
        <f>$E$7/12</f>
        <v>103215.58333333333</v>
      </c>
      <c r="AX108" s="1">
        <f>AW108*10000*AV108*0.67*AU108*AT108</f>
        <v>74713988.69365643</v>
      </c>
    </row>
    <row r="109" spans="1:50" x14ac:dyDescent="0.15">
      <c r="C109" s="7">
        <v>4</v>
      </c>
      <c r="D109" s="7">
        <f>D93</f>
        <v>-4.2874313439301099</v>
      </c>
      <c r="E109" s="10">
        <f>D108</f>
        <v>-16.680580272457799</v>
      </c>
      <c r="F109" s="7" t="s">
        <v>83</v>
      </c>
      <c r="G109" s="1">
        <v>5</v>
      </c>
      <c r="H109" s="9">
        <f>E110</f>
        <v>-4.2874313439301099</v>
      </c>
      <c r="I109" s="9">
        <f>H109+273.15</f>
        <v>268.86256865606987</v>
      </c>
      <c r="J109" s="9">
        <f>EXP(($C$15*(I109-$C$13))/($C$16*I109*$C$13))</f>
        <v>9.8704859193750466E-3</v>
      </c>
      <c r="K109" s="9">
        <f>$B$105/12</f>
        <v>64.789020833333339</v>
      </c>
      <c r="L109" s="9">
        <f>K109*$B$106/100</f>
        <v>0.64789020833333344</v>
      </c>
      <c r="M109" s="1" t="s">
        <v>85</v>
      </c>
      <c r="N109" s="9">
        <f>(O108-P108)*$C$21/100</f>
        <v>2.4544970592609312</v>
      </c>
      <c r="O109" s="9">
        <f>L109+O108-P108-N109</f>
        <v>0.77707426408390878</v>
      </c>
      <c r="P109" s="9">
        <f>O109*J109</f>
        <v>7.6701005819489482E-3</v>
      </c>
      <c r="Q109" s="12">
        <f>P109*$B$107</f>
        <v>2.3010301745846843E-3</v>
      </c>
      <c r="R109" s="9">
        <f>L109*$B$107</f>
        <v>0.19436706250000002</v>
      </c>
      <c r="S109" s="13">
        <f>Q109/R109</f>
        <v>1.1838580801645258E-2</v>
      </c>
      <c r="T109" s="2">
        <f>$B$106/100</f>
        <v>0.01</v>
      </c>
      <c r="U109" s="14">
        <f>S109*T109</f>
        <v>1.1838580801645259E-4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5.6083858080164528E-3</v>
      </c>
      <c r="AU109" s="9">
        <f>$B$105/12</f>
        <v>64.789020833333339</v>
      </c>
      <c r="AV109" s="1">
        <f>$B$107</f>
        <v>0.3</v>
      </c>
      <c r="AW109" s="1">
        <f>$E$7/12</f>
        <v>103215.58333333333</v>
      </c>
      <c r="AX109" s="1">
        <f>AW109*10000*AV109*0.67*AU109*AT109</f>
        <v>75384251.47523205</v>
      </c>
    </row>
    <row r="110" spans="1:50" x14ac:dyDescent="0.15">
      <c r="C110" s="7">
        <v>5</v>
      </c>
      <c r="D110" s="7">
        <f>D94</f>
        <v>3.3032571483648501</v>
      </c>
      <c r="E110" s="10">
        <f>D109</f>
        <v>-4.2874313439301099</v>
      </c>
      <c r="F110" s="7" t="s">
        <v>85</v>
      </c>
      <c r="G110" s="1">
        <v>6</v>
      </c>
      <c r="H110" s="9">
        <f>E111</f>
        <v>3.3032571483648501</v>
      </c>
      <c r="I110" s="9">
        <f>H110+273.15</f>
        <v>276.45325714836486</v>
      </c>
      <c r="J110" s="9">
        <f>EXP(($C$15*(I110-$C$13))/($C$16*I110*$C$13))</f>
        <v>2.6679938294671413E-2</v>
      </c>
      <c r="K110" s="9">
        <f>$B$105/12</f>
        <v>64.789020833333339</v>
      </c>
      <c r="L110" s="9">
        <f>K110*$B$106/100</f>
        <v>0.64789020833333344</v>
      </c>
      <c r="M110" s="1" t="s">
        <v>83</v>
      </c>
      <c r="O110" s="9">
        <f>L110+O109-P109-N110</f>
        <v>1.4172943718352933</v>
      </c>
      <c r="P110" s="9">
        <f>O110*J110</f>
        <v>3.7813326385950703E-2</v>
      </c>
      <c r="Q110" s="12">
        <f>P110*$B$107</f>
        <v>1.1343997915785211E-2</v>
      </c>
      <c r="R110" s="9">
        <f>L110*$B$107</f>
        <v>0.19436706250000002</v>
      </c>
      <c r="S110" s="13">
        <f>Q110/R110</f>
        <v>5.8363787412721795E-2</v>
      </c>
      <c r="T110" s="2">
        <f>$B$106/100</f>
        <v>0.01</v>
      </c>
      <c r="U110" s="14">
        <f>S110*T110</f>
        <v>5.8363787412721801E-4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6.0736378741272183E-3</v>
      </c>
      <c r="AU110" s="9">
        <f>$B$105/12</f>
        <v>64.789020833333339</v>
      </c>
      <c r="AV110" s="1">
        <f>$B$107</f>
        <v>0.3</v>
      </c>
      <c r="AW110" s="1">
        <f>$E$7/12</f>
        <v>103215.58333333333</v>
      </c>
      <c r="AX110" s="1">
        <f>AW110*10000*AV110*0.67*AU110*AT110</f>
        <v>81637865.251397982</v>
      </c>
    </row>
    <row r="111" spans="1:50" x14ac:dyDescent="0.15">
      <c r="C111" s="7">
        <v>6</v>
      </c>
      <c r="D111" s="7">
        <f>D95</f>
        <v>13.1877396697172</v>
      </c>
      <c r="E111" s="10">
        <f>D110</f>
        <v>3.3032571483648501</v>
      </c>
      <c r="F111" s="7" t="s">
        <v>83</v>
      </c>
      <c r="G111" s="1">
        <v>7</v>
      </c>
      <c r="H111" s="9">
        <f>E112</f>
        <v>13.1877396697172</v>
      </c>
      <c r="I111" s="9">
        <f>H111+273.15</f>
        <v>286.33773966971717</v>
      </c>
      <c r="J111" s="9">
        <f>EXP(($C$15*(I111-$C$13))/($C$16*I111*$C$13))</f>
        <v>8.9993030833453169E-2</v>
      </c>
      <c r="K111" s="9">
        <f>$B$105/12</f>
        <v>64.789020833333339</v>
      </c>
      <c r="L111" s="9">
        <f>K111*$B$106/100</f>
        <v>0.64789020833333344</v>
      </c>
      <c r="M111" s="1" t="s">
        <v>83</v>
      </c>
      <c r="O111" s="9">
        <f>L111+O110-P110-N111</f>
        <v>2.0273712537826762</v>
      </c>
      <c r="P111" s="9">
        <f>O111*J111</f>
        <v>0.18244928375252098</v>
      </c>
      <c r="Q111" s="12">
        <f>P111*$B$107</f>
        <v>5.4734785125756295E-2</v>
      </c>
      <c r="R111" s="9">
        <f>L111*$B$107</f>
        <v>0.19436706250000002</v>
      </c>
      <c r="S111" s="13">
        <f>Q111/R111</f>
        <v>0.2816052494787088</v>
      </c>
      <c r="T111" s="2">
        <f>$B$106/100</f>
        <v>0.01</v>
      </c>
      <c r="U111" s="14">
        <f>S111*T111</f>
        <v>2.8160524947870879E-3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8.3060524947870876E-3</v>
      </c>
      <c r="AU111" s="9">
        <f>$B$105/12</f>
        <v>64.789020833333339</v>
      </c>
      <c r="AV111" s="1">
        <f>$B$107</f>
        <v>0.3</v>
      </c>
      <c r="AW111" s="1">
        <f>$E$7/12</f>
        <v>103215.58333333333</v>
      </c>
      <c r="AX111" s="1">
        <f>AW111*10000*AV111*0.67*AU111*AT111</f>
        <v>111644521.51963499</v>
      </c>
    </row>
    <row r="112" spans="1:50" x14ac:dyDescent="0.15">
      <c r="C112" s="7">
        <v>7</v>
      </c>
      <c r="D112" s="7">
        <f>D96</f>
        <v>15.1322544872974</v>
      </c>
      <c r="E112" s="10">
        <f>D111</f>
        <v>13.1877396697172</v>
      </c>
      <c r="F112" s="7" t="s">
        <v>83</v>
      </c>
      <c r="G112" s="1">
        <v>8</v>
      </c>
      <c r="H112" s="9">
        <f>E113</f>
        <v>15.1322544872974</v>
      </c>
      <c r="I112" s="9">
        <f>H112+273.15</f>
        <v>288.28225448729739</v>
      </c>
      <c r="J112" s="9">
        <f>EXP(($C$15*(I112-$C$13))/($C$16*I112*$C$13))</f>
        <v>0.11319353049202509</v>
      </c>
      <c r="K112" s="9">
        <f>$B$105/12</f>
        <v>64.789020833333339</v>
      </c>
      <c r="L112" s="9">
        <f>K112*$B$106/100</f>
        <v>0.64789020833333344</v>
      </c>
      <c r="M112" s="1" t="s">
        <v>83</v>
      </c>
      <c r="O112" s="9">
        <f>L112+O111-P111-N112</f>
        <v>2.4928121783634887</v>
      </c>
      <c r="P112" s="9">
        <f>O112*J112</f>
        <v>0.28217021132247905</v>
      </c>
      <c r="Q112" s="12">
        <f>P112*$B$107</f>
        <v>8.4651063396743706E-2</v>
      </c>
      <c r="R112" s="9">
        <f>L112*$B$107</f>
        <v>0.19436706250000002</v>
      </c>
      <c r="S112" s="13">
        <f>Q112/R112</f>
        <v>0.43552164810199617</v>
      </c>
      <c r="T112" s="2">
        <f>$B$106/100</f>
        <v>0.01</v>
      </c>
      <c r="U112" s="14">
        <f>S112*T112</f>
        <v>4.355216481019962E-3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1.4305216481019963E-2</v>
      </c>
      <c r="AU112" s="9">
        <f>$B$105/12</f>
        <v>64.789020833333339</v>
      </c>
      <c r="AV112" s="1">
        <f>$B$107</f>
        <v>0.3</v>
      </c>
      <c r="AW112" s="1">
        <f>$E$7/12</f>
        <v>103215.58333333333</v>
      </c>
      <c r="AX112" s="1">
        <f>AW112*10000*AV112*0.67*AU112*AT112</f>
        <v>192281357.51135889</v>
      </c>
    </row>
    <row r="113" spans="1:53" x14ac:dyDescent="0.15">
      <c r="C113" s="7">
        <v>8</v>
      </c>
      <c r="D113" s="7">
        <f>D97</f>
        <v>13.2024153433217</v>
      </c>
      <c r="E113" s="10">
        <f>D112</f>
        <v>15.1322544872974</v>
      </c>
      <c r="F113" s="7" t="s">
        <v>83</v>
      </c>
      <c r="G113" s="1">
        <v>9</v>
      </c>
      <c r="H113" s="9">
        <f>E114</f>
        <v>13.2024153433217</v>
      </c>
      <c r="I113" s="9">
        <f>H113+273.15</f>
        <v>286.3524153433217</v>
      </c>
      <c r="J113" s="9">
        <f>EXP(($C$15*(I113-$C$13))/($C$16*I113*$C$13))</f>
        <v>9.01500026672587E-2</v>
      </c>
      <c r="K113" s="9">
        <f>$B$105/12</f>
        <v>64.789020833333339</v>
      </c>
      <c r="L113" s="9">
        <f>K113*$B$106/100</f>
        <v>0.64789020833333344</v>
      </c>
      <c r="M113" s="1" t="s">
        <v>83</v>
      </c>
      <c r="O113" s="9">
        <f>L113+O112-P112-N113</f>
        <v>2.8585321753743433</v>
      </c>
      <c r="P113" s="9">
        <f>O113*J113</f>
        <v>0.25769668323444189</v>
      </c>
      <c r="Q113" s="12">
        <f>P113*$B$107</f>
        <v>7.7309004970332565E-2</v>
      </c>
      <c r="R113" s="9">
        <f>L113*$B$107</f>
        <v>0.19436706250000002</v>
      </c>
      <c r="S113" s="13">
        <f>Q113/R113</f>
        <v>0.39774745770175207</v>
      </c>
      <c r="T113" s="2">
        <f>$B$106/100</f>
        <v>0.01</v>
      </c>
      <c r="U113" s="14">
        <f>S113*T113</f>
        <v>3.9774745770175205E-3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9.4674745770175206E-3</v>
      </c>
      <c r="AU113" s="9">
        <f>$B$105/12</f>
        <v>64.789020833333339</v>
      </c>
      <c r="AV113" s="1">
        <f>$B$107</f>
        <v>0.3</v>
      </c>
      <c r="AW113" s="1">
        <f>$E$7/12</f>
        <v>103215.58333333333</v>
      </c>
      <c r="AX113" s="1">
        <f>AW113*10000*AV113*0.67*AU113*AT113</f>
        <v>127255597.02563907</v>
      </c>
    </row>
    <row r="114" spans="1:53" x14ac:dyDescent="0.15">
      <c r="C114" s="7">
        <v>9</v>
      </c>
      <c r="D114" s="7">
        <f>D98</f>
        <v>7.0830207353210302</v>
      </c>
      <c r="E114" s="10">
        <f>D113</f>
        <v>13.2024153433217</v>
      </c>
      <c r="F114" s="7" t="s">
        <v>83</v>
      </c>
      <c r="G114" s="1">
        <v>10</v>
      </c>
      <c r="H114" s="9">
        <f>E115</f>
        <v>7.0830207353210302</v>
      </c>
      <c r="I114" s="9">
        <f>H114+273.15</f>
        <v>280.23302073532102</v>
      </c>
      <c r="J114" s="9">
        <f>EXP(($C$15*(I114-$C$13))/($C$16*I114*$C$13))</f>
        <v>4.290386750249478E-2</v>
      </c>
      <c r="K114" s="9">
        <f>$B$105/12</f>
        <v>64.789020833333339</v>
      </c>
      <c r="L114" s="9">
        <f>K114*$B$106/100</f>
        <v>0.64789020833333344</v>
      </c>
      <c r="M114" s="1" t="s">
        <v>83</v>
      </c>
      <c r="O114" s="9">
        <f>L114+O113-P113-N114</f>
        <v>3.2487257004732348</v>
      </c>
      <c r="P114" s="9">
        <f>O114*J114</f>
        <v>0.13938289700505321</v>
      </c>
      <c r="Q114" s="12">
        <f>P114*$B$107</f>
        <v>4.181486910151596E-2</v>
      </c>
      <c r="R114" s="9">
        <f>L114*$B$107</f>
        <v>0.19436706250000002</v>
      </c>
      <c r="S114" s="13">
        <f>Q114/R114</f>
        <v>0.21513351369147721</v>
      </c>
      <c r="T114" s="2">
        <f>$B$106/100</f>
        <v>0.01</v>
      </c>
      <c r="U114" s="14">
        <f>S114*T114</f>
        <v>2.1513351369147719E-3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7.641335136914772E-3</v>
      </c>
      <c r="AU114" s="9">
        <f>$B$105/12</f>
        <v>64.789020833333339</v>
      </c>
      <c r="AV114" s="1">
        <f>$B$107</f>
        <v>0.3</v>
      </c>
      <c r="AW114" s="1">
        <f>$E$7/12</f>
        <v>103215.58333333333</v>
      </c>
      <c r="AX114" s="1">
        <f>AW114*10000*AV114*0.67*AU114*AT114</f>
        <v>102709825.83693536</v>
      </c>
    </row>
    <row r="115" spans="1:53" x14ac:dyDescent="0.15">
      <c r="C115" s="7">
        <v>10</v>
      </c>
      <c r="D115" s="7">
        <f>D99</f>
        <v>-0.68089953542842696</v>
      </c>
      <c r="E115" s="10">
        <f>D114</f>
        <v>7.0830207353210302</v>
      </c>
      <c r="F115" s="7" t="s">
        <v>83</v>
      </c>
      <c r="G115" s="1">
        <v>11</v>
      </c>
      <c r="H115" s="9">
        <f>E116</f>
        <v>-0.68089953542842696</v>
      </c>
      <c r="I115" s="9">
        <f>H115+273.15</f>
        <v>272.46910046457157</v>
      </c>
      <c r="J115" s="9">
        <f>EXP(($C$15*(I115-$C$13))/($C$16*I115*$C$13))</f>
        <v>1.5941166028890695E-2</v>
      </c>
      <c r="K115" s="9">
        <f>$B$105/12</f>
        <v>64.789020833333339</v>
      </c>
      <c r="L115" s="9">
        <f>K115*$B$106/100</f>
        <v>0.64789020833333344</v>
      </c>
      <c r="M115" s="1" t="s">
        <v>85</v>
      </c>
      <c r="N115" s="9">
        <f>(O114-P114)*$C$21/100</f>
        <v>2.9538756632947725</v>
      </c>
      <c r="O115" s="9">
        <f>L115+O114-P114-N115</f>
        <v>0.80335734850674267</v>
      </c>
      <c r="P115" s="9">
        <f>O115*J115</f>
        <v>1.2806452873075389E-2</v>
      </c>
      <c r="Q115" s="12">
        <f>P115*$B$107</f>
        <v>3.8419358619226165E-3</v>
      </c>
      <c r="R115" s="9">
        <f>L115*$B$107</f>
        <v>0.19436706250000002</v>
      </c>
      <c r="S115" s="13">
        <f>Q115/R115</f>
        <v>1.9766393608601333E-2</v>
      </c>
      <c r="T115" s="2">
        <f>$B$106/100</f>
        <v>0.01</v>
      </c>
      <c r="U115" s="14">
        <f>S115*T115</f>
        <v>1.9766393608601333E-4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5.6876639360860133E-3</v>
      </c>
      <c r="AU115" s="9">
        <f>$B$105/12</f>
        <v>64.789020833333339</v>
      </c>
      <c r="AV115" s="1">
        <f>$B$107</f>
        <v>0.3</v>
      </c>
      <c r="AW115" s="1">
        <f>$E$7/12</f>
        <v>103215.58333333333</v>
      </c>
      <c r="AX115" s="1">
        <f>AW115*10000*AV115*0.67*AU115*AT115</f>
        <v>76449856.187079623</v>
      </c>
    </row>
    <row r="116" spans="1:53" x14ac:dyDescent="0.15">
      <c r="C116" s="7">
        <v>11</v>
      </c>
      <c r="D116" s="7">
        <f>D100</f>
        <v>-15.5843644864031</v>
      </c>
      <c r="E116" s="10">
        <f>D115</f>
        <v>-0.68089953542842696</v>
      </c>
      <c r="F116" s="7" t="s">
        <v>85</v>
      </c>
      <c r="G116" s="1">
        <v>12</v>
      </c>
      <c r="H116" s="9">
        <f>E117</f>
        <v>-15.5843644864031</v>
      </c>
      <c r="I116" s="9">
        <f>H116+273.15</f>
        <v>257.56563551359687</v>
      </c>
      <c r="J116" s="9">
        <f>EXP(($C$15*(I116-$C$13))/($C$16*I116*$C$13))</f>
        <v>2.0160814115015883E-3</v>
      </c>
      <c r="K116" s="9">
        <f>$B$105/12</f>
        <v>64.789020833333339</v>
      </c>
      <c r="L116" s="9">
        <f>K116*$B$106/100</f>
        <v>0.64789020833333344</v>
      </c>
      <c r="M116" s="1" t="s">
        <v>83</v>
      </c>
      <c r="O116" s="9">
        <f>L116+O115-P115-N116</f>
        <v>1.4384411039670009</v>
      </c>
      <c r="P116" s="9">
        <f>O116*J116</f>
        <v>2.9000143712476938E-3</v>
      </c>
      <c r="Q116" s="12">
        <f>P116*$B$107</f>
        <v>8.7000431137430813E-4</v>
      </c>
      <c r="R116" s="9">
        <f>L116*$B$107</f>
        <v>0.19436706250000002</v>
      </c>
      <c r="S116" s="13">
        <f>Q116/R116</f>
        <v>4.476089210713405E-3</v>
      </c>
      <c r="T116" s="2">
        <f>$B$106/100</f>
        <v>0.01</v>
      </c>
      <c r="U116" s="14">
        <f>S116*T116</f>
        <v>4.4760892107134054E-5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5.5347608921071344E-3</v>
      </c>
      <c r="AU116" s="9">
        <f>$B$105/12</f>
        <v>64.789020833333339</v>
      </c>
      <c r="AV116" s="1">
        <f>$B$107</f>
        <v>0.3</v>
      </c>
      <c r="AW116" s="1">
        <f>$E$7/12</f>
        <v>103215.58333333333</v>
      </c>
      <c r="AX116" s="1">
        <f>AW116*10000*AV116*0.67*AU116*AT116</f>
        <v>74394633.541348532</v>
      </c>
      <c r="AY116" s="1">
        <f>SUM(AX105:AX116)</f>
        <v>1138564608.590404</v>
      </c>
    </row>
    <row r="117" spans="1:53" x14ac:dyDescent="0.15">
      <c r="C117" s="7">
        <v>12</v>
      </c>
      <c r="D117" s="7">
        <f>D101</f>
        <v>-21.755657668575498</v>
      </c>
      <c r="E117" s="10">
        <f>D116</f>
        <v>-15.5843644864031</v>
      </c>
      <c r="F117" s="7" t="s">
        <v>83</v>
      </c>
    </row>
    <row r="119" spans="1:53" x14ac:dyDescent="0.15">
      <c r="S119" s="36" t="s">
        <v>25</v>
      </c>
      <c r="T119" s="36"/>
      <c r="U119" s="36"/>
      <c r="V119" s="36" t="s">
        <v>54</v>
      </c>
      <c r="W119" s="36"/>
      <c r="X119" s="36"/>
      <c r="Y119" s="36" t="s">
        <v>55</v>
      </c>
      <c r="Z119" s="36"/>
      <c r="AA119" s="36"/>
      <c r="AB119" s="36" t="s">
        <v>56</v>
      </c>
      <c r="AC119" s="36"/>
      <c r="AD119" s="36"/>
      <c r="AE119" s="36" t="s">
        <v>57</v>
      </c>
      <c r="AF119" s="36"/>
      <c r="AG119" s="36"/>
      <c r="AH119" s="36" t="s">
        <v>58</v>
      </c>
      <c r="AI119" s="36"/>
      <c r="AJ119" s="36"/>
      <c r="AK119" s="39" t="s">
        <v>87</v>
      </c>
      <c r="AL119" s="38"/>
      <c r="AM119" s="37"/>
      <c r="AN119" s="38" t="s">
        <v>86</v>
      </c>
      <c r="AO119" s="38"/>
      <c r="AP119" s="37"/>
      <c r="AQ119" s="36" t="s">
        <v>60</v>
      </c>
      <c r="AR119" s="36"/>
      <c r="AS119" s="36"/>
    </row>
    <row r="120" spans="1:53" x14ac:dyDescent="0.15">
      <c r="A120" s="35" t="s">
        <v>90</v>
      </c>
      <c r="B120" s="35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-19.216785114327301</v>
      </c>
      <c r="E121" s="7"/>
      <c r="F121" s="7"/>
      <c r="G121" s="1">
        <v>1</v>
      </c>
      <c r="H121" s="9">
        <f>E122</f>
        <v>-19.216785114327301</v>
      </c>
      <c r="I121" s="9">
        <f>H121+273.15</f>
        <v>253.93321488567267</v>
      </c>
      <c r="J121" s="9">
        <f>EXP(($C$15*(I121-$C$13))/($C$16*I121*$C$13))</f>
        <v>1.1739754924050395E-3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>O121*J121</f>
        <v>3.3423082268771475E-4</v>
      </c>
      <c r="Q121" s="12">
        <f>P121*$B$123</f>
        <v>1.1029617148694588E-4</v>
      </c>
      <c r="R121" s="9">
        <f>L121*$B$123</f>
        <v>9.3951000000000007E-2</v>
      </c>
      <c r="S121" s="13">
        <f>Q121/R121</f>
        <v>1.1739754924050395E-3</v>
      </c>
      <c r="T121" s="2">
        <f>$B$122/100</f>
        <v>0.01</v>
      </c>
      <c r="U121" s="14">
        <f>S121*T121</f>
        <v>1.1739754924050395E-5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5.5017397549240506E-3</v>
      </c>
      <c r="AU121" s="9">
        <f>$B$121/12</f>
        <v>28.47</v>
      </c>
      <c r="AV121" s="1">
        <f>$B$123</f>
        <v>0.33</v>
      </c>
      <c r="AW121" s="1">
        <f>$E$8/12</f>
        <v>679</v>
      </c>
      <c r="AX121" s="1">
        <f>AW121*10000*AV121*0.67*AU121*AT121</f>
        <v>235150.56545364557</v>
      </c>
      <c r="AZ121" s="1">
        <f>$E$9/12</f>
        <v>13.416666666666666</v>
      </c>
      <c r="BA121" s="1">
        <f>AZ121*10000*AV121*0.67*AU121*AT121</f>
        <v>4646.4458809569142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-22.7334198791111</v>
      </c>
      <c r="E122" s="10">
        <f>D121</f>
        <v>-19.216785114327301</v>
      </c>
      <c r="F122" s="7" t="s">
        <v>83</v>
      </c>
      <c r="G122" s="1">
        <v>2</v>
      </c>
      <c r="H122" s="9">
        <f>E123</f>
        <v>-22.7334198791111</v>
      </c>
      <c r="I122" s="9">
        <f>H122+273.15</f>
        <v>250.41658012088888</v>
      </c>
      <c r="J122" s="9">
        <f>EXP(($C$15*(I122-$C$13))/($C$16*I122*$C$13))</f>
        <v>6.8518060214148746E-4</v>
      </c>
      <c r="K122" s="9">
        <f>$B$121/12</f>
        <v>28.47</v>
      </c>
      <c r="L122" s="9">
        <f>K122*$B$122/100</f>
        <v>0.28470000000000001</v>
      </c>
      <c r="M122" s="1" t="s">
        <v>83</v>
      </c>
      <c r="O122" s="9">
        <f>L122+O121-P121-N122</f>
        <v>0.56906576917731233</v>
      </c>
      <c r="P122" s="9">
        <f>O122*J122</f>
        <v>3.8991282638301959E-4</v>
      </c>
      <c r="Q122" s="12">
        <f>P122*$B$123</f>
        <v>1.2867123270639649E-4</v>
      </c>
      <c r="R122" s="9">
        <f>L122*$B$123</f>
        <v>9.3951000000000007E-2</v>
      </c>
      <c r="S122" s="13">
        <f>Q122/R122</f>
        <v>1.3695568190481898E-3</v>
      </c>
      <c r="T122" s="2">
        <f>$B$122/100</f>
        <v>0.01</v>
      </c>
      <c r="U122" s="14">
        <f>S122*T122</f>
        <v>1.3695568190481898E-5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5.5036955681904819E-3</v>
      </c>
      <c r="AU122" s="9">
        <f>$B$121/12</f>
        <v>28.47</v>
      </c>
      <c r="AV122" s="1">
        <f>$B$123</f>
        <v>0.33</v>
      </c>
      <c r="AW122" s="1">
        <f>$E$8/12</f>
        <v>679</v>
      </c>
      <c r="AX122" s="1">
        <f>AW122*10000*AV122*0.67*AU122*AT122</f>
        <v>235234.15911965122</v>
      </c>
      <c r="AZ122" s="1">
        <f>$E$9/12</f>
        <v>13.416666666666666</v>
      </c>
      <c r="BA122" s="1">
        <f>AZ122*10000*AV122*0.67*AU122*AT122</f>
        <v>4648.0976458350324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-20.799883625117801</v>
      </c>
      <c r="E123" s="10">
        <f>D122</f>
        <v>-22.7334198791111</v>
      </c>
      <c r="F123" s="7" t="s">
        <v>83</v>
      </c>
      <c r="G123" s="1">
        <v>3</v>
      </c>
      <c r="H123" s="9">
        <f>E124</f>
        <v>-20.799883625117801</v>
      </c>
      <c r="I123" s="9">
        <f>H123+273.15</f>
        <v>252.35011637488219</v>
      </c>
      <c r="J123" s="9">
        <f>EXP(($C$15*(I123-$C$13))/($C$16*I123*$C$13))</f>
        <v>9.229764460125877E-4</v>
      </c>
      <c r="K123" s="9">
        <f>$B$121/12</f>
        <v>28.47</v>
      </c>
      <c r="L123" s="9">
        <f>K123*$B$122/100</f>
        <v>0.28470000000000001</v>
      </c>
      <c r="M123" s="1" t="s">
        <v>83</v>
      </c>
      <c r="O123" s="9">
        <f>L123+O122-P122-N123</f>
        <v>0.85337585635092938</v>
      </c>
      <c r="P123" s="9">
        <f>O123*J123</f>
        <v>7.8764581500772939E-4</v>
      </c>
      <c r="Q123" s="12">
        <f>P123*$B$123</f>
        <v>2.5992311895255073E-4</v>
      </c>
      <c r="R123" s="9">
        <f>L123*$B$123</f>
        <v>9.3951000000000007E-2</v>
      </c>
      <c r="S123" s="13">
        <f>Q123/R123</f>
        <v>2.7665817176246205E-3</v>
      </c>
      <c r="T123" s="2">
        <f>$B$122/100</f>
        <v>0.01</v>
      </c>
      <c r="U123" s="14">
        <f>S123*T123</f>
        <v>2.7665817176246206E-5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5.5176658171762465E-3</v>
      </c>
      <c r="AU123" s="9">
        <f>$B$121/12</f>
        <v>28.47</v>
      </c>
      <c r="AV123" s="1">
        <f>$B$123</f>
        <v>0.33</v>
      </c>
      <c r="AW123" s="1">
        <f>$E$8/12</f>
        <v>679</v>
      </c>
      <c r="AX123" s="1">
        <f>AW123*10000*AV123*0.67*AU123*AT123</f>
        <v>235831.26332575086</v>
      </c>
      <c r="AZ123" s="1">
        <f>$E$9/12</f>
        <v>13.416666666666666</v>
      </c>
      <c r="BA123" s="1">
        <f>AZ123*10000*AV123*0.67*AU123*AT123</f>
        <v>4659.8960966428431</v>
      </c>
    </row>
    <row r="124" spans="1:53" x14ac:dyDescent="0.15">
      <c r="C124" s="7">
        <v>3</v>
      </c>
      <c r="D124" s="7">
        <f>D108</f>
        <v>-16.680580272457799</v>
      </c>
      <c r="E124" s="10">
        <f>D123</f>
        <v>-20.799883625117801</v>
      </c>
      <c r="F124" s="7" t="s">
        <v>83</v>
      </c>
      <c r="G124" s="1">
        <v>4</v>
      </c>
      <c r="H124" s="9">
        <f>E125</f>
        <v>-16.680580272457799</v>
      </c>
      <c r="I124" s="9">
        <f>H124+273.15</f>
        <v>256.46941972754217</v>
      </c>
      <c r="J124" s="9">
        <f>EXP(($C$15*(I124-$C$13))/($C$16*I124*$C$13))</f>
        <v>1.7152785203260134E-3</v>
      </c>
      <c r="K124" s="9">
        <f>$B$121/12</f>
        <v>28.47</v>
      </c>
      <c r="L124" s="9">
        <f>K124*$B$122/100</f>
        <v>0.28470000000000001</v>
      </c>
      <c r="M124" s="1" t="s">
        <v>83</v>
      </c>
      <c r="O124" s="9">
        <f>L124+O123-P123-N124</f>
        <v>1.1372882105359217</v>
      </c>
      <c r="P124" s="9">
        <f>O124*J124</f>
        <v>1.9507660389522753E-3</v>
      </c>
      <c r="Q124" s="12">
        <f>P124*$B$123</f>
        <v>6.4375279285425083E-4</v>
      </c>
      <c r="R124" s="9">
        <f>L124*$B$123</f>
        <v>9.3951000000000007E-2</v>
      </c>
      <c r="S124" s="13">
        <f>Q124/R124</f>
        <v>6.8520057567694947E-3</v>
      </c>
      <c r="T124" s="2">
        <f>$B$122/100</f>
        <v>0.01</v>
      </c>
      <c r="U124" s="14">
        <f>S124*T124</f>
        <v>6.8520057567694943E-5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5.5585200575676954E-3</v>
      </c>
      <c r="AU124" s="9">
        <f>$B$121/12</f>
        <v>28.47</v>
      </c>
      <c r="AV124" s="1">
        <f>$B$123</f>
        <v>0.33</v>
      </c>
      <c r="AW124" s="1">
        <f>$E$8/12</f>
        <v>679</v>
      </c>
      <c r="AX124" s="1">
        <f>AW124*10000*AV124*0.67*AU124*AT124</f>
        <v>237577.41966123186</v>
      </c>
      <c r="AZ124" s="1">
        <f>$E$9/12</f>
        <v>13.416666666666666</v>
      </c>
      <c r="BA124" s="1">
        <f>AZ124*10000*AV124*0.67*AU124*AT124</f>
        <v>4694.3991857459905</v>
      </c>
    </row>
    <row r="125" spans="1:53" x14ac:dyDescent="0.15">
      <c r="C125" s="7">
        <v>4</v>
      </c>
      <c r="D125" s="7">
        <f>D109</f>
        <v>-4.2874313439301099</v>
      </c>
      <c r="E125" s="10">
        <f>D124</f>
        <v>-16.680580272457799</v>
      </c>
      <c r="F125" s="7" t="s">
        <v>83</v>
      </c>
      <c r="G125" s="1">
        <v>5</v>
      </c>
      <c r="H125" s="9">
        <f>E126</f>
        <v>-4.2874313439301099</v>
      </c>
      <c r="I125" s="9">
        <f>H125+273.15</f>
        <v>268.86256865606987</v>
      </c>
      <c r="J125" s="9">
        <f>EXP(($C$15*(I125-$C$13))/($C$16*I125*$C$13))</f>
        <v>9.8704859193750466E-3</v>
      </c>
      <c r="K125" s="9">
        <f>$B$121/12</f>
        <v>28.47</v>
      </c>
      <c r="L125" s="9">
        <f>K125*$B$122/100</f>
        <v>0.28470000000000001</v>
      </c>
      <c r="M125" s="1" t="s">
        <v>85</v>
      </c>
      <c r="N125" s="9">
        <f>(O124-P124)*$C$21/100</f>
        <v>1.0785705722721211</v>
      </c>
      <c r="O125" s="9">
        <f>L125+O124-P124-N125</f>
        <v>0.34146687222484839</v>
      </c>
      <c r="P125" s="9">
        <f>O125*J125</f>
        <v>3.3704439542284041E-3</v>
      </c>
      <c r="Q125" s="12">
        <f>P125*$B$123</f>
        <v>1.1122465048953735E-3</v>
      </c>
      <c r="R125" s="9">
        <f>L125*$B$123</f>
        <v>9.3951000000000007E-2</v>
      </c>
      <c r="S125" s="13">
        <f>Q125/R125</f>
        <v>1.1838580801645255E-2</v>
      </c>
      <c r="T125" s="2">
        <f>$B$122/100</f>
        <v>0.01</v>
      </c>
      <c r="U125" s="14">
        <f>S125*T125</f>
        <v>1.1838580801645255E-4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5.6083858080164528E-3</v>
      </c>
      <c r="AU125" s="9">
        <f>$B$121/12</f>
        <v>28.47</v>
      </c>
      <c r="AV125" s="1">
        <f>$B$123</f>
        <v>0.33</v>
      </c>
      <c r="AW125" s="1">
        <f>$E$8/12</f>
        <v>679</v>
      </c>
      <c r="AX125" s="1">
        <f>AW125*10000*AV125*0.67*AU125*AT125</f>
        <v>239708.73810542052</v>
      </c>
      <c r="AZ125" s="1">
        <f>$E$9/12</f>
        <v>13.416666666666666</v>
      </c>
      <c r="BA125" s="1">
        <f>AZ125*10000*AV125*0.67*AU125*AT125</f>
        <v>4736.5128663442201</v>
      </c>
    </row>
    <row r="126" spans="1:53" x14ac:dyDescent="0.15">
      <c r="C126" s="7">
        <v>5</v>
      </c>
      <c r="D126" s="7">
        <f>D110</f>
        <v>3.3032571483648501</v>
      </c>
      <c r="E126" s="10">
        <f>D125</f>
        <v>-4.2874313439301099</v>
      </c>
      <c r="F126" s="7" t="s">
        <v>85</v>
      </c>
      <c r="G126" s="1">
        <v>6</v>
      </c>
      <c r="H126" s="9">
        <f>E127</f>
        <v>3.3032571483648501</v>
      </c>
      <c r="I126" s="9">
        <f>H126+273.15</f>
        <v>276.45325714836486</v>
      </c>
      <c r="J126" s="9">
        <f>EXP(($C$15*(I126-$C$13))/($C$16*I126*$C$13))</f>
        <v>2.6679938294671413E-2</v>
      </c>
      <c r="K126" s="9">
        <f>$B$121/12</f>
        <v>28.47</v>
      </c>
      <c r="L126" s="9">
        <f>K126*$B$122/100</f>
        <v>0.28470000000000001</v>
      </c>
      <c r="M126" s="1" t="s">
        <v>83</v>
      </c>
      <c r="O126" s="9">
        <f>L126+O125-P125-N126</f>
        <v>0.62279642827061998</v>
      </c>
      <c r="P126" s="9">
        <f>O126*J126</f>
        <v>1.6616170276401891E-2</v>
      </c>
      <c r="Q126" s="12">
        <f>P126*$B$123</f>
        <v>5.483336191212624E-3</v>
      </c>
      <c r="R126" s="9">
        <f>L126*$B$123</f>
        <v>9.3951000000000007E-2</v>
      </c>
      <c r="S126" s="13">
        <f>Q126/R126</f>
        <v>5.8363787412721774E-2</v>
      </c>
      <c r="T126" s="2">
        <f>$B$122/100</f>
        <v>0.01</v>
      </c>
      <c r="U126" s="14">
        <f>S126*T126</f>
        <v>5.8363787412721779E-4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6.0736378741272174E-3</v>
      </c>
      <c r="AU126" s="9">
        <f>$B$121/12</f>
        <v>28.47</v>
      </c>
      <c r="AV126" s="1">
        <f>$B$123</f>
        <v>0.33</v>
      </c>
      <c r="AW126" s="1">
        <f>$E$8/12</f>
        <v>679</v>
      </c>
      <c r="AX126" s="1">
        <f>AW126*10000*AV126*0.67*AU126*AT126</f>
        <v>259594.13641538357</v>
      </c>
      <c r="AZ126" s="1">
        <f>$E$9/12</f>
        <v>13.416666666666666</v>
      </c>
      <c r="BA126" s="1">
        <f>AZ126*10000*AV126*0.67*AU126*AT126</f>
        <v>5129.4374033967542</v>
      </c>
    </row>
    <row r="127" spans="1:53" x14ac:dyDescent="0.15">
      <c r="C127" s="7">
        <v>6</v>
      </c>
      <c r="D127" s="7">
        <f>D111</f>
        <v>13.1877396697172</v>
      </c>
      <c r="E127" s="10">
        <f>D126</f>
        <v>3.3032571483648501</v>
      </c>
      <c r="F127" s="7" t="s">
        <v>83</v>
      </c>
      <c r="G127" s="1">
        <v>7</v>
      </c>
      <c r="H127" s="9">
        <f>E128</f>
        <v>13.1877396697172</v>
      </c>
      <c r="I127" s="9">
        <f>H127+273.15</f>
        <v>286.33773966971717</v>
      </c>
      <c r="J127" s="9">
        <f>EXP(($C$15*(I127-$C$13))/($C$16*I127*$C$13))</f>
        <v>8.9993030833453169E-2</v>
      </c>
      <c r="K127" s="9">
        <f>$B$121/12</f>
        <v>28.47</v>
      </c>
      <c r="L127" s="9">
        <f>K127*$B$122/100</f>
        <v>0.28470000000000001</v>
      </c>
      <c r="M127" s="1" t="s">
        <v>83</v>
      </c>
      <c r="O127" s="9">
        <f>L127+O126-P126-N127</f>
        <v>0.89088025799421799</v>
      </c>
      <c r="P127" s="9">
        <f>O127*J127</f>
        <v>8.0173014526588371E-2</v>
      </c>
      <c r="Q127" s="12">
        <f>P127*$B$123</f>
        <v>2.6457094793774165E-2</v>
      </c>
      <c r="R127" s="9">
        <f>L127*$B$123</f>
        <v>9.3951000000000007E-2</v>
      </c>
      <c r="S127" s="13">
        <f>Q127/R127</f>
        <v>0.28160524947870874</v>
      </c>
      <c r="T127" s="2">
        <f>$B$122/100</f>
        <v>0.01</v>
      </c>
      <c r="U127" s="14">
        <f>S127*T127</f>
        <v>2.8160524947870875E-3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8.3060524947870876E-3</v>
      </c>
      <c r="AU127" s="9">
        <f>$B$121/12</f>
        <v>28.47</v>
      </c>
      <c r="AV127" s="1">
        <f>$B$123</f>
        <v>0.33</v>
      </c>
      <c r="AW127" s="1">
        <f>$E$8/12</f>
        <v>679</v>
      </c>
      <c r="AX127" s="1">
        <f>AW127*10000*AV127*0.67*AU127*AT127</f>
        <v>355010.05642601679</v>
      </c>
      <c r="AZ127" s="1">
        <f>$E$9/12</f>
        <v>13.416666666666666</v>
      </c>
      <c r="BA127" s="1">
        <f>AZ127*10000*AV127*0.67*AU127*AT127</f>
        <v>7014.8035204453499</v>
      </c>
    </row>
    <row r="128" spans="1:53" x14ac:dyDescent="0.15">
      <c r="C128" s="7">
        <v>7</v>
      </c>
      <c r="D128" s="7">
        <f>D112</f>
        <v>15.1322544872974</v>
      </c>
      <c r="E128" s="10">
        <f>D127</f>
        <v>13.1877396697172</v>
      </c>
      <c r="F128" s="7" t="s">
        <v>83</v>
      </c>
      <c r="G128" s="1">
        <v>8</v>
      </c>
      <c r="H128" s="9">
        <f>E129</f>
        <v>15.1322544872974</v>
      </c>
      <c r="I128" s="9">
        <f>H128+273.15</f>
        <v>288.28225448729739</v>
      </c>
      <c r="J128" s="9">
        <f>EXP(($C$15*(I128-$C$13))/($C$16*I128*$C$13))</f>
        <v>0.11319353049202509</v>
      </c>
      <c r="K128" s="9">
        <f>$B$121/12</f>
        <v>28.47</v>
      </c>
      <c r="L128" s="9">
        <f>K128*$B$122/100</f>
        <v>0.28470000000000001</v>
      </c>
      <c r="M128" s="1" t="s">
        <v>83</v>
      </c>
      <c r="O128" s="9">
        <f>L128+O127-P127-N128</f>
        <v>1.0954072434676296</v>
      </c>
      <c r="P128" s="9">
        <f>O128*J128</f>
        <v>0.12399301321463828</v>
      </c>
      <c r="Q128" s="12">
        <f>P128*$B$123</f>
        <v>4.0917694360830634E-2</v>
      </c>
      <c r="R128" s="9">
        <f>L128*$B$123</f>
        <v>9.3951000000000007E-2</v>
      </c>
      <c r="S128" s="13">
        <f>Q128/R128</f>
        <v>0.43552164810199606</v>
      </c>
      <c r="T128" s="2">
        <f>$B$122/100</f>
        <v>0.01</v>
      </c>
      <c r="U128" s="14">
        <f>S128*T128</f>
        <v>4.3552164810199611E-3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1.4305216481019963E-2</v>
      </c>
      <c r="AU128" s="9">
        <f>$B$121/12</f>
        <v>28.47</v>
      </c>
      <c r="AV128" s="1">
        <f>$B$123</f>
        <v>0.33</v>
      </c>
      <c r="AW128" s="1">
        <f>$E$8/12</f>
        <v>679</v>
      </c>
      <c r="AX128" s="1">
        <f>AW128*10000*AV128*0.67*AU128*AT128</f>
        <v>611421.09483422688</v>
      </c>
      <c r="AZ128" s="1">
        <f>$E$9/12</f>
        <v>13.416666666666666</v>
      </c>
      <c r="BA128" s="1">
        <f>AZ128*10000*AV128*0.67*AU128*AT128</f>
        <v>12081.344657377334</v>
      </c>
    </row>
    <row r="129" spans="1:54" x14ac:dyDescent="0.15">
      <c r="C129" s="7">
        <v>8</v>
      </c>
      <c r="D129" s="7">
        <f>D113</f>
        <v>13.2024153433217</v>
      </c>
      <c r="E129" s="10">
        <f>D128</f>
        <v>15.1322544872974</v>
      </c>
      <c r="F129" s="7" t="s">
        <v>83</v>
      </c>
      <c r="G129" s="1">
        <v>9</v>
      </c>
      <c r="H129" s="9">
        <f>E130</f>
        <v>13.2024153433217</v>
      </c>
      <c r="I129" s="9">
        <f>H129+273.15</f>
        <v>286.3524153433217</v>
      </c>
      <c r="J129" s="9">
        <f>EXP(($C$15*(I129-$C$13))/($C$16*I129*$C$13))</f>
        <v>9.01500026672587E-2</v>
      </c>
      <c r="K129" s="9">
        <f>$B$121/12</f>
        <v>28.47</v>
      </c>
      <c r="L129" s="9">
        <f>K129*$B$122/100</f>
        <v>0.28470000000000001</v>
      </c>
      <c r="M129" s="1" t="s">
        <v>83</v>
      </c>
      <c r="O129" s="9">
        <f>L129+O128-P128-N129</f>
        <v>1.2561142302529913</v>
      </c>
      <c r="P129" s="9">
        <f>O129*J129</f>
        <v>0.11323870120768878</v>
      </c>
      <c r="Q129" s="12">
        <f>P129*$B$123</f>
        <v>3.7368771398537302E-2</v>
      </c>
      <c r="R129" s="9">
        <f>L129*$B$123</f>
        <v>9.3951000000000007E-2</v>
      </c>
      <c r="S129" s="13">
        <f>Q129/R129</f>
        <v>0.39774745770175196</v>
      </c>
      <c r="T129" s="2">
        <f>$B$122/100</f>
        <v>0.01</v>
      </c>
      <c r="U129" s="14">
        <f>S129*T129</f>
        <v>3.9774745770175196E-3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9.4674745770175206E-3</v>
      </c>
      <c r="AU129" s="9">
        <f>$B$121/12</f>
        <v>28.47</v>
      </c>
      <c r="AV129" s="1">
        <f>$B$123</f>
        <v>0.33</v>
      </c>
      <c r="AW129" s="1">
        <f>$E$8/12</f>
        <v>679</v>
      </c>
      <c r="AX129" s="1">
        <f>AW129*10000*AV129*0.67*AU129*AT129</f>
        <v>404650.54680406576</v>
      </c>
      <c r="AZ129" s="1">
        <f>$E$9/12</f>
        <v>13.416666666666666</v>
      </c>
      <c r="BA129" s="1">
        <f>AZ129*10000*AV129*0.67*AU129*AT129</f>
        <v>7995.6723165751828</v>
      </c>
    </row>
    <row r="130" spans="1:54" x14ac:dyDescent="0.15">
      <c r="C130" s="7">
        <v>9</v>
      </c>
      <c r="D130" s="7">
        <f>D114</f>
        <v>7.0830207353210302</v>
      </c>
      <c r="E130" s="10">
        <f>D129</f>
        <v>13.2024153433217</v>
      </c>
      <c r="F130" s="7" t="s">
        <v>83</v>
      </c>
      <c r="G130" s="1">
        <v>10</v>
      </c>
      <c r="H130" s="9">
        <f>E131</f>
        <v>7.0830207353210302</v>
      </c>
      <c r="I130" s="9">
        <f>H130+273.15</f>
        <v>280.23302073532102</v>
      </c>
      <c r="J130" s="9">
        <f>EXP(($C$15*(I130-$C$13))/($C$16*I130*$C$13))</f>
        <v>4.290386750249478E-2</v>
      </c>
      <c r="K130" s="9">
        <f>$B$121/12</f>
        <v>28.47</v>
      </c>
      <c r="L130" s="9">
        <f>K130*$B$122/100</f>
        <v>0.28470000000000001</v>
      </c>
      <c r="M130" s="1" t="s">
        <v>83</v>
      </c>
      <c r="O130" s="9">
        <f>L130+O129-P129-N130</f>
        <v>1.4275755290453025</v>
      </c>
      <c r="P130" s="9">
        <f>O130*J130</f>
        <v>6.1248511347963545E-2</v>
      </c>
      <c r="Q130" s="12">
        <f>P130*$B$123</f>
        <v>2.021200874482797E-2</v>
      </c>
      <c r="R130" s="9">
        <f>L130*$B$123</f>
        <v>9.3951000000000007E-2</v>
      </c>
      <c r="S130" s="13">
        <f>Q130/R130</f>
        <v>0.21513351369147715</v>
      </c>
      <c r="T130" s="2">
        <f>$B$122/100</f>
        <v>0.01</v>
      </c>
      <c r="U130" s="14">
        <f>S130*T130</f>
        <v>2.1513351369147715E-3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7.6413351369147712E-3</v>
      </c>
      <c r="AU130" s="9">
        <f>$B$121/12</f>
        <v>28.47</v>
      </c>
      <c r="AV130" s="1">
        <f>$B$123</f>
        <v>0.33</v>
      </c>
      <c r="AW130" s="1">
        <f>$E$8/12</f>
        <v>679</v>
      </c>
      <c r="AX130" s="1">
        <f>AW130*10000*AV130*0.67*AU130*AT130</f>
        <v>326599.28646354587</v>
      </c>
      <c r="AZ130" s="1">
        <f>$E$9/12</f>
        <v>13.416666666666666</v>
      </c>
      <c r="BA130" s="1">
        <f>AZ130*10000*AV130*0.67*AU130*AT130</f>
        <v>6453.4223270288276</v>
      </c>
    </row>
    <row r="131" spans="1:54" x14ac:dyDescent="0.15">
      <c r="C131" s="7">
        <v>10</v>
      </c>
      <c r="D131" s="7">
        <f>D115</f>
        <v>-0.68089953542842696</v>
      </c>
      <c r="E131" s="10">
        <f>D130</f>
        <v>7.0830207353210302</v>
      </c>
      <c r="F131" s="7" t="s">
        <v>83</v>
      </c>
      <c r="G131" s="1">
        <v>11</v>
      </c>
      <c r="H131" s="9">
        <f>E132</f>
        <v>-0.68089953542842696</v>
      </c>
      <c r="I131" s="9">
        <f>H131+273.15</f>
        <v>272.46910046457157</v>
      </c>
      <c r="J131" s="9">
        <f>EXP(($C$15*(I131-$C$13))/($C$16*I131*$C$13))</f>
        <v>1.5941166028890695E-2</v>
      </c>
      <c r="K131" s="9">
        <f>$B$121/12</f>
        <v>28.47</v>
      </c>
      <c r="L131" s="9">
        <f>K131*$B$122/100</f>
        <v>0.28470000000000001</v>
      </c>
      <c r="M131" s="1" t="s">
        <v>85</v>
      </c>
      <c r="N131" s="9">
        <f>(O130-P130)*$C$21/100</f>
        <v>1.298010666812472</v>
      </c>
      <c r="O131" s="9">
        <f>L131+O130-P130-N131</f>
        <v>0.35301635088486694</v>
      </c>
      <c r="P131" s="9">
        <f>O131*J131</f>
        <v>5.6274922603687981E-3</v>
      </c>
      <c r="Q131" s="12">
        <f>P131*$B$123</f>
        <v>1.8570724459217034E-3</v>
      </c>
      <c r="R131" s="9">
        <f>L131*$B$123</f>
        <v>9.3951000000000007E-2</v>
      </c>
      <c r="S131" s="13">
        <f>Q131/R131</f>
        <v>1.9766393608601326E-2</v>
      </c>
      <c r="T131" s="2">
        <f>$B$122/100</f>
        <v>0.01</v>
      </c>
      <c r="U131" s="14">
        <f>S131*T131</f>
        <v>1.9766393608601325E-4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5.6876639360860133E-3</v>
      </c>
      <c r="AU131" s="9">
        <f>$B$121/12</f>
        <v>28.47</v>
      </c>
      <c r="AV131" s="1">
        <f>$B$123</f>
        <v>0.33</v>
      </c>
      <c r="AW131" s="1">
        <f>$E$8/12</f>
        <v>679</v>
      </c>
      <c r="AX131" s="1">
        <f>AW131*10000*AV131*0.67*AU131*AT131</f>
        <v>243097.17475893159</v>
      </c>
      <c r="AZ131" s="1">
        <f>$E$9/12</f>
        <v>13.416666666666666</v>
      </c>
      <c r="BA131" s="1">
        <f>AZ131*10000*AV131*0.67*AU131*AT131</f>
        <v>4803.4665115596454</v>
      </c>
    </row>
    <row r="132" spans="1:54" x14ac:dyDescent="0.15">
      <c r="C132" s="7">
        <v>11</v>
      </c>
      <c r="D132" s="7">
        <f>D116</f>
        <v>-15.5843644864031</v>
      </c>
      <c r="E132" s="10">
        <f>D131</f>
        <v>-0.68089953542842696</v>
      </c>
      <c r="F132" s="7" t="s">
        <v>85</v>
      </c>
      <c r="G132" s="1">
        <v>12</v>
      </c>
      <c r="H132" s="9">
        <f>E133</f>
        <v>-15.5843644864031</v>
      </c>
      <c r="I132" s="9">
        <f>H132+273.15</f>
        <v>257.56563551359687</v>
      </c>
      <c r="J132" s="9">
        <f>EXP(($C$15*(I132-$C$13))/($C$16*I132*$C$13))</f>
        <v>2.0160814115015883E-3</v>
      </c>
      <c r="K132" s="9">
        <f>$B$121/12</f>
        <v>28.47</v>
      </c>
      <c r="L132" s="9">
        <f>K132*$B$122/100</f>
        <v>0.28470000000000001</v>
      </c>
      <c r="M132" s="1" t="s">
        <v>83</v>
      </c>
      <c r="O132" s="9">
        <f>L132+O131-P131-N132</f>
        <v>0.63208885862449804</v>
      </c>
      <c r="P132" s="9">
        <f>O132*J132</f>
        <v>1.274342598290106E-3</v>
      </c>
      <c r="Q132" s="12">
        <f>P132*$B$123</f>
        <v>4.2053305743573499E-4</v>
      </c>
      <c r="R132" s="9">
        <f>L132*$B$123</f>
        <v>9.3951000000000007E-2</v>
      </c>
      <c r="S132" s="13">
        <f>Q132/R132</f>
        <v>4.4760892107134033E-3</v>
      </c>
      <c r="T132" s="2">
        <f>$B$122/100</f>
        <v>0.01</v>
      </c>
      <c r="U132" s="14">
        <f>S132*T132</f>
        <v>4.4760892107134033E-5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5.5347608921071344E-3</v>
      </c>
      <c r="AU132" s="9">
        <f>$B$121/12</f>
        <v>28.47</v>
      </c>
      <c r="AV132" s="1">
        <f>$B$123</f>
        <v>0.33</v>
      </c>
      <c r="AW132" s="1">
        <f>$E$8/12</f>
        <v>679</v>
      </c>
      <c r="AX132" s="1">
        <f>AW132*10000*AV132*0.67*AU132*AT132</f>
        <v>236561.92611889241</v>
      </c>
      <c r="AY132" s="1">
        <f>SUM(AX121:AX132)</f>
        <v>3620436.3674867628</v>
      </c>
      <c r="AZ132" s="1">
        <f>$E$9/12</f>
        <v>13.416666666666666</v>
      </c>
      <c r="BA132" s="1">
        <f>AZ132*10000*AV132*0.67*AU132*AT132</f>
        <v>4674.3335916963279</v>
      </c>
      <c r="BB132" s="1">
        <f>SUM(BA121:BA132)</f>
        <v>71537.832003604417</v>
      </c>
    </row>
    <row r="133" spans="1:54" x14ac:dyDescent="0.15">
      <c r="C133" s="7">
        <v>12</v>
      </c>
      <c r="D133" s="7">
        <f>D117</f>
        <v>-21.755657668575498</v>
      </c>
      <c r="E133" s="10">
        <f>D132</f>
        <v>-15.5843644864031</v>
      </c>
      <c r="F133" s="7" t="s">
        <v>83</v>
      </c>
    </row>
    <row r="135" spans="1:54" x14ac:dyDescent="0.15">
      <c r="A135" s="35" t="s">
        <v>29</v>
      </c>
      <c r="B135" s="35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-19.216785114327301</v>
      </c>
      <c r="E136" s="7"/>
      <c r="F136" s="7"/>
      <c r="G136" s="1">
        <v>1</v>
      </c>
      <c r="H136" s="9">
        <f>E137</f>
        <v>-19.216785114327301</v>
      </c>
      <c r="I136" s="9">
        <f>H136+273.15</f>
        <v>253.93321488567267</v>
      </c>
      <c r="J136" s="9">
        <f>EXP(($C$15*(I136-$C$13))/($C$16*I136*$C$13))</f>
        <v>1.1739754924050395E-3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>O136*J136</f>
        <v>8.9110365172776949E-4</v>
      </c>
      <c r="Q136" s="12">
        <f>P136*$B$138</f>
        <v>2.3168694944922008E-4</v>
      </c>
      <c r="R136" s="9">
        <f>L136*$B$138</f>
        <v>0.19735245833333334</v>
      </c>
      <c r="S136" s="13">
        <f>Q136/R136</f>
        <v>1.1739754924050395E-3</v>
      </c>
      <c r="T136" s="2">
        <f>$B$137/100</f>
        <v>0.01</v>
      </c>
      <c r="U136" s="14">
        <f>S136*T136</f>
        <v>1.1739754924050395E-5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5.5017397549240506E-3</v>
      </c>
      <c r="AU136" s="9">
        <f>$B$136/12</f>
        <v>75.904791666666668</v>
      </c>
      <c r="AV136" s="1">
        <f>$B$138</f>
        <v>0.26</v>
      </c>
      <c r="AW136" s="1">
        <f>$E$10/12</f>
        <v>477.41666666666669</v>
      </c>
      <c r="AX136" s="1">
        <f>AW136*10000*AV136*0.67*AU136*AT136</f>
        <v>347308.14057746937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-22.7334198791111</v>
      </c>
      <c r="E137" s="10">
        <f>D136</f>
        <v>-19.216785114327301</v>
      </c>
      <c r="F137" s="7" t="s">
        <v>83</v>
      </c>
      <c r="G137" s="1">
        <v>2</v>
      </c>
      <c r="H137" s="9">
        <f>E138</f>
        <v>-22.7334198791111</v>
      </c>
      <c r="I137" s="9">
        <f>H137+273.15</f>
        <v>250.41658012088888</v>
      </c>
      <c r="J137" s="9">
        <f>EXP(($C$15*(I137-$C$13))/($C$16*I137*$C$13))</f>
        <v>6.8518060214148746E-4</v>
      </c>
      <c r="K137" s="9">
        <f>$B$136/12</f>
        <v>75.904791666666668</v>
      </c>
      <c r="L137" s="9">
        <f>K137*$B$137/100</f>
        <v>0.75904791666666671</v>
      </c>
      <c r="M137" s="1" t="s">
        <v>83</v>
      </c>
      <c r="O137" s="9">
        <f>L137+O136-P136-N137</f>
        <v>1.5172047296816056</v>
      </c>
      <c r="P137" s="9">
        <f>O137*J137</f>
        <v>1.0395592502551552E-3</v>
      </c>
      <c r="Q137" s="12">
        <f>P137*$B$138</f>
        <v>2.7028540506634032E-4</v>
      </c>
      <c r="R137" s="9">
        <f>L137*$B$138</f>
        <v>0.19735245833333334</v>
      </c>
      <c r="S137" s="13">
        <f>Q137/R137</f>
        <v>1.3695568190481894E-3</v>
      </c>
      <c r="T137" s="2">
        <f>$B$137/100</f>
        <v>0.01</v>
      </c>
      <c r="U137" s="14">
        <f>S137*T137</f>
        <v>1.3695568190481895E-5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5.5036955681904819E-3</v>
      </c>
      <c r="AU137" s="9">
        <f>$B$136/12</f>
        <v>75.904791666666668</v>
      </c>
      <c r="AV137" s="1">
        <f>$B$138</f>
        <v>0.26</v>
      </c>
      <c r="AW137" s="1">
        <f>$E$10/12</f>
        <v>477.41666666666669</v>
      </c>
      <c r="AX137" s="1">
        <f>AW137*10000*AV137*0.67*AU137*AT137</f>
        <v>347431.60513579805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-20.799883625117801</v>
      </c>
      <c r="E138" s="10">
        <f>D137</f>
        <v>-22.7334198791111</v>
      </c>
      <c r="F138" s="7" t="s">
        <v>83</v>
      </c>
      <c r="G138" s="1">
        <v>3</v>
      </c>
      <c r="H138" s="9">
        <f>E139</f>
        <v>-20.799883625117801</v>
      </c>
      <c r="I138" s="9">
        <f>H138+273.15</f>
        <v>252.35011637488219</v>
      </c>
      <c r="J138" s="9">
        <f>EXP(($C$15*(I138-$C$13))/($C$16*I138*$C$13))</f>
        <v>9.229764460125877E-4</v>
      </c>
      <c r="K138" s="9">
        <f>$B$136/12</f>
        <v>75.904791666666668</v>
      </c>
      <c r="L138" s="9">
        <f>K138*$B$137/100</f>
        <v>0.75904791666666671</v>
      </c>
      <c r="M138" s="1" t="s">
        <v>83</v>
      </c>
      <c r="O138" s="9">
        <f>L138+O137-P137-N138</f>
        <v>2.2752130870980172</v>
      </c>
      <c r="P138" s="9">
        <f>O138*J138</f>
        <v>2.0999680890510558E-3</v>
      </c>
      <c r="Q138" s="12">
        <f>P138*$B$138</f>
        <v>5.4599170315327455E-4</v>
      </c>
      <c r="R138" s="9">
        <f>L138*$B$138</f>
        <v>0.19735245833333334</v>
      </c>
      <c r="S138" s="13">
        <f>Q138/R138</f>
        <v>2.7665817176246196E-3</v>
      </c>
      <c r="T138" s="2">
        <f>$B$137/100</f>
        <v>0.01</v>
      </c>
      <c r="U138" s="14">
        <f>S138*T138</f>
        <v>2.7665817176246196E-5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5.5176658171762465E-3</v>
      </c>
      <c r="AU138" s="9">
        <f>$B$136/12</f>
        <v>75.904791666666668</v>
      </c>
      <c r="AV138" s="1">
        <f>$B$138</f>
        <v>0.26</v>
      </c>
      <c r="AW138" s="1">
        <f>$E$10/12</f>
        <v>477.41666666666669</v>
      </c>
      <c r="AX138" s="1">
        <f>AW138*10000*AV138*0.67*AU138*AT138</f>
        <v>348313.50457393628</v>
      </c>
    </row>
    <row r="139" spans="1:54" x14ac:dyDescent="0.15">
      <c r="C139" s="7">
        <v>3</v>
      </c>
      <c r="D139" s="7">
        <f>D124</f>
        <v>-16.680580272457799</v>
      </c>
      <c r="E139" s="10">
        <f>D138</f>
        <v>-20.799883625117801</v>
      </c>
      <c r="F139" s="7" t="s">
        <v>83</v>
      </c>
      <c r="G139" s="1">
        <v>4</v>
      </c>
      <c r="H139" s="9">
        <f>E140</f>
        <v>-16.680580272457799</v>
      </c>
      <c r="I139" s="9">
        <f>H139+273.15</f>
        <v>256.46941972754217</v>
      </c>
      <c r="J139" s="9">
        <f>EXP(($C$15*(I139-$C$13))/($C$16*I139*$C$13))</f>
        <v>1.7152785203260134E-3</v>
      </c>
      <c r="K139" s="9">
        <f>$B$136/12</f>
        <v>75.904791666666668</v>
      </c>
      <c r="L139" s="9">
        <f>K139*$B$137/100</f>
        <v>0.75904791666666671</v>
      </c>
      <c r="M139" s="1" t="s">
        <v>83</v>
      </c>
      <c r="O139" s="9">
        <f>L139+O138-P138-N139</f>
        <v>3.032161035675633</v>
      </c>
      <c r="P139" s="9">
        <f>O139*J139</f>
        <v>5.2010006946638923E-3</v>
      </c>
      <c r="Q139" s="12">
        <f>P139*$B$138</f>
        <v>1.352260180612612E-3</v>
      </c>
      <c r="R139" s="9">
        <f>L139*$B$138</f>
        <v>0.19735245833333334</v>
      </c>
      <c r="S139" s="13">
        <f>Q139/R139</f>
        <v>6.8520057567694956E-3</v>
      </c>
      <c r="T139" s="2">
        <f>$B$137/100</f>
        <v>0.01</v>
      </c>
      <c r="U139" s="14">
        <f>S139*T139</f>
        <v>6.8520057567694956E-5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5.5585200575676954E-3</v>
      </c>
      <c r="AU139" s="9">
        <f>$B$136/12</f>
        <v>75.904791666666668</v>
      </c>
      <c r="AV139" s="1">
        <f>$B$138</f>
        <v>0.26</v>
      </c>
      <c r="AW139" s="1">
        <f>$E$10/12</f>
        <v>477.41666666666669</v>
      </c>
      <c r="AX139" s="1">
        <f>AW139*10000*AV139*0.67*AU139*AT139</f>
        <v>350892.50883388147</v>
      </c>
    </row>
    <row r="140" spans="1:54" x14ac:dyDescent="0.15">
      <c r="C140" s="7">
        <v>4</v>
      </c>
      <c r="D140" s="7">
        <f>D125</f>
        <v>-4.2874313439301099</v>
      </c>
      <c r="E140" s="10">
        <f>D139</f>
        <v>-16.680580272457799</v>
      </c>
      <c r="F140" s="7" t="s">
        <v>83</v>
      </c>
      <c r="G140" s="1">
        <v>5</v>
      </c>
      <c r="H140" s="9">
        <f>E141</f>
        <v>-4.2874313439301099</v>
      </c>
      <c r="I140" s="9">
        <f>H140+273.15</f>
        <v>268.86256865606987</v>
      </c>
      <c r="J140" s="9">
        <f>EXP(($C$15*(I140-$C$13))/($C$16*I140*$C$13))</f>
        <v>9.8704859193750466E-3</v>
      </c>
      <c r="K140" s="9">
        <f>$B$136/12</f>
        <v>75.904791666666668</v>
      </c>
      <c r="L140" s="9">
        <f>K140*$B$137/100</f>
        <v>0.75904791666666671</v>
      </c>
      <c r="M140" s="1" t="s">
        <v>85</v>
      </c>
      <c r="N140" s="9">
        <f>(O139-P139)*$C$24/100</f>
        <v>0</v>
      </c>
      <c r="O140" s="9">
        <f>L140+O139-P139-N140</f>
        <v>3.7860079516476359</v>
      </c>
      <c r="P140" s="9">
        <f>O140*J140</f>
        <v>3.7369738177379951E-2</v>
      </c>
      <c r="Q140" s="12">
        <f>P140*$B$138</f>
        <v>9.7161319261187869E-3</v>
      </c>
      <c r="R140" s="9">
        <f>L140*$B$138</f>
        <v>0.19735245833333334</v>
      </c>
      <c r="S140" s="13">
        <f>Q140/R140</f>
        <v>4.9232383564779277E-2</v>
      </c>
      <c r="T140" s="2">
        <f>$B$137/100</f>
        <v>0.01</v>
      </c>
      <c r="U140" s="14">
        <f>S140*T140</f>
        <v>4.9232383564779274E-4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5.9823238356477926E-3</v>
      </c>
      <c r="AU140" s="9">
        <f>$B$136/12</f>
        <v>75.904791666666668</v>
      </c>
      <c r="AV140" s="1">
        <f>$B$138</f>
        <v>0.26</v>
      </c>
      <c r="AW140" s="1">
        <f>$E$10/12</f>
        <v>477.41666666666669</v>
      </c>
      <c r="AX140" s="1">
        <f>AW140*10000*AV140*0.67*AU140*AT140</f>
        <v>377645.95568730083</v>
      </c>
    </row>
    <row r="141" spans="1:54" x14ac:dyDescent="0.15">
      <c r="C141" s="7">
        <v>5</v>
      </c>
      <c r="D141" s="7">
        <f>D126</f>
        <v>3.3032571483648501</v>
      </c>
      <c r="E141" s="10">
        <f>D140</f>
        <v>-4.2874313439301099</v>
      </c>
      <c r="F141" s="7" t="s">
        <v>85</v>
      </c>
      <c r="G141" s="1">
        <v>6</v>
      </c>
      <c r="H141" s="9">
        <f>E142</f>
        <v>3.3032571483648501</v>
      </c>
      <c r="I141" s="9">
        <f>H141+273.15</f>
        <v>276.45325714836486</v>
      </c>
      <c r="J141" s="9">
        <f>EXP(($C$15*(I141-$C$13))/($C$16*I141*$C$13))</f>
        <v>2.6679938294671413E-2</v>
      </c>
      <c r="K141" s="9">
        <f>$B$136/12</f>
        <v>75.904791666666668</v>
      </c>
      <c r="L141" s="9">
        <f>K141*$B$137/100</f>
        <v>0.75904791666666671</v>
      </c>
      <c r="M141" s="1" t="s">
        <v>83</v>
      </c>
      <c r="O141" s="9">
        <f>L141+O140-P140-N141</f>
        <v>4.5076861301369231</v>
      </c>
      <c r="P141" s="9">
        <f>O141*J141</f>
        <v>0.12026478780379928</v>
      </c>
      <c r="Q141" s="12">
        <f>P141*$B$138</f>
        <v>3.1268844828987813E-2</v>
      </c>
      <c r="R141" s="9">
        <f>L141*$B$138</f>
        <v>0.19735245833333334</v>
      </c>
      <c r="S141" s="13">
        <f>Q141/R141</f>
        <v>0.15844162820700178</v>
      </c>
      <c r="T141" s="2">
        <f>$B$137/100</f>
        <v>0.01</v>
      </c>
      <c r="U141" s="14">
        <f>S141*T141</f>
        <v>1.5844162820700179E-3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7.0744162820700176E-3</v>
      </c>
      <c r="AU141" s="9">
        <f>$B$136/12</f>
        <v>75.904791666666668</v>
      </c>
      <c r="AV141" s="1">
        <f>$B$138</f>
        <v>0.26</v>
      </c>
      <c r="AW141" s="1">
        <f>$E$10/12</f>
        <v>477.41666666666669</v>
      </c>
      <c r="AX141" s="1">
        <f>AW141*10000*AV141*0.67*AU141*AT141</f>
        <v>446586.4388437671</v>
      </c>
    </row>
    <row r="142" spans="1:54" x14ac:dyDescent="0.15">
      <c r="C142" s="7">
        <v>6</v>
      </c>
      <c r="D142" s="7">
        <f>D127</f>
        <v>13.1877396697172</v>
      </c>
      <c r="E142" s="10">
        <f>D141</f>
        <v>3.3032571483648501</v>
      </c>
      <c r="F142" s="7" t="s">
        <v>83</v>
      </c>
      <c r="G142" s="1">
        <v>7</v>
      </c>
      <c r="H142" s="9">
        <f>E143</f>
        <v>13.1877396697172</v>
      </c>
      <c r="I142" s="9">
        <f>H142+273.15</f>
        <v>286.33773966971717</v>
      </c>
      <c r="J142" s="9">
        <f>EXP(($C$15*(I142-$C$13))/($C$16*I142*$C$13))</f>
        <v>8.9993030833453169E-2</v>
      </c>
      <c r="K142" s="9">
        <f>$B$136/12</f>
        <v>75.904791666666668</v>
      </c>
      <c r="L142" s="9">
        <f>K142*$B$137/100</f>
        <v>0.75904791666666671</v>
      </c>
      <c r="M142" s="1" t="s">
        <v>83</v>
      </c>
      <c r="O142" s="9">
        <f>L142+O141-P141-N142</f>
        <v>5.1464692589997902</v>
      </c>
      <c r="P142" s="9">
        <f>O142*J142</f>
        <v>0.463146366708587</v>
      </c>
      <c r="Q142" s="12">
        <f>P142*$B$138</f>
        <v>0.12041805534423262</v>
      </c>
      <c r="R142" s="9">
        <f>L142*$B$138</f>
        <v>0.19735245833333334</v>
      </c>
      <c r="S142" s="13">
        <f>Q142/R142</f>
        <v>0.61016749606859955</v>
      </c>
      <c r="T142" s="2">
        <f>$B$137/100</f>
        <v>0.01</v>
      </c>
      <c r="U142" s="14">
        <f>S142*T142</f>
        <v>6.1016749606859957E-3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1.1591674960685996E-2</v>
      </c>
      <c r="AU142" s="9">
        <f>$B$136/12</f>
        <v>75.904791666666668</v>
      </c>
      <c r="AV142" s="1">
        <f>$B$138</f>
        <v>0.26</v>
      </c>
      <c r="AW142" s="1">
        <f>$E$10/12</f>
        <v>477.41666666666669</v>
      </c>
      <c r="AX142" s="1">
        <f>AW142*10000*AV142*0.67*AU142*AT142</f>
        <v>731747.27560879313</v>
      </c>
    </row>
    <row r="143" spans="1:54" x14ac:dyDescent="0.15">
      <c r="C143" s="7">
        <v>7</v>
      </c>
      <c r="D143" s="7">
        <f>D128</f>
        <v>15.1322544872974</v>
      </c>
      <c r="E143" s="10">
        <f>D142</f>
        <v>13.1877396697172</v>
      </c>
      <c r="F143" s="7" t="s">
        <v>83</v>
      </c>
      <c r="G143" s="1">
        <v>8</v>
      </c>
      <c r="H143" s="9">
        <f>E144</f>
        <v>15.1322544872974</v>
      </c>
      <c r="I143" s="9">
        <f>H143+273.15</f>
        <v>288.28225448729739</v>
      </c>
      <c r="J143" s="9">
        <f>EXP(($C$15*(I143-$C$13))/($C$16*I143*$C$13))</f>
        <v>0.11319353049202509</v>
      </c>
      <c r="K143" s="9">
        <f>$B$136/12</f>
        <v>75.904791666666668</v>
      </c>
      <c r="L143" s="9">
        <f>K143*$B$137/100</f>
        <v>0.75904791666666671</v>
      </c>
      <c r="M143" s="1" t="s">
        <v>83</v>
      </c>
      <c r="O143" s="9">
        <f>L143+O142-P142-N143</f>
        <v>5.44237080895787</v>
      </c>
      <c r="P143" s="9">
        <f>O143*J143</f>
        <v>0.61604116611267989</v>
      </c>
      <c r="Q143" s="12">
        <f>P143*$B$138</f>
        <v>0.16017070318929677</v>
      </c>
      <c r="R143" s="9">
        <f>L143*$B$138</f>
        <v>0.19735245833333334</v>
      </c>
      <c r="S143" s="13">
        <f>Q143/R143</f>
        <v>0.81159720300399985</v>
      </c>
      <c r="T143" s="2">
        <f>$B$137/100</f>
        <v>0.01</v>
      </c>
      <c r="U143" s="14">
        <f>S143*T143</f>
        <v>8.1159720300399991E-3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1.8065972030039998E-2</v>
      </c>
      <c r="AU143" s="9">
        <f>$B$136/12</f>
        <v>75.904791666666668</v>
      </c>
      <c r="AV143" s="1">
        <f>$B$138</f>
        <v>0.26</v>
      </c>
      <c r="AW143" s="1">
        <f>$E$10/12</f>
        <v>477.41666666666669</v>
      </c>
      <c r="AX143" s="1">
        <f>AW143*10000*AV143*0.67*AU143*AT143</f>
        <v>1140450.0090834226</v>
      </c>
    </row>
    <row r="144" spans="1:54" x14ac:dyDescent="0.15">
      <c r="C144" s="7">
        <v>8</v>
      </c>
      <c r="D144" s="7">
        <f>D129</f>
        <v>13.2024153433217</v>
      </c>
      <c r="E144" s="10">
        <f>D143</f>
        <v>15.1322544872974</v>
      </c>
      <c r="F144" s="7" t="s">
        <v>83</v>
      </c>
      <c r="G144" s="1">
        <v>9</v>
      </c>
      <c r="H144" s="9">
        <f>E145</f>
        <v>13.2024153433217</v>
      </c>
      <c r="I144" s="9">
        <f>H144+273.15</f>
        <v>286.3524153433217</v>
      </c>
      <c r="J144" s="9">
        <f>EXP(($C$15*(I144-$C$13))/($C$16*I144*$C$13))</f>
        <v>9.01500026672587E-2</v>
      </c>
      <c r="K144" s="9">
        <f>$B$136/12</f>
        <v>75.904791666666668</v>
      </c>
      <c r="L144" s="9">
        <f>K144*$B$137/100</f>
        <v>0.75904791666666671</v>
      </c>
      <c r="M144" s="1" t="s">
        <v>83</v>
      </c>
      <c r="O144" s="9">
        <f>L144+O143-P143-N144</f>
        <v>5.5853775595118567</v>
      </c>
      <c r="P144" s="9">
        <f>O144*J144</f>
        <v>0.50352180188764073</v>
      </c>
      <c r="Q144" s="12">
        <f>P144*$B$138</f>
        <v>0.13091566849078659</v>
      </c>
      <c r="R144" s="9">
        <f>L144*$B$138</f>
        <v>0.19735245833333334</v>
      </c>
      <c r="S144" s="13">
        <f>Q144/R144</f>
        <v>0.66335970474543915</v>
      </c>
      <c r="T144" s="2">
        <f>$B$137/100</f>
        <v>0.01</v>
      </c>
      <c r="U144" s="14">
        <f>S144*T144</f>
        <v>6.6335970474543917E-3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1.2123597047454391E-2</v>
      </c>
      <c r="AU144" s="9">
        <f>$B$136/12</f>
        <v>75.904791666666668</v>
      </c>
      <c r="AV144" s="1">
        <f>$B$138</f>
        <v>0.26</v>
      </c>
      <c r="AW144" s="1">
        <f>$E$10/12</f>
        <v>477.41666666666669</v>
      </c>
      <c r="AX144" s="1">
        <f>AW144*10000*AV144*0.67*AU144*AT144</f>
        <v>765325.90330056578</v>
      </c>
    </row>
    <row r="145" spans="3:51" x14ac:dyDescent="0.15">
      <c r="C145" s="7">
        <v>9</v>
      </c>
      <c r="D145" s="7">
        <f>D130</f>
        <v>7.0830207353210302</v>
      </c>
      <c r="E145" s="10">
        <f>D144</f>
        <v>13.2024153433217</v>
      </c>
      <c r="F145" s="7" t="s">
        <v>83</v>
      </c>
      <c r="G145" s="1">
        <v>10</v>
      </c>
      <c r="H145" s="9">
        <f>E146</f>
        <v>7.0830207353210302</v>
      </c>
      <c r="I145" s="9">
        <f>H145+273.15</f>
        <v>280.23302073532102</v>
      </c>
      <c r="J145" s="9">
        <f>EXP(($C$15*(I145-$C$13))/($C$16*I145*$C$13))</f>
        <v>4.290386750249478E-2</v>
      </c>
      <c r="K145" s="9">
        <f>$B$136/12</f>
        <v>75.904791666666668</v>
      </c>
      <c r="L145" s="9">
        <f>K145*$B$137/100</f>
        <v>0.75904791666666671</v>
      </c>
      <c r="M145" s="1" t="s">
        <v>83</v>
      </c>
      <c r="O145" s="9">
        <f>L145+O144-P144-N145</f>
        <v>5.8409036742908826</v>
      </c>
      <c r="P145" s="9">
        <f>O145*J145</f>
        <v>0.25059735733661098</v>
      </c>
      <c r="Q145" s="12">
        <f>P145*$B$138</f>
        <v>6.5155312907518859E-2</v>
      </c>
      <c r="R145" s="9">
        <f>L145*$B$138</f>
        <v>0.19735245833333334</v>
      </c>
      <c r="S145" s="13">
        <f>Q145/R145</f>
        <v>0.33014695361671081</v>
      </c>
      <c r="T145" s="2">
        <f>$B$137/100</f>
        <v>0.01</v>
      </c>
      <c r="U145" s="14">
        <f>S145*T145</f>
        <v>3.3014695361671081E-3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8.7914695361671069E-3</v>
      </c>
      <c r="AU145" s="9">
        <f>$B$136/12</f>
        <v>75.904791666666668</v>
      </c>
      <c r="AV145" s="1">
        <f>$B$138</f>
        <v>0.26</v>
      </c>
      <c r="AW145" s="1">
        <f>$E$10/12</f>
        <v>477.41666666666669</v>
      </c>
      <c r="AX145" s="1">
        <f>AW145*10000*AV145*0.67*AU145*AT145</f>
        <v>554978.80189933034</v>
      </c>
    </row>
    <row r="146" spans="3:51" x14ac:dyDescent="0.15">
      <c r="C146" s="7">
        <v>10</v>
      </c>
      <c r="D146" s="7">
        <f>D131</f>
        <v>-0.68089953542842696</v>
      </c>
      <c r="E146" s="10">
        <f>D145</f>
        <v>7.0830207353210302</v>
      </c>
      <c r="F146" s="7" t="s">
        <v>83</v>
      </c>
      <c r="G146" s="1">
        <v>11</v>
      </c>
      <c r="H146" s="9">
        <f>E147</f>
        <v>-0.68089953542842696</v>
      </c>
      <c r="I146" s="9">
        <f>H146+273.15</f>
        <v>272.46910046457157</v>
      </c>
      <c r="J146" s="9">
        <f>EXP(($C$15*(I146-$C$13))/($C$16*I146*$C$13))</f>
        <v>1.5941166028890695E-2</v>
      </c>
      <c r="K146" s="9">
        <f>$B$136/12</f>
        <v>75.904791666666668</v>
      </c>
      <c r="L146" s="9">
        <f>K146*$B$137/100</f>
        <v>0.75904791666666671</v>
      </c>
      <c r="M146" s="1" t="s">
        <v>85</v>
      </c>
      <c r="N146" s="9">
        <f>(O145-P145)*$C$24/100</f>
        <v>0</v>
      </c>
      <c r="O146" s="9">
        <f>L146+O145-P145-N146</f>
        <v>6.3493542336209385</v>
      </c>
      <c r="P146" s="9">
        <f>O146*J146</f>
        <v>0.10121611001439142</v>
      </c>
      <c r="Q146" s="12">
        <f>P146*$B$138</f>
        <v>2.6316188603741769E-2</v>
      </c>
      <c r="R146" s="9">
        <f>L146*$B$138</f>
        <v>0.19735245833333334</v>
      </c>
      <c r="S146" s="13">
        <f>Q146/R146</f>
        <v>0.1333461403317969</v>
      </c>
      <c r="T146" s="2">
        <f>$B$137/100</f>
        <v>0.01</v>
      </c>
      <c r="U146" s="14">
        <f>S146*T146</f>
        <v>1.3334614033179691E-3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6.8234614033179696E-3</v>
      </c>
      <c r="AU146" s="9">
        <f>$B$136/12</f>
        <v>75.904791666666668</v>
      </c>
      <c r="AV146" s="1">
        <f>$B$138</f>
        <v>0.26</v>
      </c>
      <c r="AW146" s="1">
        <f>$E$10/12</f>
        <v>477.41666666666669</v>
      </c>
      <c r="AX146" s="1">
        <f>AW146*10000*AV146*0.67*AU146*AT146</f>
        <v>430744.41864820785</v>
      </c>
    </row>
    <row r="147" spans="3:51" x14ac:dyDescent="0.15">
      <c r="C147" s="7">
        <v>11</v>
      </c>
      <c r="D147" s="7">
        <f>D132</f>
        <v>-15.5843644864031</v>
      </c>
      <c r="E147" s="10">
        <f>D146</f>
        <v>-0.68089953542842696</v>
      </c>
      <c r="F147" s="7" t="s">
        <v>85</v>
      </c>
      <c r="G147" s="1">
        <v>12</v>
      </c>
      <c r="H147" s="9">
        <f>E148</f>
        <v>-15.5843644864031</v>
      </c>
      <c r="I147" s="9">
        <f>H147+273.15</f>
        <v>257.56563551359687</v>
      </c>
      <c r="J147" s="9">
        <f>EXP(($C$15*(I147-$C$13))/($C$16*I147*$C$13))</f>
        <v>2.0160814115015883E-3</v>
      </c>
      <c r="K147" s="9">
        <f>$B$136/12</f>
        <v>75.904791666666668</v>
      </c>
      <c r="L147" s="9">
        <f>K147*$B$137/100</f>
        <v>0.75904791666666671</v>
      </c>
      <c r="M147" s="1" t="s">
        <v>83</v>
      </c>
      <c r="O147" s="9">
        <f>L147+O146-P146-N147</f>
        <v>7.007186040273214</v>
      </c>
      <c r="P147" s="9">
        <f>O147*J147</f>
        <v>1.4127057522728246E-2</v>
      </c>
      <c r="Q147" s="12">
        <f>P147*$B$138</f>
        <v>3.6730349559093442E-3</v>
      </c>
      <c r="R147" s="9">
        <f>L147*$B$138</f>
        <v>0.19735245833333334</v>
      </c>
      <c r="S147" s="13">
        <f>Q147/R147</f>
        <v>1.8611549037334484E-2</v>
      </c>
      <c r="T147" s="2">
        <f>$B$137/100</f>
        <v>0.01</v>
      </c>
      <c r="U147" s="14">
        <f>S147*T147</f>
        <v>1.8611549037334484E-4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5.676115490373345E-3</v>
      </c>
      <c r="AU147" s="9">
        <f>$B$136/12</f>
        <v>75.904791666666668</v>
      </c>
      <c r="AV147" s="1">
        <f>$B$138</f>
        <v>0.26</v>
      </c>
      <c r="AW147" s="1">
        <f>$E$10/12</f>
        <v>477.41666666666669</v>
      </c>
      <c r="AX147" s="1">
        <f>AW147*10000*AV147*0.67*AU147*AT147</f>
        <v>358315.95176783332</v>
      </c>
      <c r="AY147" s="1">
        <f>SUM(AX136:AX147)</f>
        <v>6199740.5139603056</v>
      </c>
    </row>
    <row r="148" spans="3:51" x14ac:dyDescent="0.15">
      <c r="C148" s="7">
        <v>12</v>
      </c>
      <c r="D148" s="7">
        <f>D133</f>
        <v>-21.755657668575498</v>
      </c>
      <c r="E148" s="10">
        <f>D147</f>
        <v>-15.5843644864031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topLeftCell="A7" workbookViewId="0">
      <pane xSplit="4" topLeftCell="N1" activePane="topRight" state="frozen"/>
      <selection pane="topRight" activeCell="R26" sqref="R26:R3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94298000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2639000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5265000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75070200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10436104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51975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788861829.6316067</v>
      </c>
      <c r="J13" s="6" t="s">
        <v>37</v>
      </c>
      <c r="K13" s="6">
        <f>I13/(10000*1000)</f>
        <v>78.886182963160664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8">
        <v>3.7767665257967198</v>
      </c>
      <c r="E26" s="7"/>
      <c r="F26" s="7"/>
      <c r="G26" s="1">
        <v>1</v>
      </c>
      <c r="H26" s="9">
        <f t="shared" ref="H26:H37" si="0">E27</f>
        <v>3.7767665257967198</v>
      </c>
      <c r="I26" s="9">
        <f t="shared" ref="I26:I37" si="1">H26+273.15</f>
        <v>276.92676652579672</v>
      </c>
      <c r="J26" s="9">
        <f t="shared" ref="J26:J37" si="2">EXP(($C$15*(I26-$C$13))/($C$16*I26*$C$13))</f>
        <v>2.8336033374432929E-2</v>
      </c>
      <c r="K26" s="9">
        <f t="shared" ref="K26:K37" si="3">$B$26/12</f>
        <v>0</v>
      </c>
      <c r="L26" s="9">
        <f t="shared" ref="L26:L37" si="4">K26*$B$27/100</f>
        <v>0</v>
      </c>
      <c r="M26" s="1" t="s">
        <v>83</v>
      </c>
      <c r="O26" s="9">
        <f>L26</f>
        <v>0</v>
      </c>
      <c r="P26" s="9">
        <f t="shared" ref="P26:P37" si="5">O26*J26</f>
        <v>0</v>
      </c>
      <c r="Q26" s="12">
        <f t="shared" ref="Q26:Q37" si="6">P26*$B$28</f>
        <v>0</v>
      </c>
      <c r="R26" s="9">
        <v>1</v>
      </c>
      <c r="S26" s="13">
        <f t="shared" ref="S26:S37" si="7">Q26/R26</f>
        <v>0</v>
      </c>
      <c r="T26" s="2">
        <f t="shared" ref="T26:T37" si="8">$B$27/100</f>
        <v>0.43</v>
      </c>
      <c r="U26" s="14">
        <f t="shared" ref="U26:U37" si="9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10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1">AO26*AN26</f>
        <v>1.7000000000000001E-3</v>
      </c>
      <c r="AQ26" s="1">
        <f t="shared" ref="AQ26:AQ37" si="12">(AP26+AM26+AD26+AA26+U26+X26+AG26+AJ26)</f>
        <v>9.7000000000000003E-3</v>
      </c>
      <c r="AR26" s="9">
        <f t="shared" ref="AR26:AR37" si="13">$B$26/12</f>
        <v>0</v>
      </c>
      <c r="AS26" s="1">
        <f t="shared" ref="AS26:AS37" si="14">$B$28</f>
        <v>0.1</v>
      </c>
      <c r="AT26" s="1">
        <f t="shared" ref="AT26:AT37" si="15">$E$2/12</f>
        <v>0</v>
      </c>
      <c r="AU26" s="1">
        <f t="shared" ref="AU26:AU37" si="16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8">
        <v>-0.76610473223339703</v>
      </c>
      <c r="E27" s="10">
        <f t="shared" ref="E27:E38" si="17">D26</f>
        <v>3.7767665257967198</v>
      </c>
      <c r="F27" s="7" t="s">
        <v>83</v>
      </c>
      <c r="G27" s="1">
        <v>2</v>
      </c>
      <c r="H27" s="9">
        <f t="shared" si="0"/>
        <v>-0.76610473223339703</v>
      </c>
      <c r="I27" s="9">
        <f t="shared" si="1"/>
        <v>272.3838952677666</v>
      </c>
      <c r="J27" s="9">
        <f t="shared" si="2"/>
        <v>1.5763960147412975E-2</v>
      </c>
      <c r="K27" s="9">
        <f t="shared" si="3"/>
        <v>0</v>
      </c>
      <c r="L27" s="9">
        <f t="shared" si="4"/>
        <v>0</v>
      </c>
      <c r="M27" s="1" t="s">
        <v>83</v>
      </c>
      <c r="O27" s="9">
        <f t="shared" ref="O27:O37" si="18">L27+O26-P26-N27</f>
        <v>0</v>
      </c>
      <c r="P27" s="9">
        <f t="shared" si="5"/>
        <v>0</v>
      </c>
      <c r="Q27" s="12">
        <f t="shared" si="6"/>
        <v>0</v>
      </c>
      <c r="R27" s="9">
        <v>1</v>
      </c>
      <c r="S27" s="13">
        <f t="shared" si="7"/>
        <v>0</v>
      </c>
      <c r="T27" s="2">
        <f t="shared" si="8"/>
        <v>0.43</v>
      </c>
      <c r="U27" s="14">
        <f t="shared" si="9"/>
        <v>0</v>
      </c>
      <c r="V27" s="13"/>
      <c r="W27" s="2"/>
      <c r="X27" s="14"/>
      <c r="Y27" s="2">
        <v>0.02</v>
      </c>
      <c r="Z27" s="2">
        <v>0.4</v>
      </c>
      <c r="AA27" s="2">
        <f t="shared" si="10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1"/>
        <v>1.7000000000000001E-3</v>
      </c>
      <c r="AQ27" s="1">
        <f t="shared" si="12"/>
        <v>9.7000000000000003E-3</v>
      </c>
      <c r="AR27" s="9">
        <f t="shared" si="13"/>
        <v>0</v>
      </c>
      <c r="AS27" s="1">
        <f t="shared" si="14"/>
        <v>0.1</v>
      </c>
      <c r="AT27" s="1">
        <f t="shared" si="15"/>
        <v>0</v>
      </c>
      <c r="AU27" s="1">
        <f t="shared" si="16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2.6048739488704502</v>
      </c>
      <c r="E28" s="10">
        <f t="shared" si="17"/>
        <v>-0.76610473223339703</v>
      </c>
      <c r="F28" s="7" t="s">
        <v>83</v>
      </c>
      <c r="G28" s="1">
        <v>3</v>
      </c>
      <c r="H28" s="9">
        <f t="shared" si="0"/>
        <v>2.6048739488704502</v>
      </c>
      <c r="I28" s="9">
        <f t="shared" si="1"/>
        <v>275.75487394887045</v>
      </c>
      <c r="J28" s="9">
        <f t="shared" si="2"/>
        <v>2.4403143412916904E-2</v>
      </c>
      <c r="K28" s="9">
        <f t="shared" si="3"/>
        <v>0</v>
      </c>
      <c r="L28" s="9">
        <f t="shared" si="4"/>
        <v>0</v>
      </c>
      <c r="M28" s="1" t="s">
        <v>83</v>
      </c>
      <c r="O28" s="9">
        <f t="shared" si="18"/>
        <v>0</v>
      </c>
      <c r="P28" s="9">
        <f t="shared" si="5"/>
        <v>0</v>
      </c>
      <c r="Q28" s="12">
        <f t="shared" si="6"/>
        <v>0</v>
      </c>
      <c r="R28" s="9">
        <v>1</v>
      </c>
      <c r="S28" s="13">
        <f t="shared" si="7"/>
        <v>0</v>
      </c>
      <c r="T28" s="2">
        <f t="shared" si="8"/>
        <v>0.43</v>
      </c>
      <c r="U28" s="14">
        <f t="shared" si="9"/>
        <v>0</v>
      </c>
      <c r="V28" s="13"/>
      <c r="W28" s="2"/>
      <c r="X28" s="14"/>
      <c r="Y28" s="2">
        <v>0.02</v>
      </c>
      <c r="Z28" s="2">
        <v>0.4</v>
      </c>
      <c r="AA28" s="2">
        <f t="shared" si="10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1"/>
        <v>1.7000000000000001E-3</v>
      </c>
      <c r="AQ28" s="1">
        <f t="shared" si="12"/>
        <v>9.7000000000000003E-3</v>
      </c>
      <c r="AR28" s="9">
        <f t="shared" si="13"/>
        <v>0</v>
      </c>
      <c r="AS28" s="1">
        <f t="shared" si="14"/>
        <v>0.1</v>
      </c>
      <c r="AT28" s="1">
        <f t="shared" si="15"/>
        <v>0</v>
      </c>
      <c r="AU28" s="1">
        <f t="shared" si="16"/>
        <v>0</v>
      </c>
    </row>
    <row r="29" spans="1:47" x14ac:dyDescent="0.15">
      <c r="C29" s="7">
        <v>3</v>
      </c>
      <c r="D29" s="8">
        <v>5.0752378902201096</v>
      </c>
      <c r="E29" s="10">
        <f t="shared" si="17"/>
        <v>2.6048739488704502</v>
      </c>
      <c r="F29" s="7" t="s">
        <v>83</v>
      </c>
      <c r="G29" s="1">
        <v>4</v>
      </c>
      <c r="H29" s="9">
        <f t="shared" si="0"/>
        <v>5.0752378902201096</v>
      </c>
      <c r="I29" s="9">
        <f t="shared" si="1"/>
        <v>278.22523789022011</v>
      </c>
      <c r="J29" s="9">
        <f t="shared" si="2"/>
        <v>3.3388982660066915E-2</v>
      </c>
      <c r="K29" s="9">
        <f t="shared" si="3"/>
        <v>0</v>
      </c>
      <c r="L29" s="9">
        <f t="shared" si="4"/>
        <v>0</v>
      </c>
      <c r="M29" s="1" t="s">
        <v>83</v>
      </c>
      <c r="O29" s="9">
        <f t="shared" si="18"/>
        <v>0</v>
      </c>
      <c r="P29" s="9">
        <f t="shared" si="5"/>
        <v>0</v>
      </c>
      <c r="Q29" s="12">
        <f t="shared" si="6"/>
        <v>0</v>
      </c>
      <c r="R29" s="9">
        <v>1</v>
      </c>
      <c r="S29" s="13">
        <f t="shared" si="7"/>
        <v>0</v>
      </c>
      <c r="T29" s="2">
        <f t="shared" si="8"/>
        <v>0.43</v>
      </c>
      <c r="U29" s="14">
        <f t="shared" si="9"/>
        <v>0</v>
      </c>
      <c r="V29" s="13"/>
      <c r="W29" s="2"/>
      <c r="X29" s="14"/>
      <c r="Y29" s="2">
        <v>0.02</v>
      </c>
      <c r="Z29" s="2">
        <v>0.4</v>
      </c>
      <c r="AA29" s="2">
        <f t="shared" si="10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1"/>
        <v>1.7000000000000001E-3</v>
      </c>
      <c r="AQ29" s="1">
        <f t="shared" si="12"/>
        <v>9.7000000000000003E-3</v>
      </c>
      <c r="AR29" s="9">
        <f t="shared" si="13"/>
        <v>0</v>
      </c>
      <c r="AS29" s="1">
        <f t="shared" si="14"/>
        <v>0.1</v>
      </c>
      <c r="AT29" s="1">
        <f t="shared" si="15"/>
        <v>0</v>
      </c>
      <c r="AU29" s="1">
        <f t="shared" si="16"/>
        <v>0</v>
      </c>
    </row>
    <row r="30" spans="1:47" x14ac:dyDescent="0.15">
      <c r="C30" s="7">
        <v>4</v>
      </c>
      <c r="D30" s="8">
        <v>9.17101837499869</v>
      </c>
      <c r="E30" s="10">
        <f t="shared" si="17"/>
        <v>5.0752378902201096</v>
      </c>
      <c r="F30" s="7" t="s">
        <v>83</v>
      </c>
      <c r="G30" s="1">
        <v>5</v>
      </c>
      <c r="H30" s="9">
        <f t="shared" si="0"/>
        <v>9.17101837499869</v>
      </c>
      <c r="I30" s="9">
        <f t="shared" si="1"/>
        <v>282.32101837499869</v>
      </c>
      <c r="J30" s="9">
        <f t="shared" si="2"/>
        <v>5.547499954191256E-2</v>
      </c>
      <c r="K30" s="9">
        <f t="shared" si="3"/>
        <v>0</v>
      </c>
      <c r="L30" s="9">
        <f t="shared" si="4"/>
        <v>0</v>
      </c>
      <c r="M30" s="1" t="s">
        <v>85</v>
      </c>
      <c r="N30" s="9">
        <f>(O29-P29)*C21/100</f>
        <v>0</v>
      </c>
      <c r="O30" s="9">
        <f t="shared" si="18"/>
        <v>0</v>
      </c>
      <c r="P30" s="9">
        <f t="shared" si="5"/>
        <v>0</v>
      </c>
      <c r="Q30" s="12">
        <f t="shared" si="6"/>
        <v>0</v>
      </c>
      <c r="R30" s="9">
        <v>1</v>
      </c>
      <c r="S30" s="13">
        <f t="shared" si="7"/>
        <v>0</v>
      </c>
      <c r="T30" s="2">
        <f t="shared" si="8"/>
        <v>0.43</v>
      </c>
      <c r="U30" s="14">
        <f t="shared" si="9"/>
        <v>0</v>
      </c>
      <c r="V30" s="13"/>
      <c r="W30" s="2"/>
      <c r="X30" s="14"/>
      <c r="Y30" s="2">
        <v>0.02</v>
      </c>
      <c r="Z30" s="2">
        <v>0.4</v>
      </c>
      <c r="AA30" s="2">
        <f t="shared" si="10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1"/>
        <v>1.7000000000000001E-3</v>
      </c>
      <c r="AQ30" s="1">
        <f t="shared" si="12"/>
        <v>9.7000000000000003E-3</v>
      </c>
      <c r="AR30" s="9">
        <f t="shared" si="13"/>
        <v>0</v>
      </c>
      <c r="AS30" s="1">
        <f t="shared" si="14"/>
        <v>0.1</v>
      </c>
      <c r="AT30" s="1">
        <f t="shared" si="15"/>
        <v>0</v>
      </c>
      <c r="AU30" s="1">
        <f t="shared" si="16"/>
        <v>0</v>
      </c>
    </row>
    <row r="31" spans="1:47" x14ac:dyDescent="0.15">
      <c r="C31" s="7">
        <v>5</v>
      </c>
      <c r="D31" s="8">
        <v>18.7665024330968</v>
      </c>
      <c r="E31" s="10">
        <f t="shared" si="17"/>
        <v>9.17101837499869</v>
      </c>
      <c r="F31" s="7" t="s">
        <v>85</v>
      </c>
      <c r="G31" s="1">
        <v>6</v>
      </c>
      <c r="H31" s="9">
        <f t="shared" si="0"/>
        <v>18.7665024330968</v>
      </c>
      <c r="I31" s="9">
        <f t="shared" si="1"/>
        <v>291.91650243309675</v>
      </c>
      <c r="J31" s="9">
        <f t="shared" si="2"/>
        <v>0.17236031895379186</v>
      </c>
      <c r="K31" s="9">
        <f t="shared" si="3"/>
        <v>0</v>
      </c>
      <c r="L31" s="9">
        <f t="shared" si="4"/>
        <v>0</v>
      </c>
      <c r="M31" s="1" t="s">
        <v>83</v>
      </c>
      <c r="O31" s="9">
        <f t="shared" si="18"/>
        <v>0</v>
      </c>
      <c r="P31" s="9">
        <f t="shared" si="5"/>
        <v>0</v>
      </c>
      <c r="Q31" s="12">
        <f t="shared" si="6"/>
        <v>0</v>
      </c>
      <c r="R31" s="9">
        <v>1</v>
      </c>
      <c r="S31" s="13">
        <f t="shared" si="7"/>
        <v>0</v>
      </c>
      <c r="T31" s="2">
        <f t="shared" si="8"/>
        <v>0.43</v>
      </c>
      <c r="U31" s="14">
        <f t="shared" si="9"/>
        <v>0</v>
      </c>
      <c r="V31" s="13"/>
      <c r="W31" s="2"/>
      <c r="X31" s="14"/>
      <c r="Y31" s="2">
        <v>0.02</v>
      </c>
      <c r="Z31" s="2">
        <v>0.4</v>
      </c>
      <c r="AA31" s="2">
        <f t="shared" si="10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1"/>
        <v>1.7000000000000001E-3</v>
      </c>
      <c r="AQ31" s="1">
        <f t="shared" si="12"/>
        <v>9.7000000000000003E-3</v>
      </c>
      <c r="AR31" s="9">
        <f t="shared" si="13"/>
        <v>0</v>
      </c>
      <c r="AS31" s="1">
        <f t="shared" si="14"/>
        <v>0.1</v>
      </c>
      <c r="AT31" s="1">
        <f t="shared" si="15"/>
        <v>0</v>
      </c>
      <c r="AU31" s="1">
        <f t="shared" si="16"/>
        <v>0</v>
      </c>
    </row>
    <row r="32" spans="1:47" x14ac:dyDescent="0.15">
      <c r="C32" s="7">
        <v>6</v>
      </c>
      <c r="D32" s="8">
        <v>21.868815120239201</v>
      </c>
      <c r="E32" s="10">
        <f t="shared" si="17"/>
        <v>18.7665024330968</v>
      </c>
      <c r="F32" s="7" t="s">
        <v>83</v>
      </c>
      <c r="G32" s="1">
        <v>7</v>
      </c>
      <c r="H32" s="9">
        <f t="shared" si="0"/>
        <v>21.868815120239201</v>
      </c>
      <c r="I32" s="9">
        <f t="shared" si="1"/>
        <v>295.0188151202392</v>
      </c>
      <c r="J32" s="9">
        <f t="shared" si="2"/>
        <v>0.24477351667838096</v>
      </c>
      <c r="K32" s="9">
        <f t="shared" si="3"/>
        <v>0</v>
      </c>
      <c r="L32" s="9">
        <f t="shared" si="4"/>
        <v>0</v>
      </c>
      <c r="M32" s="1" t="s">
        <v>83</v>
      </c>
      <c r="O32" s="9">
        <f t="shared" si="18"/>
        <v>0</v>
      </c>
      <c r="P32" s="9">
        <f t="shared" si="5"/>
        <v>0</v>
      </c>
      <c r="Q32" s="12">
        <f t="shared" si="6"/>
        <v>0</v>
      </c>
      <c r="R32" s="9">
        <v>1</v>
      </c>
      <c r="S32" s="13">
        <f t="shared" si="7"/>
        <v>0</v>
      </c>
      <c r="T32" s="2">
        <f t="shared" si="8"/>
        <v>0.43</v>
      </c>
      <c r="U32" s="14">
        <f t="shared" si="9"/>
        <v>0</v>
      </c>
      <c r="V32" s="13"/>
      <c r="W32" s="2"/>
      <c r="X32" s="14"/>
      <c r="Y32" s="2">
        <v>0.04</v>
      </c>
      <c r="Z32" s="2">
        <v>0.4</v>
      </c>
      <c r="AA32" s="2">
        <f t="shared" si="10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1"/>
        <v>2.5500000000000002E-3</v>
      </c>
      <c r="AQ32" s="1">
        <f t="shared" si="12"/>
        <v>1.8550000000000001E-2</v>
      </c>
      <c r="AR32" s="9">
        <f t="shared" si="13"/>
        <v>0</v>
      </c>
      <c r="AS32" s="1">
        <f t="shared" si="14"/>
        <v>0.1</v>
      </c>
      <c r="AT32" s="1">
        <f t="shared" si="15"/>
        <v>0</v>
      </c>
      <c r="AU32" s="1">
        <f t="shared" si="16"/>
        <v>0</v>
      </c>
    </row>
    <row r="33" spans="1:48" x14ac:dyDescent="0.15">
      <c r="C33" s="7">
        <v>7</v>
      </c>
      <c r="D33" s="8">
        <v>24.109952723980999</v>
      </c>
      <c r="E33" s="10">
        <f t="shared" si="17"/>
        <v>21.868815120239201</v>
      </c>
      <c r="F33" s="7" t="s">
        <v>83</v>
      </c>
      <c r="G33" s="1">
        <v>8</v>
      </c>
      <c r="H33" s="9">
        <f t="shared" si="0"/>
        <v>24.109952723980999</v>
      </c>
      <c r="I33" s="9">
        <f t="shared" si="1"/>
        <v>297.25995272398097</v>
      </c>
      <c r="J33" s="9">
        <f t="shared" si="2"/>
        <v>0.31392708394853913</v>
      </c>
      <c r="K33" s="9">
        <f t="shared" si="3"/>
        <v>0</v>
      </c>
      <c r="L33" s="9">
        <f t="shared" si="4"/>
        <v>0</v>
      </c>
      <c r="M33" s="1" t="s">
        <v>83</v>
      </c>
      <c r="O33" s="9">
        <f t="shared" si="18"/>
        <v>0</v>
      </c>
      <c r="P33" s="9">
        <f t="shared" si="5"/>
        <v>0</v>
      </c>
      <c r="Q33" s="12">
        <f t="shared" si="6"/>
        <v>0</v>
      </c>
      <c r="R33" s="9">
        <v>1</v>
      </c>
      <c r="S33" s="13">
        <f t="shared" si="7"/>
        <v>0</v>
      </c>
      <c r="T33" s="2">
        <f t="shared" si="8"/>
        <v>0.43</v>
      </c>
      <c r="U33" s="14">
        <f t="shared" si="9"/>
        <v>0</v>
      </c>
      <c r="V33" s="13"/>
      <c r="W33" s="2"/>
      <c r="X33" s="14"/>
      <c r="Y33" s="2">
        <v>0.04</v>
      </c>
      <c r="Z33" s="2">
        <v>0.4</v>
      </c>
      <c r="AA33" s="2">
        <f t="shared" si="10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1"/>
        <v>2.5500000000000002E-3</v>
      </c>
      <c r="AQ33" s="1">
        <f t="shared" si="12"/>
        <v>1.8550000000000001E-2</v>
      </c>
      <c r="AR33" s="9">
        <f t="shared" si="13"/>
        <v>0</v>
      </c>
      <c r="AS33" s="1">
        <f t="shared" si="14"/>
        <v>0.1</v>
      </c>
      <c r="AT33" s="1">
        <f t="shared" si="15"/>
        <v>0</v>
      </c>
      <c r="AU33" s="1">
        <f t="shared" si="16"/>
        <v>0</v>
      </c>
    </row>
    <row r="34" spans="1:48" x14ac:dyDescent="0.15">
      <c r="C34" s="7">
        <v>8</v>
      </c>
      <c r="D34" s="8">
        <v>23.231922067726799</v>
      </c>
      <c r="E34" s="10">
        <f t="shared" si="17"/>
        <v>24.109952723980999</v>
      </c>
      <c r="F34" s="7" t="s">
        <v>83</v>
      </c>
      <c r="G34" s="1">
        <v>9</v>
      </c>
      <c r="H34" s="9">
        <f t="shared" si="0"/>
        <v>23.231922067726799</v>
      </c>
      <c r="I34" s="9">
        <f t="shared" si="1"/>
        <v>296.3819220677268</v>
      </c>
      <c r="J34" s="9">
        <f t="shared" si="2"/>
        <v>0.28489587121513754</v>
      </c>
      <c r="K34" s="9">
        <f t="shared" si="3"/>
        <v>0</v>
      </c>
      <c r="L34" s="9">
        <f t="shared" si="4"/>
        <v>0</v>
      </c>
      <c r="M34" s="1" t="s">
        <v>83</v>
      </c>
      <c r="O34" s="9">
        <f t="shared" si="18"/>
        <v>0</v>
      </c>
      <c r="P34" s="9">
        <f t="shared" si="5"/>
        <v>0</v>
      </c>
      <c r="Q34" s="12">
        <f t="shared" si="6"/>
        <v>0</v>
      </c>
      <c r="R34" s="9">
        <v>1</v>
      </c>
      <c r="S34" s="13">
        <f t="shared" si="7"/>
        <v>0</v>
      </c>
      <c r="T34" s="2">
        <f t="shared" si="8"/>
        <v>0.43</v>
      </c>
      <c r="U34" s="14">
        <f t="shared" si="9"/>
        <v>0</v>
      </c>
      <c r="V34" s="13"/>
      <c r="W34" s="2"/>
      <c r="X34" s="14"/>
      <c r="Y34" s="2">
        <v>0.04</v>
      </c>
      <c r="Z34" s="2">
        <v>0.4</v>
      </c>
      <c r="AA34" s="2">
        <f t="shared" si="10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1"/>
        <v>2.5500000000000002E-3</v>
      </c>
      <c r="AQ34" s="1">
        <f t="shared" si="12"/>
        <v>1.8550000000000001E-2</v>
      </c>
      <c r="AR34" s="9">
        <f t="shared" si="13"/>
        <v>0</v>
      </c>
      <c r="AS34" s="1">
        <f t="shared" si="14"/>
        <v>0.1</v>
      </c>
      <c r="AT34" s="1">
        <f t="shared" si="15"/>
        <v>0</v>
      </c>
      <c r="AU34" s="1">
        <f t="shared" si="16"/>
        <v>0</v>
      </c>
    </row>
    <row r="35" spans="1:48" x14ac:dyDescent="0.15">
      <c r="C35" s="7">
        <v>9</v>
      </c>
      <c r="D35" s="8">
        <v>20.031315441031399</v>
      </c>
      <c r="E35" s="10">
        <f t="shared" si="17"/>
        <v>23.231922067726799</v>
      </c>
      <c r="F35" s="7" t="s">
        <v>83</v>
      </c>
      <c r="G35" s="1">
        <v>10</v>
      </c>
      <c r="H35" s="9">
        <f t="shared" si="0"/>
        <v>20.031315441031399</v>
      </c>
      <c r="I35" s="9">
        <f t="shared" si="1"/>
        <v>293.18131544103136</v>
      </c>
      <c r="J35" s="9">
        <f t="shared" si="2"/>
        <v>0.19903538901593262</v>
      </c>
      <c r="K35" s="9">
        <f t="shared" si="3"/>
        <v>0</v>
      </c>
      <c r="L35" s="9">
        <f t="shared" si="4"/>
        <v>0</v>
      </c>
      <c r="M35" s="1" t="s">
        <v>83</v>
      </c>
      <c r="O35" s="9">
        <f t="shared" si="18"/>
        <v>0</v>
      </c>
      <c r="P35" s="9">
        <f t="shared" si="5"/>
        <v>0</v>
      </c>
      <c r="Q35" s="12">
        <f t="shared" si="6"/>
        <v>0</v>
      </c>
      <c r="R35" s="9">
        <v>1</v>
      </c>
      <c r="S35" s="13">
        <f t="shared" si="7"/>
        <v>0</v>
      </c>
      <c r="T35" s="2">
        <f t="shared" si="8"/>
        <v>0.43</v>
      </c>
      <c r="U35" s="14">
        <f t="shared" si="9"/>
        <v>0</v>
      </c>
      <c r="V35" s="13"/>
      <c r="W35" s="2"/>
      <c r="X35" s="14"/>
      <c r="Y35" s="2">
        <v>0.04</v>
      </c>
      <c r="Z35" s="2">
        <v>0.4</v>
      </c>
      <c r="AA35" s="2">
        <f t="shared" si="10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1"/>
        <v>2.5500000000000002E-3</v>
      </c>
      <c r="AQ35" s="1">
        <f t="shared" si="12"/>
        <v>1.8550000000000001E-2</v>
      </c>
      <c r="AR35" s="9">
        <f t="shared" si="13"/>
        <v>0</v>
      </c>
      <c r="AS35" s="1">
        <f t="shared" si="14"/>
        <v>0.1</v>
      </c>
      <c r="AT35" s="1">
        <f t="shared" si="15"/>
        <v>0</v>
      </c>
      <c r="AU35" s="1">
        <f t="shared" si="16"/>
        <v>0</v>
      </c>
    </row>
    <row r="36" spans="1:48" x14ac:dyDescent="0.15">
      <c r="C36" s="7">
        <v>10</v>
      </c>
      <c r="D36" s="8">
        <v>12.327094454502801</v>
      </c>
      <c r="E36" s="10">
        <f t="shared" si="17"/>
        <v>20.031315441031399</v>
      </c>
      <c r="F36" s="7" t="s">
        <v>83</v>
      </c>
      <c r="G36" s="1">
        <v>11</v>
      </c>
      <c r="H36" s="9">
        <f t="shared" si="0"/>
        <v>12.327094454502801</v>
      </c>
      <c r="I36" s="9">
        <f t="shared" si="1"/>
        <v>285.47709445450278</v>
      </c>
      <c r="J36" s="9">
        <f t="shared" si="2"/>
        <v>8.1224474134690333E-2</v>
      </c>
      <c r="K36" s="9">
        <f t="shared" si="3"/>
        <v>0</v>
      </c>
      <c r="L36" s="9">
        <f t="shared" si="4"/>
        <v>0</v>
      </c>
      <c r="M36" s="1" t="s">
        <v>85</v>
      </c>
      <c r="N36" s="9">
        <f>(O35-P35)*C21/100</f>
        <v>0</v>
      </c>
      <c r="O36" s="9">
        <f t="shared" si="18"/>
        <v>0</v>
      </c>
      <c r="P36" s="9">
        <f t="shared" si="5"/>
        <v>0</v>
      </c>
      <c r="Q36" s="12">
        <f t="shared" si="6"/>
        <v>0</v>
      </c>
      <c r="R36" s="9">
        <v>1</v>
      </c>
      <c r="S36" s="13">
        <f t="shared" si="7"/>
        <v>0</v>
      </c>
      <c r="T36" s="2">
        <f t="shared" si="8"/>
        <v>0.43</v>
      </c>
      <c r="U36" s="14">
        <f t="shared" si="9"/>
        <v>0</v>
      </c>
      <c r="V36" s="13"/>
      <c r="W36" s="2"/>
      <c r="X36" s="14"/>
      <c r="Y36" s="2">
        <v>0.02</v>
      </c>
      <c r="Z36" s="2">
        <v>0.4</v>
      </c>
      <c r="AA36" s="2">
        <f t="shared" si="10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1"/>
        <v>1.7000000000000001E-3</v>
      </c>
      <c r="AQ36" s="1">
        <f t="shared" si="12"/>
        <v>9.7000000000000003E-3</v>
      </c>
      <c r="AR36" s="9">
        <f t="shared" si="13"/>
        <v>0</v>
      </c>
      <c r="AS36" s="1">
        <f t="shared" si="14"/>
        <v>0.1</v>
      </c>
      <c r="AT36" s="1">
        <f t="shared" si="15"/>
        <v>0</v>
      </c>
      <c r="AU36" s="1">
        <f t="shared" si="16"/>
        <v>0</v>
      </c>
    </row>
    <row r="37" spans="1:48" x14ac:dyDescent="0.15">
      <c r="C37" s="7">
        <v>11</v>
      </c>
      <c r="D37" s="8">
        <v>4.4969834611862698</v>
      </c>
      <c r="E37" s="10">
        <f t="shared" si="17"/>
        <v>12.327094454502801</v>
      </c>
      <c r="F37" s="7" t="s">
        <v>85</v>
      </c>
      <c r="G37" s="1">
        <v>12</v>
      </c>
      <c r="H37" s="9">
        <f t="shared" si="0"/>
        <v>4.4969834611862698</v>
      </c>
      <c r="I37" s="9">
        <f t="shared" si="1"/>
        <v>277.64698346118627</v>
      </c>
      <c r="J37" s="9">
        <f t="shared" si="2"/>
        <v>3.1041958669514157E-2</v>
      </c>
      <c r="K37" s="9">
        <f t="shared" si="3"/>
        <v>0</v>
      </c>
      <c r="L37" s="9">
        <f t="shared" si="4"/>
        <v>0</v>
      </c>
      <c r="M37" s="1" t="s">
        <v>83</v>
      </c>
      <c r="O37" s="9">
        <f t="shared" si="18"/>
        <v>0</v>
      </c>
      <c r="P37" s="9">
        <f t="shared" si="5"/>
        <v>0</v>
      </c>
      <c r="Q37" s="12">
        <f t="shared" si="6"/>
        <v>0</v>
      </c>
      <c r="R37" s="9">
        <v>1</v>
      </c>
      <c r="S37" s="13">
        <f t="shared" si="7"/>
        <v>0</v>
      </c>
      <c r="T37" s="2">
        <f t="shared" si="8"/>
        <v>0.43</v>
      </c>
      <c r="U37" s="14">
        <f t="shared" si="9"/>
        <v>0</v>
      </c>
      <c r="V37" s="13"/>
      <c r="W37" s="2"/>
      <c r="X37" s="14"/>
      <c r="Y37" s="2">
        <v>0.02</v>
      </c>
      <c r="Z37" s="2">
        <v>0.4</v>
      </c>
      <c r="AA37" s="2">
        <f t="shared" si="10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1"/>
        <v>1.7000000000000001E-3</v>
      </c>
      <c r="AQ37" s="1">
        <f t="shared" si="12"/>
        <v>9.7000000000000003E-3</v>
      </c>
      <c r="AR37" s="9">
        <f t="shared" si="13"/>
        <v>0</v>
      </c>
      <c r="AS37" s="1">
        <f t="shared" si="14"/>
        <v>0.1</v>
      </c>
      <c r="AT37" s="1">
        <f t="shared" si="15"/>
        <v>0</v>
      </c>
      <c r="AU37" s="1">
        <f t="shared" si="16"/>
        <v>0</v>
      </c>
      <c r="AV37" s="1">
        <f>SUM(AU26:AU37)</f>
        <v>0</v>
      </c>
    </row>
    <row r="38" spans="1:48" x14ac:dyDescent="0.15">
      <c r="C38" s="7">
        <v>12</v>
      </c>
      <c r="D38" s="8">
        <v>3.3020271150599299</v>
      </c>
      <c r="E38" s="10">
        <f t="shared" si="17"/>
        <v>4.4969834611862698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7">
        <f>D26</f>
        <v>3.7767665257967198</v>
      </c>
      <c r="E42" s="7"/>
      <c r="F42" s="7"/>
      <c r="G42" s="1">
        <v>1</v>
      </c>
      <c r="H42" s="9">
        <f t="shared" ref="H42:H53" si="19">E43</f>
        <v>3.7767665257967198</v>
      </c>
      <c r="I42" s="9">
        <f t="shared" ref="I42:I53" si="20">H42+273.15</f>
        <v>276.92676652579672</v>
      </c>
      <c r="J42" s="9">
        <f t="shared" ref="J42:J53" si="21">EXP(($C$15*(I42-$C$13))/($C$16*I42*$C$13))</f>
        <v>2.8336033374432929E-2</v>
      </c>
      <c r="K42" s="9">
        <f t="shared" ref="K42:K53" si="22">$B$42/12</f>
        <v>183.86875000000001</v>
      </c>
      <c r="L42" s="9">
        <f t="shared" ref="L42:L53" si="23">K42*$B$43/100</f>
        <v>44.128500000000003</v>
      </c>
      <c r="M42" s="1" t="s">
        <v>83</v>
      </c>
      <c r="O42" s="9">
        <f>L42</f>
        <v>44.128500000000003</v>
      </c>
      <c r="P42" s="9">
        <f t="shared" ref="P42:P53" si="24">O42*J42</f>
        <v>1.2504266487636635</v>
      </c>
      <c r="Q42" s="12">
        <f t="shared" ref="Q42:Q53" si="25">P42*$B$44</f>
        <v>0.30010239570327923</v>
      </c>
      <c r="R42" s="9">
        <f t="shared" ref="R42:R53" si="26">L42*$B$44</f>
        <v>10.59084</v>
      </c>
      <c r="S42" s="13">
        <f t="shared" ref="S42:S53" si="27">Q42/R42</f>
        <v>2.8336033374432929E-2</v>
      </c>
      <c r="T42" s="2">
        <f t="shared" ref="T42:T53" si="28">$B$43/100</f>
        <v>0.24</v>
      </c>
      <c r="U42" s="14">
        <f t="shared" ref="U42:U53" si="29">S42*T42</f>
        <v>6.8006480098639025E-3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0.16921064800986391</v>
      </c>
      <c r="AR42" s="9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7858166.666666667</v>
      </c>
      <c r="AU42" s="1">
        <f t="shared" ref="AU42:AU53" si="37">AT42*10000*AS42*0.67*AR42*AQ42</f>
        <v>393136070395.6048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7">
        <f t="shared" ref="D43:D54" si="38">D27</f>
        <v>-0.76610473223339703</v>
      </c>
      <c r="E43" s="10">
        <f t="shared" ref="E43:E54" si="39">D42</f>
        <v>3.7767665257967198</v>
      </c>
      <c r="F43" s="7" t="s">
        <v>83</v>
      </c>
      <c r="G43" s="1">
        <v>2</v>
      </c>
      <c r="H43" s="9">
        <f t="shared" si="19"/>
        <v>-0.76610473223339703</v>
      </c>
      <c r="I43" s="9">
        <f t="shared" si="20"/>
        <v>272.3838952677666</v>
      </c>
      <c r="J43" s="9">
        <f t="shared" si="21"/>
        <v>1.5763960147412975E-2</v>
      </c>
      <c r="K43" s="9">
        <f t="shared" si="22"/>
        <v>183.86875000000001</v>
      </c>
      <c r="L43" s="9">
        <f t="shared" si="23"/>
        <v>44.128500000000003</v>
      </c>
      <c r="M43" s="1" t="s">
        <v>83</v>
      </c>
      <c r="O43" s="9">
        <f t="shared" ref="O43:O53" si="40">L43+O42-P42-N43</f>
        <v>87.006573351236341</v>
      </c>
      <c r="P43" s="9">
        <f t="shared" si="24"/>
        <v>1.3715681548718535</v>
      </c>
      <c r="Q43" s="12">
        <f t="shared" si="25"/>
        <v>0.32917635716924482</v>
      </c>
      <c r="R43" s="9">
        <f t="shared" si="26"/>
        <v>10.59084</v>
      </c>
      <c r="S43" s="13">
        <f t="shared" si="27"/>
        <v>3.1081232193975624E-2</v>
      </c>
      <c r="T43" s="2">
        <f t="shared" si="28"/>
        <v>0.24</v>
      </c>
      <c r="U43" s="14">
        <f t="shared" si="29"/>
        <v>7.4594957265541493E-3</v>
      </c>
      <c r="V43" s="13">
        <v>0.6</v>
      </c>
      <c r="W43" s="2">
        <v>0.26</v>
      </c>
      <c r="X43" s="13">
        <f t="shared" ref="X43:X53" si="41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0.16986949572655416</v>
      </c>
      <c r="AR43" s="9">
        <f t="shared" si="34"/>
        <v>183.86875000000001</v>
      </c>
      <c r="AS43" s="1">
        <f t="shared" si="35"/>
        <v>0.24</v>
      </c>
      <c r="AT43" s="1">
        <f t="shared" si="36"/>
        <v>7858166.666666667</v>
      </c>
      <c r="AU43" s="1">
        <f t="shared" si="37"/>
        <v>394666806229.16547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2.6048739488704502</v>
      </c>
      <c r="E44" s="10">
        <f t="shared" si="39"/>
        <v>-0.76610473223339703</v>
      </c>
      <c r="F44" s="7" t="s">
        <v>83</v>
      </c>
      <c r="G44" s="1">
        <v>3</v>
      </c>
      <c r="H44" s="9">
        <f t="shared" si="19"/>
        <v>2.6048739488704502</v>
      </c>
      <c r="I44" s="9">
        <f t="shared" si="20"/>
        <v>275.75487394887045</v>
      </c>
      <c r="J44" s="9">
        <f t="shared" si="21"/>
        <v>2.4403143412916904E-2</v>
      </c>
      <c r="K44" s="9">
        <f t="shared" si="22"/>
        <v>183.86875000000001</v>
      </c>
      <c r="L44" s="9">
        <f t="shared" si="23"/>
        <v>44.128500000000003</v>
      </c>
      <c r="M44" s="1" t="s">
        <v>83</v>
      </c>
      <c r="O44" s="9">
        <f t="shared" si="40"/>
        <v>129.76350519636449</v>
      </c>
      <c r="P44" s="9">
        <f t="shared" si="24"/>
        <v>3.1666374270696704</v>
      </c>
      <c r="Q44" s="12">
        <f t="shared" si="25"/>
        <v>0.75999298249672087</v>
      </c>
      <c r="R44" s="9">
        <f t="shared" si="26"/>
        <v>10.59084</v>
      </c>
      <c r="S44" s="13">
        <f t="shared" si="27"/>
        <v>7.1759462185881473E-2</v>
      </c>
      <c r="T44" s="2">
        <f t="shared" si="28"/>
        <v>0.24</v>
      </c>
      <c r="U44" s="14">
        <f t="shared" si="29"/>
        <v>1.7222270924611552E-2</v>
      </c>
      <c r="V44" s="13">
        <v>0.6</v>
      </c>
      <c r="W44" s="2">
        <v>0.26</v>
      </c>
      <c r="X44" s="13">
        <f t="shared" si="41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0.17963227092461154</v>
      </c>
      <c r="AR44" s="9">
        <f t="shared" si="34"/>
        <v>183.86875000000001</v>
      </c>
      <c r="AS44" s="1">
        <f t="shared" si="35"/>
        <v>0.24</v>
      </c>
      <c r="AT44" s="1">
        <f t="shared" si="36"/>
        <v>7858166.666666667</v>
      </c>
      <c r="AU44" s="1">
        <f t="shared" si="37"/>
        <v>417349179487.94653</v>
      </c>
    </row>
    <row r="45" spans="1:48" x14ac:dyDescent="0.15">
      <c r="C45" s="7">
        <v>3</v>
      </c>
      <c r="D45" s="7">
        <f t="shared" si="38"/>
        <v>5.0752378902201096</v>
      </c>
      <c r="E45" s="10">
        <f t="shared" si="39"/>
        <v>2.6048739488704502</v>
      </c>
      <c r="F45" s="7" t="s">
        <v>83</v>
      </c>
      <c r="G45" s="1">
        <v>4</v>
      </c>
      <c r="H45" s="9">
        <f t="shared" si="19"/>
        <v>5.0752378902201096</v>
      </c>
      <c r="I45" s="9">
        <f t="shared" si="20"/>
        <v>278.22523789022011</v>
      </c>
      <c r="J45" s="9">
        <f t="shared" si="21"/>
        <v>3.3388982660066915E-2</v>
      </c>
      <c r="K45" s="9">
        <f t="shared" si="22"/>
        <v>183.86875000000001</v>
      </c>
      <c r="L45" s="9">
        <f t="shared" si="23"/>
        <v>44.128500000000003</v>
      </c>
      <c r="M45" s="1" t="s">
        <v>83</v>
      </c>
      <c r="O45" s="9">
        <f t="shared" si="40"/>
        <v>170.72536776929482</v>
      </c>
      <c r="P45" s="9">
        <f t="shared" si="24"/>
        <v>5.7003463440825319</v>
      </c>
      <c r="Q45" s="12">
        <f t="shared" si="25"/>
        <v>1.3680831225798076</v>
      </c>
      <c r="R45" s="9">
        <f t="shared" si="26"/>
        <v>10.59084</v>
      </c>
      <c r="S45" s="13">
        <f t="shared" si="27"/>
        <v>0.12917607315187535</v>
      </c>
      <c r="T45" s="2">
        <f t="shared" si="28"/>
        <v>0.24</v>
      </c>
      <c r="U45" s="14">
        <f t="shared" si="29"/>
        <v>3.1002257556450082E-2</v>
      </c>
      <c r="V45" s="13">
        <v>0.6</v>
      </c>
      <c r="W45" s="2">
        <v>0.26</v>
      </c>
      <c r="X45" s="13">
        <f t="shared" si="41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0.19341225755645008</v>
      </c>
      <c r="AR45" s="9">
        <f t="shared" si="34"/>
        <v>183.86875000000001</v>
      </c>
      <c r="AS45" s="1">
        <f t="shared" si="35"/>
        <v>0.24</v>
      </c>
      <c r="AT45" s="1">
        <f t="shared" si="36"/>
        <v>7858166.666666667</v>
      </c>
      <c r="AU45" s="1">
        <f t="shared" si="37"/>
        <v>449364953071.11475</v>
      </c>
    </row>
    <row r="46" spans="1:48" x14ac:dyDescent="0.15">
      <c r="C46" s="7">
        <v>4</v>
      </c>
      <c r="D46" s="7">
        <f t="shared" si="38"/>
        <v>9.17101837499869</v>
      </c>
      <c r="E46" s="10">
        <f t="shared" si="39"/>
        <v>5.0752378902201096</v>
      </c>
      <c r="F46" s="7" t="s">
        <v>83</v>
      </c>
      <c r="G46" s="1">
        <v>5</v>
      </c>
      <c r="H46" s="9">
        <f t="shared" si="19"/>
        <v>9.17101837499869</v>
      </c>
      <c r="I46" s="9">
        <f t="shared" si="20"/>
        <v>282.32101837499869</v>
      </c>
      <c r="J46" s="9">
        <f t="shared" si="21"/>
        <v>5.547499954191256E-2</v>
      </c>
      <c r="K46" s="9">
        <f t="shared" si="22"/>
        <v>183.86875000000001</v>
      </c>
      <c r="L46" s="9">
        <f t="shared" si="23"/>
        <v>44.128500000000003</v>
      </c>
      <c r="M46" s="1" t="s">
        <v>85</v>
      </c>
      <c r="N46" s="9">
        <f>(O45-P45)*$C$21/100</f>
        <v>156.77377035395168</v>
      </c>
      <c r="O46" s="9">
        <f t="shared" si="40"/>
        <v>52.379751071260614</v>
      </c>
      <c r="P46" s="9">
        <f t="shared" si="24"/>
        <v>2.9057666666836766</v>
      </c>
      <c r="Q46" s="12">
        <f t="shared" si="25"/>
        <v>0.69738400000408229</v>
      </c>
      <c r="R46" s="9">
        <f t="shared" si="26"/>
        <v>10.59084</v>
      </c>
      <c r="S46" s="13">
        <f t="shared" si="27"/>
        <v>6.5847845874744806E-2</v>
      </c>
      <c r="T46" s="2">
        <f t="shared" si="28"/>
        <v>0.24</v>
      </c>
      <c r="U46" s="14">
        <f t="shared" si="29"/>
        <v>1.5803483009938751E-2</v>
      </c>
      <c r="V46" s="13">
        <v>0.6</v>
      </c>
      <c r="W46" s="2">
        <v>0.26</v>
      </c>
      <c r="X46" s="13">
        <f t="shared" si="41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0.17821348300993875</v>
      </c>
      <c r="AR46" s="9">
        <f t="shared" si="34"/>
        <v>183.86875000000001</v>
      </c>
      <c r="AS46" s="1">
        <f t="shared" si="35"/>
        <v>0.24</v>
      </c>
      <c r="AT46" s="1">
        <f t="shared" si="36"/>
        <v>7858166.666666667</v>
      </c>
      <c r="AU46" s="1">
        <f t="shared" si="37"/>
        <v>414052834298.92084</v>
      </c>
    </row>
    <row r="47" spans="1:48" x14ac:dyDescent="0.15">
      <c r="C47" s="7">
        <v>5</v>
      </c>
      <c r="D47" s="7">
        <f t="shared" si="38"/>
        <v>18.7665024330968</v>
      </c>
      <c r="E47" s="10">
        <f t="shared" si="39"/>
        <v>9.17101837499869</v>
      </c>
      <c r="F47" s="7" t="s">
        <v>85</v>
      </c>
      <c r="G47" s="1">
        <v>6</v>
      </c>
      <c r="H47" s="9">
        <f t="shared" si="19"/>
        <v>18.7665024330968</v>
      </c>
      <c r="I47" s="9">
        <f t="shared" si="20"/>
        <v>291.91650243309675</v>
      </c>
      <c r="J47" s="9">
        <f t="shared" si="21"/>
        <v>0.17236031895379186</v>
      </c>
      <c r="K47" s="9">
        <f t="shared" si="22"/>
        <v>183.86875000000001</v>
      </c>
      <c r="L47" s="9">
        <f t="shared" si="23"/>
        <v>44.128500000000003</v>
      </c>
      <c r="M47" s="1" t="s">
        <v>83</v>
      </c>
      <c r="O47" s="9">
        <f t="shared" si="40"/>
        <v>93.602484404576941</v>
      </c>
      <c r="P47" s="9">
        <f t="shared" si="24"/>
        <v>16.133354066840209</v>
      </c>
      <c r="Q47" s="12">
        <f t="shared" si="25"/>
        <v>3.8720049760416497</v>
      </c>
      <c r="R47" s="9">
        <f t="shared" si="26"/>
        <v>10.59084</v>
      </c>
      <c r="S47" s="13">
        <f t="shared" si="27"/>
        <v>0.36559942139071594</v>
      </c>
      <c r="T47" s="2">
        <f t="shared" si="28"/>
        <v>0.24</v>
      </c>
      <c r="U47" s="14">
        <f t="shared" si="29"/>
        <v>8.7743861133771819E-2</v>
      </c>
      <c r="V47" s="13">
        <v>0.6</v>
      </c>
      <c r="W47" s="2">
        <v>0.26</v>
      </c>
      <c r="X47" s="13">
        <f t="shared" si="41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0.2501538611337718</v>
      </c>
      <c r="AR47" s="9">
        <f t="shared" si="34"/>
        <v>183.86875000000001</v>
      </c>
      <c r="AS47" s="1">
        <f t="shared" si="35"/>
        <v>0.24</v>
      </c>
      <c r="AT47" s="1">
        <f t="shared" si="36"/>
        <v>7858166.666666667</v>
      </c>
      <c r="AU47" s="1">
        <f t="shared" si="37"/>
        <v>581195729211.35547</v>
      </c>
    </row>
    <row r="48" spans="1:48" x14ac:dyDescent="0.15">
      <c r="C48" s="7">
        <v>6</v>
      </c>
      <c r="D48" s="7">
        <f t="shared" si="38"/>
        <v>21.868815120239201</v>
      </c>
      <c r="E48" s="10">
        <f t="shared" si="39"/>
        <v>18.7665024330968</v>
      </c>
      <c r="F48" s="7" t="s">
        <v>83</v>
      </c>
      <c r="G48" s="1">
        <v>7</v>
      </c>
      <c r="H48" s="9">
        <f t="shared" si="19"/>
        <v>21.868815120239201</v>
      </c>
      <c r="I48" s="9">
        <f t="shared" si="20"/>
        <v>295.0188151202392</v>
      </c>
      <c r="J48" s="9">
        <f t="shared" si="21"/>
        <v>0.24477351667838096</v>
      </c>
      <c r="K48" s="9">
        <f t="shared" si="22"/>
        <v>183.86875000000001</v>
      </c>
      <c r="L48" s="9">
        <f t="shared" si="23"/>
        <v>44.128500000000003</v>
      </c>
      <c r="M48" s="1" t="s">
        <v>83</v>
      </c>
      <c r="O48" s="9">
        <f t="shared" si="40"/>
        <v>121.59763033773672</v>
      </c>
      <c r="P48" s="9">
        <f t="shared" si="24"/>
        <v>29.763879597525602</v>
      </c>
      <c r="Q48" s="12">
        <f t="shared" si="25"/>
        <v>7.143331103406144</v>
      </c>
      <c r="R48" s="9">
        <f t="shared" si="26"/>
        <v>10.59084</v>
      </c>
      <c r="S48" s="13">
        <f t="shared" si="27"/>
        <v>0.67448201496823146</v>
      </c>
      <c r="T48" s="2">
        <f t="shared" si="28"/>
        <v>0.24</v>
      </c>
      <c r="U48" s="14">
        <f t="shared" si="29"/>
        <v>0.16187568359237556</v>
      </c>
      <c r="V48" s="13">
        <v>0.75</v>
      </c>
      <c r="W48" s="2">
        <v>0.26</v>
      </c>
      <c r="X48" s="13">
        <f t="shared" si="41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0.36927568359237556</v>
      </c>
      <c r="AR48" s="9">
        <f t="shared" si="34"/>
        <v>183.86875000000001</v>
      </c>
      <c r="AS48" s="1">
        <f t="shared" si="35"/>
        <v>0.24</v>
      </c>
      <c r="AT48" s="1">
        <f t="shared" si="36"/>
        <v>7858166.666666667</v>
      </c>
      <c r="AU48" s="1">
        <f t="shared" si="37"/>
        <v>857957775397.76587</v>
      </c>
    </row>
    <row r="49" spans="1:48" x14ac:dyDescent="0.15">
      <c r="C49" s="7">
        <v>7</v>
      </c>
      <c r="D49" s="7">
        <f t="shared" si="38"/>
        <v>24.109952723980999</v>
      </c>
      <c r="E49" s="10">
        <f t="shared" si="39"/>
        <v>21.868815120239201</v>
      </c>
      <c r="F49" s="7" t="s">
        <v>83</v>
      </c>
      <c r="G49" s="1">
        <v>8</v>
      </c>
      <c r="H49" s="9">
        <f t="shared" si="19"/>
        <v>24.109952723980999</v>
      </c>
      <c r="I49" s="9">
        <f t="shared" si="20"/>
        <v>297.25995272398097</v>
      </c>
      <c r="J49" s="9">
        <f t="shared" si="21"/>
        <v>0.31392708394853913</v>
      </c>
      <c r="K49" s="9">
        <f t="shared" si="22"/>
        <v>183.86875000000001</v>
      </c>
      <c r="L49" s="9">
        <f t="shared" si="23"/>
        <v>44.128500000000003</v>
      </c>
      <c r="M49" s="1" t="s">
        <v>83</v>
      </c>
      <c r="O49" s="9">
        <f t="shared" si="40"/>
        <v>135.96225074021112</v>
      </c>
      <c r="P49" s="9">
        <f t="shared" si="24"/>
        <v>42.682232901954585</v>
      </c>
      <c r="Q49" s="12">
        <f t="shared" si="25"/>
        <v>10.243735896469101</v>
      </c>
      <c r="R49" s="9">
        <f t="shared" si="26"/>
        <v>10.59084</v>
      </c>
      <c r="S49" s="13">
        <f t="shared" si="27"/>
        <v>0.96722600817962512</v>
      </c>
      <c r="T49" s="2">
        <f t="shared" si="28"/>
        <v>0.24</v>
      </c>
      <c r="U49" s="14">
        <f t="shared" si="29"/>
        <v>0.23213424196311003</v>
      </c>
      <c r="V49" s="13">
        <v>0.75</v>
      </c>
      <c r="W49" s="2">
        <v>0.26</v>
      </c>
      <c r="X49" s="13">
        <f t="shared" si="41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0.43953424196311003</v>
      </c>
      <c r="AR49" s="9">
        <f t="shared" si="34"/>
        <v>183.86875000000001</v>
      </c>
      <c r="AS49" s="1">
        <f t="shared" si="35"/>
        <v>0.24</v>
      </c>
      <c r="AT49" s="1">
        <f t="shared" si="36"/>
        <v>7858166.666666667</v>
      </c>
      <c r="AU49" s="1">
        <f t="shared" si="37"/>
        <v>1021193209304.5059</v>
      </c>
    </row>
    <row r="50" spans="1:48" x14ac:dyDescent="0.15">
      <c r="C50" s="7">
        <v>8</v>
      </c>
      <c r="D50" s="7">
        <f t="shared" si="38"/>
        <v>23.231922067726799</v>
      </c>
      <c r="E50" s="10">
        <f t="shared" si="39"/>
        <v>24.109952723980999</v>
      </c>
      <c r="F50" s="7" t="s">
        <v>83</v>
      </c>
      <c r="G50" s="1">
        <v>9</v>
      </c>
      <c r="H50" s="9">
        <f t="shared" si="19"/>
        <v>23.231922067726799</v>
      </c>
      <c r="I50" s="9">
        <f t="shared" si="20"/>
        <v>296.3819220677268</v>
      </c>
      <c r="J50" s="9">
        <f t="shared" si="21"/>
        <v>0.28489587121513754</v>
      </c>
      <c r="K50" s="9">
        <f t="shared" si="22"/>
        <v>183.86875000000001</v>
      </c>
      <c r="L50" s="9">
        <f t="shared" si="23"/>
        <v>44.128500000000003</v>
      </c>
      <c r="M50" s="1" t="s">
        <v>83</v>
      </c>
      <c r="O50" s="9">
        <f t="shared" si="40"/>
        <v>137.40851783825653</v>
      </c>
      <c r="P50" s="9">
        <f t="shared" si="24"/>
        <v>39.147119401910864</v>
      </c>
      <c r="Q50" s="12">
        <f t="shared" si="25"/>
        <v>9.3953086564586066</v>
      </c>
      <c r="R50" s="9">
        <f t="shared" si="26"/>
        <v>10.59084</v>
      </c>
      <c r="S50" s="13">
        <f t="shared" si="27"/>
        <v>0.88711647579026842</v>
      </c>
      <c r="T50" s="2">
        <f t="shared" si="28"/>
        <v>0.24</v>
      </c>
      <c r="U50" s="14">
        <f t="shared" si="29"/>
        <v>0.21290795418966441</v>
      </c>
      <c r="V50" s="13">
        <v>0.75</v>
      </c>
      <c r="W50" s="2">
        <v>0.26</v>
      </c>
      <c r="X50" s="13">
        <f t="shared" si="41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0.42030795418966443</v>
      </c>
      <c r="AR50" s="9">
        <f t="shared" si="34"/>
        <v>183.86875000000001</v>
      </c>
      <c r="AS50" s="1">
        <f t="shared" si="35"/>
        <v>0.24</v>
      </c>
      <c r="AT50" s="1">
        <f t="shared" si="36"/>
        <v>7858166.666666667</v>
      </c>
      <c r="AU50" s="1">
        <f t="shared" si="37"/>
        <v>976523755505.67139</v>
      </c>
    </row>
    <row r="51" spans="1:48" x14ac:dyDescent="0.15">
      <c r="C51" s="7">
        <v>9</v>
      </c>
      <c r="D51" s="7">
        <f t="shared" si="38"/>
        <v>20.031315441031399</v>
      </c>
      <c r="E51" s="10">
        <f t="shared" si="39"/>
        <v>23.231922067726799</v>
      </c>
      <c r="F51" s="7" t="s">
        <v>83</v>
      </c>
      <c r="G51" s="1">
        <v>10</v>
      </c>
      <c r="H51" s="9">
        <f t="shared" si="19"/>
        <v>20.031315441031399</v>
      </c>
      <c r="I51" s="9">
        <f t="shared" si="20"/>
        <v>293.18131544103136</v>
      </c>
      <c r="J51" s="9">
        <f t="shared" si="21"/>
        <v>0.19903538901593262</v>
      </c>
      <c r="K51" s="9">
        <f t="shared" si="22"/>
        <v>183.86875000000001</v>
      </c>
      <c r="L51" s="9">
        <f t="shared" si="23"/>
        <v>44.128500000000003</v>
      </c>
      <c r="M51" s="1" t="s">
        <v>83</v>
      </c>
      <c r="O51" s="9">
        <f t="shared" si="40"/>
        <v>142.38989843634567</v>
      </c>
      <c r="P51" s="9">
        <f t="shared" si="24"/>
        <v>28.340628827217198</v>
      </c>
      <c r="Q51" s="12">
        <f t="shared" si="25"/>
        <v>6.801750918532127</v>
      </c>
      <c r="R51" s="9">
        <f t="shared" si="26"/>
        <v>10.59084</v>
      </c>
      <c r="S51" s="13">
        <f t="shared" si="27"/>
        <v>0.64222959826908221</v>
      </c>
      <c r="T51" s="2">
        <f t="shared" si="28"/>
        <v>0.24</v>
      </c>
      <c r="U51" s="14">
        <f t="shared" si="29"/>
        <v>0.15413510358457971</v>
      </c>
      <c r="V51" s="13">
        <v>0.75</v>
      </c>
      <c r="W51" s="2">
        <v>0.26</v>
      </c>
      <c r="X51" s="13">
        <f t="shared" si="41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0.36153510358457969</v>
      </c>
      <c r="AR51" s="9">
        <f t="shared" si="34"/>
        <v>183.86875000000001</v>
      </c>
      <c r="AS51" s="1">
        <f t="shared" si="35"/>
        <v>0.24</v>
      </c>
      <c r="AT51" s="1">
        <f t="shared" si="36"/>
        <v>7858166.666666667</v>
      </c>
      <c r="AU51" s="1">
        <f t="shared" si="37"/>
        <v>839973675445.20117</v>
      </c>
    </row>
    <row r="52" spans="1:48" x14ac:dyDescent="0.15">
      <c r="C52" s="7">
        <v>10</v>
      </c>
      <c r="D52" s="7">
        <f t="shared" si="38"/>
        <v>12.327094454502801</v>
      </c>
      <c r="E52" s="10">
        <f t="shared" si="39"/>
        <v>20.031315441031399</v>
      </c>
      <c r="F52" s="7" t="s">
        <v>83</v>
      </c>
      <c r="G52" s="1">
        <v>11</v>
      </c>
      <c r="H52" s="9">
        <f t="shared" si="19"/>
        <v>12.327094454502801</v>
      </c>
      <c r="I52" s="9">
        <f t="shared" si="20"/>
        <v>285.47709445450278</v>
      </c>
      <c r="J52" s="9">
        <f t="shared" si="21"/>
        <v>8.1224474134690333E-2</v>
      </c>
      <c r="K52" s="9">
        <f t="shared" si="22"/>
        <v>183.86875000000001</v>
      </c>
      <c r="L52" s="9">
        <f t="shared" si="23"/>
        <v>44.128500000000003</v>
      </c>
      <c r="M52" s="1" t="s">
        <v>85</v>
      </c>
      <c r="N52" s="9">
        <f>(O51-P51)*$C$21/100</f>
        <v>108.34680612867206</v>
      </c>
      <c r="O52" s="9">
        <f t="shared" si="40"/>
        <v>49.830963480456433</v>
      </c>
      <c r="P52" s="9">
        <f t="shared" si="24"/>
        <v>4.0474938043250317</v>
      </c>
      <c r="Q52" s="12">
        <f t="shared" si="25"/>
        <v>0.97139851303800762</v>
      </c>
      <c r="R52" s="9">
        <f t="shared" si="26"/>
        <v>10.59084</v>
      </c>
      <c r="S52" s="13">
        <f t="shared" si="27"/>
        <v>9.1720629623146754E-2</v>
      </c>
      <c r="T52" s="2">
        <f t="shared" si="28"/>
        <v>0.24</v>
      </c>
      <c r="U52" s="14">
        <f t="shared" si="29"/>
        <v>2.2012951109555222E-2</v>
      </c>
      <c r="V52" s="13">
        <v>0.6</v>
      </c>
      <c r="W52" s="2">
        <v>0.26</v>
      </c>
      <c r="X52" s="13">
        <f t="shared" si="41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0.18442295110955523</v>
      </c>
      <c r="AR52" s="9">
        <f t="shared" si="34"/>
        <v>183.86875000000001</v>
      </c>
      <c r="AS52" s="1">
        <f t="shared" si="35"/>
        <v>0.24</v>
      </c>
      <c r="AT52" s="1">
        <f t="shared" si="36"/>
        <v>7858166.666666667</v>
      </c>
      <c r="AU52" s="1">
        <f t="shared" si="37"/>
        <v>428479620772.71167</v>
      </c>
    </row>
    <row r="53" spans="1:48" x14ac:dyDescent="0.15">
      <c r="C53" s="7">
        <v>11</v>
      </c>
      <c r="D53" s="7">
        <f t="shared" si="38"/>
        <v>4.4969834611862698</v>
      </c>
      <c r="E53" s="10">
        <f t="shared" si="39"/>
        <v>12.327094454502801</v>
      </c>
      <c r="F53" s="7" t="s">
        <v>85</v>
      </c>
      <c r="G53" s="1">
        <v>12</v>
      </c>
      <c r="H53" s="9">
        <f t="shared" si="19"/>
        <v>4.4969834611862698</v>
      </c>
      <c r="I53" s="9">
        <f t="shared" si="20"/>
        <v>277.64698346118627</v>
      </c>
      <c r="J53" s="9">
        <f t="shared" si="21"/>
        <v>3.1041958669514157E-2</v>
      </c>
      <c r="K53" s="9">
        <f t="shared" si="22"/>
        <v>183.86875000000001</v>
      </c>
      <c r="L53" s="9">
        <f t="shared" si="23"/>
        <v>44.128500000000003</v>
      </c>
      <c r="M53" s="1" t="s">
        <v>83</v>
      </c>
      <c r="O53" s="9">
        <f t="shared" si="40"/>
        <v>89.911969676131406</v>
      </c>
      <c r="P53" s="9">
        <f t="shared" si="24"/>
        <v>2.7910436465810813</v>
      </c>
      <c r="Q53" s="12">
        <f t="shared" si="25"/>
        <v>0.6698504751794595</v>
      </c>
      <c r="R53" s="9">
        <f t="shared" si="26"/>
        <v>10.59084</v>
      </c>
      <c r="S53" s="13">
        <f t="shared" si="27"/>
        <v>6.3248096957319672E-2</v>
      </c>
      <c r="T53" s="2">
        <f t="shared" si="28"/>
        <v>0.24</v>
      </c>
      <c r="U53" s="14">
        <f t="shared" si="29"/>
        <v>1.5179543269756721E-2</v>
      </c>
      <c r="V53" s="13">
        <v>0.6</v>
      </c>
      <c r="W53" s="2">
        <v>0.26</v>
      </c>
      <c r="X53" s="13">
        <f t="shared" si="41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0.17758954326975673</v>
      </c>
      <c r="AR53" s="9">
        <f t="shared" si="34"/>
        <v>183.86875000000001</v>
      </c>
      <c r="AS53" s="1">
        <f t="shared" si="35"/>
        <v>0.24</v>
      </c>
      <c r="AT53" s="1">
        <f t="shared" si="36"/>
        <v>7858166.666666667</v>
      </c>
      <c r="AU53" s="1">
        <f t="shared" si="37"/>
        <v>412603202018.06982</v>
      </c>
      <c r="AV53" s="1">
        <f>SUM(AU42:AU53)</f>
        <v>7186496811138.0332</v>
      </c>
    </row>
    <row r="54" spans="1:48" x14ac:dyDescent="0.15">
      <c r="C54" s="7">
        <v>12</v>
      </c>
      <c r="D54" s="7">
        <f t="shared" si="38"/>
        <v>3.3020271150599299</v>
      </c>
      <c r="E54" s="10">
        <f t="shared" si="39"/>
        <v>4.4969834611862698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3.7767665257967198</v>
      </c>
      <c r="E58" s="7"/>
      <c r="F58" s="7"/>
      <c r="G58" s="1">
        <v>1</v>
      </c>
      <c r="H58" s="9">
        <f t="shared" ref="H58:H69" si="42">E59</f>
        <v>3.7767665257967198</v>
      </c>
      <c r="I58" s="9">
        <f t="shared" ref="I58:I69" si="43">H58+273.15</f>
        <v>276.92676652579672</v>
      </c>
      <c r="J58" s="9">
        <f t="shared" ref="J58:J69" si="44">EXP(($C$15*(I58-$C$13))/($C$16*I58*$C$13))</f>
        <v>2.8336033374432929E-2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2.8269915963225921E-3</v>
      </c>
      <c r="Q58" s="12">
        <f t="shared" ref="Q58:Q69" si="48">P58*$B$60</f>
        <v>5.3712840330129253E-4</v>
      </c>
      <c r="R58" s="9">
        <f t="shared" ref="R58:R69" si="49">L58*$B$60</f>
        <v>1.8955666666666669E-2</v>
      </c>
      <c r="S58" s="13">
        <f t="shared" ref="S58:S69" si="50">Q58/R58</f>
        <v>2.8336033374432929E-2</v>
      </c>
      <c r="T58" s="2">
        <f t="shared" ref="T58:T69" si="51">$B$59/100</f>
        <v>0.01</v>
      </c>
      <c r="U58" s="14">
        <f t="shared" ref="U58:U69" si="52">S58*T58</f>
        <v>2.8336033374432929E-4</v>
      </c>
      <c r="V58" s="13"/>
      <c r="W58" s="2"/>
      <c r="X58" s="14"/>
      <c r="Y58" s="2">
        <v>0.02</v>
      </c>
      <c r="Z58" s="2">
        <v>0.53</v>
      </c>
      <c r="AA58" s="2">
        <f t="shared" ref="AA58:AA69" si="53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4">AO58*AN58</f>
        <v>4.5999999999999999E-3</v>
      </c>
      <c r="AQ58" s="1">
        <f t="shared" ref="AQ58:AQ69" si="55">(AP58+AM58+AD58+AA58+U58+X58+AG58+AJ58)</f>
        <v>1.5483360333744329E-2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438750</v>
      </c>
      <c r="AU58" s="1">
        <f t="shared" ref="AU58:AU69" si="59">AT58*10000*AS58*0.67*AR58*AQ58</f>
        <v>86277234.552554563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-0.76610473223339703</v>
      </c>
      <c r="E59" s="10">
        <f t="shared" ref="E59:E70" si="61">D58</f>
        <v>3.7767665257967198</v>
      </c>
      <c r="F59" s="7" t="s">
        <v>83</v>
      </c>
      <c r="G59" s="1">
        <v>2</v>
      </c>
      <c r="H59" s="9">
        <f t="shared" si="42"/>
        <v>-0.76610473223339703</v>
      </c>
      <c r="I59" s="9">
        <f t="shared" si="43"/>
        <v>272.3838952677666</v>
      </c>
      <c r="J59" s="9">
        <f t="shared" si="44"/>
        <v>1.5763960147412975E-2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0.19670634173701074</v>
      </c>
      <c r="P59" s="9">
        <f t="shared" si="47"/>
        <v>3.1008709318856346E-3</v>
      </c>
      <c r="Q59" s="12">
        <f t="shared" si="48"/>
        <v>5.891654770582706E-4</v>
      </c>
      <c r="R59" s="9">
        <f t="shared" si="49"/>
        <v>1.8955666666666669E-2</v>
      </c>
      <c r="S59" s="13">
        <f t="shared" si="50"/>
        <v>3.1081232193975621E-2</v>
      </c>
      <c r="T59" s="2">
        <f t="shared" si="51"/>
        <v>0.01</v>
      </c>
      <c r="U59" s="14">
        <f t="shared" si="52"/>
        <v>3.108123219397562E-4</v>
      </c>
      <c r="V59" s="13"/>
      <c r="W59" s="2"/>
      <c r="X59" s="14"/>
      <c r="Y59" s="2">
        <v>0.02</v>
      </c>
      <c r="Z59" s="2">
        <v>0.53</v>
      </c>
      <c r="AA59" s="2">
        <f t="shared" si="53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4"/>
        <v>4.5999999999999999E-3</v>
      </c>
      <c r="AQ59" s="1">
        <f t="shared" si="55"/>
        <v>1.5510812321939757E-2</v>
      </c>
      <c r="AR59" s="9">
        <f t="shared" si="56"/>
        <v>9.9766666666666666</v>
      </c>
      <c r="AS59" s="1">
        <f t="shared" si="57"/>
        <v>0.19</v>
      </c>
      <c r="AT59" s="1">
        <f t="shared" si="58"/>
        <v>438750</v>
      </c>
      <c r="AU59" s="1">
        <f t="shared" si="59"/>
        <v>86430204.035497427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2.6048739488704502</v>
      </c>
      <c r="E60" s="10">
        <f t="shared" si="61"/>
        <v>-0.76610473223339703</v>
      </c>
      <c r="F60" s="7" t="s">
        <v>83</v>
      </c>
      <c r="G60" s="1">
        <v>3</v>
      </c>
      <c r="H60" s="9">
        <f t="shared" si="42"/>
        <v>2.6048739488704502</v>
      </c>
      <c r="I60" s="9">
        <f t="shared" si="43"/>
        <v>275.75487394887045</v>
      </c>
      <c r="J60" s="9">
        <f t="shared" si="44"/>
        <v>2.4403143412916904E-2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0.29337213747179175</v>
      </c>
      <c r="P60" s="9">
        <f t="shared" si="47"/>
        <v>7.1592023440781071E-3</v>
      </c>
      <c r="Q60" s="12">
        <f t="shared" si="48"/>
        <v>1.3602484453748404E-3</v>
      </c>
      <c r="R60" s="9">
        <f t="shared" si="49"/>
        <v>1.8955666666666669E-2</v>
      </c>
      <c r="S60" s="13">
        <f t="shared" si="50"/>
        <v>7.1759462185881459E-2</v>
      </c>
      <c r="T60" s="2">
        <f t="shared" si="51"/>
        <v>0.01</v>
      </c>
      <c r="U60" s="14">
        <f t="shared" si="52"/>
        <v>7.1759462185881455E-4</v>
      </c>
      <c r="V60" s="13"/>
      <c r="W60" s="2"/>
      <c r="X60" s="14"/>
      <c r="Y60" s="2">
        <v>0.02</v>
      </c>
      <c r="Z60" s="2">
        <v>0.53</v>
      </c>
      <c r="AA60" s="2">
        <f t="shared" si="53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4"/>
        <v>4.5999999999999999E-3</v>
      </c>
      <c r="AQ60" s="1">
        <f t="shared" si="55"/>
        <v>1.5917594621858815E-2</v>
      </c>
      <c r="AR60" s="9">
        <f t="shared" si="56"/>
        <v>9.9766666666666666</v>
      </c>
      <c r="AS60" s="1">
        <f t="shared" si="57"/>
        <v>0.19</v>
      </c>
      <c r="AT60" s="1">
        <f t="shared" si="58"/>
        <v>438750</v>
      </c>
      <c r="AU60" s="1">
        <f t="shared" si="59"/>
        <v>88696898.806235015</v>
      </c>
    </row>
    <row r="61" spans="1:48" x14ac:dyDescent="0.15">
      <c r="C61" s="7">
        <v>3</v>
      </c>
      <c r="D61" s="7">
        <f t="shared" si="60"/>
        <v>5.0752378902201096</v>
      </c>
      <c r="E61" s="10">
        <f t="shared" si="61"/>
        <v>2.6048739488704502</v>
      </c>
      <c r="F61" s="7" t="s">
        <v>83</v>
      </c>
      <c r="G61" s="1">
        <v>4</v>
      </c>
      <c r="H61" s="9">
        <f t="shared" si="42"/>
        <v>5.0752378902201096</v>
      </c>
      <c r="I61" s="9">
        <f t="shared" si="43"/>
        <v>278.22523789022011</v>
      </c>
      <c r="J61" s="9">
        <f t="shared" si="44"/>
        <v>3.3388982660066915E-2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0.38597960179438029</v>
      </c>
      <c r="P61" s="9">
        <f t="shared" si="47"/>
        <v>1.2887466231452096E-2</v>
      </c>
      <c r="Q61" s="12">
        <f t="shared" si="48"/>
        <v>2.4486185839758981E-3</v>
      </c>
      <c r="R61" s="9">
        <f t="shared" si="49"/>
        <v>1.8955666666666669E-2</v>
      </c>
      <c r="S61" s="13">
        <f t="shared" si="50"/>
        <v>0.12917607315187532</v>
      </c>
      <c r="T61" s="2">
        <f t="shared" si="51"/>
        <v>0.01</v>
      </c>
      <c r="U61" s="14">
        <f t="shared" si="52"/>
        <v>1.2917607315187532E-3</v>
      </c>
      <c r="V61" s="13"/>
      <c r="W61" s="2"/>
      <c r="X61" s="14"/>
      <c r="Y61" s="2">
        <v>0.02</v>
      </c>
      <c r="Z61" s="2">
        <v>0.53</v>
      </c>
      <c r="AA61" s="2">
        <f t="shared" si="53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4"/>
        <v>4.5999999999999999E-3</v>
      </c>
      <c r="AQ61" s="1">
        <f t="shared" si="55"/>
        <v>1.6491760731518753E-2</v>
      </c>
      <c r="AR61" s="9">
        <f t="shared" si="56"/>
        <v>9.9766666666666666</v>
      </c>
      <c r="AS61" s="1">
        <f t="shared" si="57"/>
        <v>0.19</v>
      </c>
      <c r="AT61" s="1">
        <f t="shared" si="58"/>
        <v>438750</v>
      </c>
      <c r="AU61" s="1">
        <f t="shared" si="59"/>
        <v>91896298.874920145</v>
      </c>
    </row>
    <row r="62" spans="1:48" x14ac:dyDescent="0.15">
      <c r="C62" s="7">
        <v>4</v>
      </c>
      <c r="D62" s="7">
        <f t="shared" si="60"/>
        <v>9.17101837499869</v>
      </c>
      <c r="E62" s="10">
        <f t="shared" si="61"/>
        <v>5.0752378902201096</v>
      </c>
      <c r="F62" s="7" t="s">
        <v>83</v>
      </c>
      <c r="G62" s="1">
        <v>5</v>
      </c>
      <c r="H62" s="9">
        <f t="shared" si="42"/>
        <v>9.17101837499869</v>
      </c>
      <c r="I62" s="9">
        <f t="shared" si="43"/>
        <v>282.32101837499869</v>
      </c>
      <c r="J62" s="9">
        <f t="shared" si="44"/>
        <v>5.547499954191256E-2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0.3544375287847818</v>
      </c>
      <c r="O62" s="9">
        <f t="shared" si="62"/>
        <v>0.11842127344481307</v>
      </c>
      <c r="P62" s="9">
        <f t="shared" si="47"/>
        <v>6.5694200901037069E-3</v>
      </c>
      <c r="Q62" s="12">
        <f t="shared" si="48"/>
        <v>1.2481898171197044E-3</v>
      </c>
      <c r="R62" s="9">
        <f t="shared" si="49"/>
        <v>1.8955666666666669E-2</v>
      </c>
      <c r="S62" s="13">
        <f t="shared" si="50"/>
        <v>6.5847845874744806E-2</v>
      </c>
      <c r="T62" s="2">
        <f t="shared" si="51"/>
        <v>0.01</v>
      </c>
      <c r="U62" s="14">
        <f t="shared" si="52"/>
        <v>6.5847845874744812E-4</v>
      </c>
      <c r="V62" s="13"/>
      <c r="W62" s="2"/>
      <c r="X62" s="14"/>
      <c r="Y62" s="2">
        <v>0.02</v>
      </c>
      <c r="Z62" s="2">
        <v>0.53</v>
      </c>
      <c r="AA62" s="2">
        <f t="shared" si="53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4"/>
        <v>4.5999999999999999E-3</v>
      </c>
      <c r="AQ62" s="1">
        <f t="shared" si="55"/>
        <v>1.5858478458747449E-2</v>
      </c>
      <c r="AR62" s="9">
        <f t="shared" si="56"/>
        <v>9.9766666666666666</v>
      </c>
      <c r="AS62" s="1">
        <f t="shared" si="57"/>
        <v>0.19</v>
      </c>
      <c r="AT62" s="1">
        <f t="shared" si="58"/>
        <v>438750</v>
      </c>
      <c r="AU62" s="1">
        <f t="shared" si="59"/>
        <v>88367488.461150512</v>
      </c>
    </row>
    <row r="63" spans="1:48" x14ac:dyDescent="0.15">
      <c r="C63" s="7">
        <v>5</v>
      </c>
      <c r="D63" s="7">
        <f t="shared" si="60"/>
        <v>18.7665024330968</v>
      </c>
      <c r="E63" s="10">
        <f t="shared" si="61"/>
        <v>9.17101837499869</v>
      </c>
      <c r="F63" s="7" t="s">
        <v>85</v>
      </c>
      <c r="G63" s="1">
        <v>6</v>
      </c>
      <c r="H63" s="9">
        <f t="shared" si="42"/>
        <v>18.7665024330968</v>
      </c>
      <c r="I63" s="9">
        <f t="shared" si="43"/>
        <v>291.91650243309675</v>
      </c>
      <c r="J63" s="9">
        <f t="shared" si="44"/>
        <v>0.17236031895379186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0.21161852002137604</v>
      </c>
      <c r="P63" s="9">
        <f t="shared" si="47"/>
        <v>3.6474635607413763E-2</v>
      </c>
      <c r="Q63" s="12">
        <f t="shared" si="48"/>
        <v>6.9301807654086152E-3</v>
      </c>
      <c r="R63" s="9">
        <f t="shared" si="49"/>
        <v>1.8955666666666669E-2</v>
      </c>
      <c r="S63" s="13">
        <f t="shared" si="50"/>
        <v>0.36559942139071594</v>
      </c>
      <c r="T63" s="2">
        <f t="shared" si="51"/>
        <v>0.01</v>
      </c>
      <c r="U63" s="14">
        <f t="shared" si="52"/>
        <v>3.6559942139071594E-3</v>
      </c>
      <c r="V63" s="13"/>
      <c r="W63" s="2"/>
      <c r="X63" s="14"/>
      <c r="Y63" s="2">
        <v>0.02</v>
      </c>
      <c r="Z63" s="2">
        <v>0.53</v>
      </c>
      <c r="AA63" s="2">
        <f t="shared" si="53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4"/>
        <v>4.5999999999999999E-3</v>
      </c>
      <c r="AQ63" s="1">
        <f t="shared" si="55"/>
        <v>1.885599421390716E-2</v>
      </c>
      <c r="AR63" s="9">
        <f t="shared" si="56"/>
        <v>9.9766666666666666</v>
      </c>
      <c r="AS63" s="1">
        <f t="shared" si="57"/>
        <v>0.19</v>
      </c>
      <c r="AT63" s="1">
        <f t="shared" si="58"/>
        <v>438750</v>
      </c>
      <c r="AU63" s="1">
        <f t="shared" si="59"/>
        <v>105070411.1025143</v>
      </c>
    </row>
    <row r="64" spans="1:48" x14ac:dyDescent="0.15">
      <c r="C64" s="7">
        <v>6</v>
      </c>
      <c r="D64" s="7">
        <f t="shared" si="60"/>
        <v>21.868815120239201</v>
      </c>
      <c r="E64" s="10">
        <f t="shared" si="61"/>
        <v>18.7665024330968</v>
      </c>
      <c r="F64" s="7" t="s">
        <v>83</v>
      </c>
      <c r="G64" s="1">
        <v>7</v>
      </c>
      <c r="H64" s="9">
        <f t="shared" si="42"/>
        <v>21.868815120239201</v>
      </c>
      <c r="I64" s="9">
        <f t="shared" si="43"/>
        <v>295.0188151202392</v>
      </c>
      <c r="J64" s="9">
        <f t="shared" si="44"/>
        <v>0.24477351667838096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0.27491055108062895</v>
      </c>
      <c r="P64" s="9">
        <f t="shared" si="47"/>
        <v>6.7290822359997227E-2</v>
      </c>
      <c r="Q64" s="12">
        <f t="shared" si="48"/>
        <v>1.2785256248399473E-2</v>
      </c>
      <c r="R64" s="9">
        <f t="shared" si="49"/>
        <v>1.8955666666666669E-2</v>
      </c>
      <c r="S64" s="13">
        <f t="shared" si="50"/>
        <v>0.67448201496823135</v>
      </c>
      <c r="T64" s="2">
        <f t="shared" si="51"/>
        <v>0.01</v>
      </c>
      <c r="U64" s="14">
        <f t="shared" si="52"/>
        <v>6.7448201496823137E-3</v>
      </c>
      <c r="V64" s="13"/>
      <c r="W64" s="2"/>
      <c r="X64" s="14"/>
      <c r="Y64" s="2">
        <v>0.04</v>
      </c>
      <c r="Z64" s="2">
        <v>0.53</v>
      </c>
      <c r="AA64" s="2">
        <f t="shared" si="53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4"/>
        <v>6.8999999999999999E-3</v>
      </c>
      <c r="AQ64" s="1">
        <f t="shared" si="55"/>
        <v>3.4844820149682314E-2</v>
      </c>
      <c r="AR64" s="9">
        <f t="shared" si="56"/>
        <v>9.9766666666666666</v>
      </c>
      <c r="AS64" s="1">
        <f t="shared" si="57"/>
        <v>0.19</v>
      </c>
      <c r="AT64" s="1">
        <f t="shared" si="58"/>
        <v>438750</v>
      </c>
      <c r="AU64" s="1">
        <f t="shared" si="59"/>
        <v>194164228.9654513</v>
      </c>
    </row>
    <row r="65" spans="1:48" x14ac:dyDescent="0.15">
      <c r="C65" s="7">
        <v>7</v>
      </c>
      <c r="D65" s="7">
        <f t="shared" si="60"/>
        <v>24.109952723980999</v>
      </c>
      <c r="E65" s="10">
        <f t="shared" si="61"/>
        <v>21.868815120239201</v>
      </c>
      <c r="F65" s="7" t="s">
        <v>83</v>
      </c>
      <c r="G65" s="1">
        <v>8</v>
      </c>
      <c r="H65" s="9">
        <f t="shared" si="42"/>
        <v>24.109952723980999</v>
      </c>
      <c r="I65" s="9">
        <f t="shared" si="43"/>
        <v>297.25995272398097</v>
      </c>
      <c r="J65" s="9">
        <f t="shared" si="44"/>
        <v>0.31392708394853913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0.30738639538729839</v>
      </c>
      <c r="P65" s="9">
        <f t="shared" si="47"/>
        <v>9.6496914749387264E-2</v>
      </c>
      <c r="Q65" s="12">
        <f t="shared" si="48"/>
        <v>1.8334413802383581E-2</v>
      </c>
      <c r="R65" s="9">
        <f t="shared" si="49"/>
        <v>1.8955666666666669E-2</v>
      </c>
      <c r="S65" s="13">
        <f t="shared" si="50"/>
        <v>0.96722600817962501</v>
      </c>
      <c r="T65" s="2">
        <f t="shared" si="51"/>
        <v>0.01</v>
      </c>
      <c r="U65" s="14">
        <f t="shared" si="52"/>
        <v>9.6722600817962506E-3</v>
      </c>
      <c r="V65" s="13"/>
      <c r="W65" s="2"/>
      <c r="X65" s="14"/>
      <c r="Y65" s="2">
        <v>0.04</v>
      </c>
      <c r="Z65" s="2">
        <v>0.53</v>
      </c>
      <c r="AA65" s="2">
        <f t="shared" si="53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4"/>
        <v>6.8999999999999999E-3</v>
      </c>
      <c r="AQ65" s="1">
        <f t="shared" si="55"/>
        <v>3.7772260081796252E-2</v>
      </c>
      <c r="AR65" s="9">
        <f t="shared" si="56"/>
        <v>9.9766666666666666</v>
      </c>
      <c r="AS65" s="1">
        <f t="shared" si="57"/>
        <v>0.19</v>
      </c>
      <c r="AT65" s="1">
        <f t="shared" si="58"/>
        <v>438750</v>
      </c>
      <c r="AU65" s="1">
        <f t="shared" si="59"/>
        <v>210476671.24008185</v>
      </c>
    </row>
    <row r="66" spans="1:48" x14ac:dyDescent="0.15">
      <c r="C66" s="7">
        <v>8</v>
      </c>
      <c r="D66" s="7">
        <f t="shared" si="60"/>
        <v>23.231922067726799</v>
      </c>
      <c r="E66" s="10">
        <f t="shared" si="61"/>
        <v>24.109952723980999</v>
      </c>
      <c r="F66" s="7" t="s">
        <v>83</v>
      </c>
      <c r="G66" s="1">
        <v>9</v>
      </c>
      <c r="H66" s="9">
        <f t="shared" si="42"/>
        <v>23.231922067726799</v>
      </c>
      <c r="I66" s="9">
        <f t="shared" si="43"/>
        <v>296.3819220677268</v>
      </c>
      <c r="J66" s="9">
        <f t="shared" si="44"/>
        <v>0.28489587121513754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0.3106561473045778</v>
      </c>
      <c r="P66" s="9">
        <f t="shared" si="47"/>
        <v>8.8504653734675795E-2</v>
      </c>
      <c r="Q66" s="12">
        <f t="shared" si="48"/>
        <v>1.6815884209588402E-2</v>
      </c>
      <c r="R66" s="9">
        <f t="shared" si="49"/>
        <v>1.8955666666666669E-2</v>
      </c>
      <c r="S66" s="13">
        <f t="shared" si="50"/>
        <v>0.88711647579026853</v>
      </c>
      <c r="T66" s="2">
        <f t="shared" si="51"/>
        <v>0.01</v>
      </c>
      <c r="U66" s="14">
        <f t="shared" si="52"/>
        <v>8.8711647579026859E-3</v>
      </c>
      <c r="V66" s="13"/>
      <c r="W66" s="2"/>
      <c r="X66" s="14"/>
      <c r="Y66" s="2">
        <v>0.04</v>
      </c>
      <c r="Z66" s="2">
        <v>0.53</v>
      </c>
      <c r="AA66" s="2">
        <f t="shared" si="53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4"/>
        <v>6.8999999999999999E-3</v>
      </c>
      <c r="AQ66" s="1">
        <f t="shared" si="55"/>
        <v>3.6971164757902686E-2</v>
      </c>
      <c r="AR66" s="9">
        <f t="shared" si="56"/>
        <v>9.9766666666666666</v>
      </c>
      <c r="AS66" s="1">
        <f t="shared" si="57"/>
        <v>0.19</v>
      </c>
      <c r="AT66" s="1">
        <f t="shared" si="58"/>
        <v>438750</v>
      </c>
      <c r="AU66" s="1">
        <f t="shared" si="59"/>
        <v>206012763.68586129</v>
      </c>
    </row>
    <row r="67" spans="1:48" x14ac:dyDescent="0.15">
      <c r="C67" s="7">
        <v>9</v>
      </c>
      <c r="D67" s="7">
        <f t="shared" si="60"/>
        <v>20.031315441031399</v>
      </c>
      <c r="E67" s="10">
        <f t="shared" si="61"/>
        <v>23.231922067726799</v>
      </c>
      <c r="F67" s="7" t="s">
        <v>83</v>
      </c>
      <c r="G67" s="1">
        <v>10</v>
      </c>
      <c r="H67" s="9">
        <f t="shared" si="42"/>
        <v>20.031315441031399</v>
      </c>
      <c r="I67" s="9">
        <f t="shared" si="43"/>
        <v>293.18131544103136</v>
      </c>
      <c r="J67" s="9">
        <f t="shared" si="44"/>
        <v>0.19903538901593262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0.32191816023656866</v>
      </c>
      <c r="P67" s="9">
        <f t="shared" si="47"/>
        <v>6.4073106253978773E-2</v>
      </c>
      <c r="Q67" s="12">
        <f t="shared" si="48"/>
        <v>1.2173890188255968E-2</v>
      </c>
      <c r="R67" s="9">
        <f t="shared" si="49"/>
        <v>1.8955666666666669E-2</v>
      </c>
      <c r="S67" s="13">
        <f t="shared" si="50"/>
        <v>0.64222959826908221</v>
      </c>
      <c r="T67" s="2">
        <f t="shared" si="51"/>
        <v>0.01</v>
      </c>
      <c r="U67" s="14">
        <f t="shared" si="52"/>
        <v>6.4222959826908226E-3</v>
      </c>
      <c r="V67" s="13"/>
      <c r="W67" s="2"/>
      <c r="X67" s="14"/>
      <c r="Y67" s="2">
        <v>0.04</v>
      </c>
      <c r="Z67" s="2">
        <v>0.53</v>
      </c>
      <c r="AA67" s="2">
        <f t="shared" si="53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4"/>
        <v>6.8999999999999999E-3</v>
      </c>
      <c r="AQ67" s="1">
        <f t="shared" si="55"/>
        <v>3.4522295982690826E-2</v>
      </c>
      <c r="AR67" s="9">
        <f t="shared" si="56"/>
        <v>9.9766666666666666</v>
      </c>
      <c r="AS67" s="1">
        <f t="shared" si="57"/>
        <v>0.19</v>
      </c>
      <c r="AT67" s="1">
        <f t="shared" si="58"/>
        <v>438750</v>
      </c>
      <c r="AU67" s="1">
        <f t="shared" si="59"/>
        <v>192367042.01090196</v>
      </c>
    </row>
    <row r="68" spans="1:48" x14ac:dyDescent="0.15">
      <c r="C68" s="7">
        <v>10</v>
      </c>
      <c r="D68" s="7">
        <f t="shared" si="60"/>
        <v>12.327094454502801</v>
      </c>
      <c r="E68" s="10">
        <f t="shared" si="61"/>
        <v>20.031315441031399</v>
      </c>
      <c r="F68" s="7" t="s">
        <v>83</v>
      </c>
      <c r="G68" s="1">
        <v>11</v>
      </c>
      <c r="H68" s="9">
        <f t="shared" si="42"/>
        <v>12.327094454502801</v>
      </c>
      <c r="I68" s="9">
        <f t="shared" si="43"/>
        <v>285.47709445450278</v>
      </c>
      <c r="J68" s="9">
        <f t="shared" si="44"/>
        <v>8.1224474134690333E-2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0.24495280128346039</v>
      </c>
      <c r="O68" s="9">
        <f t="shared" si="62"/>
        <v>0.11265891936579617</v>
      </c>
      <c r="P68" s="9">
        <f t="shared" si="47"/>
        <v>9.1506614820692743E-3</v>
      </c>
      <c r="Q68" s="12">
        <f t="shared" si="48"/>
        <v>1.7386256815931621E-3</v>
      </c>
      <c r="R68" s="9">
        <f t="shared" si="49"/>
        <v>1.8955666666666669E-2</v>
      </c>
      <c r="S68" s="13">
        <f t="shared" si="50"/>
        <v>9.1720629623146741E-2</v>
      </c>
      <c r="T68" s="2">
        <f t="shared" si="51"/>
        <v>0.01</v>
      </c>
      <c r="U68" s="14">
        <f t="shared" si="52"/>
        <v>9.1720629623146747E-4</v>
      </c>
      <c r="V68" s="13"/>
      <c r="W68" s="2"/>
      <c r="X68" s="14"/>
      <c r="Y68" s="2">
        <v>0.02</v>
      </c>
      <c r="Z68" s="2">
        <v>0.53</v>
      </c>
      <c r="AA68" s="2">
        <f t="shared" si="53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4"/>
        <v>4.5999999999999999E-3</v>
      </c>
      <c r="AQ68" s="1">
        <f t="shared" si="55"/>
        <v>1.6117206296231468E-2</v>
      </c>
      <c r="AR68" s="9">
        <f t="shared" si="56"/>
        <v>9.9766666666666666</v>
      </c>
      <c r="AS68" s="1">
        <f t="shared" si="57"/>
        <v>0.19</v>
      </c>
      <c r="AT68" s="1">
        <f t="shared" si="58"/>
        <v>438750</v>
      </c>
      <c r="AU68" s="1">
        <f t="shared" si="59"/>
        <v>89809185.989253297</v>
      </c>
    </row>
    <row r="69" spans="1:48" x14ac:dyDescent="0.15">
      <c r="C69" s="7">
        <v>11</v>
      </c>
      <c r="D69" s="7">
        <f t="shared" si="60"/>
        <v>4.4969834611862698</v>
      </c>
      <c r="E69" s="10">
        <f t="shared" si="61"/>
        <v>12.327094454502801</v>
      </c>
      <c r="F69" s="7" t="s">
        <v>85</v>
      </c>
      <c r="G69" s="1">
        <v>12</v>
      </c>
      <c r="H69" s="9">
        <f t="shared" si="42"/>
        <v>4.4969834611862698</v>
      </c>
      <c r="I69" s="9">
        <f t="shared" si="43"/>
        <v>277.64698346118627</v>
      </c>
      <c r="J69" s="9">
        <f t="shared" si="44"/>
        <v>3.1041958669514157E-2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0.20327492455039356</v>
      </c>
      <c r="P69" s="9">
        <f t="shared" si="47"/>
        <v>6.3100518064419259E-3</v>
      </c>
      <c r="Q69" s="12">
        <f t="shared" si="48"/>
        <v>1.1989098432239659E-3</v>
      </c>
      <c r="R69" s="9">
        <f t="shared" si="49"/>
        <v>1.8955666666666669E-2</v>
      </c>
      <c r="S69" s="13">
        <f t="shared" si="50"/>
        <v>6.3248096957319658E-2</v>
      </c>
      <c r="T69" s="2">
        <f t="shared" si="51"/>
        <v>0.01</v>
      </c>
      <c r="U69" s="14">
        <f t="shared" si="52"/>
        <v>6.3248096957319662E-4</v>
      </c>
      <c r="V69" s="13"/>
      <c r="W69" s="2"/>
      <c r="X69" s="14"/>
      <c r="Y69" s="2">
        <v>0.02</v>
      </c>
      <c r="Z69" s="2">
        <v>0.53</v>
      </c>
      <c r="AA69" s="2">
        <f t="shared" si="53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4"/>
        <v>4.5999999999999999E-3</v>
      </c>
      <c r="AQ69" s="1">
        <f t="shared" si="55"/>
        <v>1.5832480969573196E-2</v>
      </c>
      <c r="AR69" s="9">
        <f t="shared" si="56"/>
        <v>9.9766666666666666</v>
      </c>
      <c r="AS69" s="1">
        <f t="shared" si="57"/>
        <v>0.19</v>
      </c>
      <c r="AT69" s="1">
        <f t="shared" si="58"/>
        <v>438750</v>
      </c>
      <c r="AU69" s="1">
        <f t="shared" si="59"/>
        <v>88222623.817887247</v>
      </c>
      <c r="AV69" s="1">
        <f>SUM(AU58:AU69)</f>
        <v>1527791051.5423088</v>
      </c>
    </row>
    <row r="70" spans="1:48" x14ac:dyDescent="0.15">
      <c r="C70" s="7">
        <v>12</v>
      </c>
      <c r="D70" s="7">
        <f t="shared" si="60"/>
        <v>3.3020271150599299</v>
      </c>
      <c r="E70" s="10">
        <f t="shared" si="61"/>
        <v>4.4969834611862698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7">
        <f>D58</f>
        <v>3.7767665257967198</v>
      </c>
      <c r="E73" s="7"/>
      <c r="F73" s="7"/>
      <c r="G73" s="1">
        <v>1</v>
      </c>
      <c r="H73" s="9">
        <f t="shared" ref="H73:H84" si="63">E74</f>
        <v>3.7767665257967198</v>
      </c>
      <c r="I73" s="9">
        <f t="shared" ref="I73:I84" si="64">H73+273.15</f>
        <v>276.92676652579672</v>
      </c>
      <c r="J73" s="9">
        <f t="shared" ref="J73:J84" si="65">EXP(($C$15*(I73-$C$13))/($C$16*I73*$C$13))</f>
        <v>2.8336033374432929E-2</v>
      </c>
      <c r="K73" s="9">
        <f t="shared" ref="K73:K84" si="66">$B$73/12</f>
        <v>11.223750000000001</v>
      </c>
      <c r="L73" s="9">
        <f t="shared" ref="L73:L84" si="67">K73*$B$74/100</f>
        <v>0.1122375</v>
      </c>
      <c r="M73" s="1" t="s">
        <v>83</v>
      </c>
      <c r="O73" s="9">
        <f>L73</f>
        <v>0.1122375</v>
      </c>
      <c r="P73" s="9">
        <f t="shared" ref="P73:P84" si="68">O73*J73</f>
        <v>3.1803655458629162E-3</v>
      </c>
      <c r="Q73" s="12">
        <f t="shared" ref="Q73:Q84" si="69">P73*$B$75</f>
        <v>5.7246579825532488E-4</v>
      </c>
      <c r="R73" s="9">
        <f t="shared" ref="R73:R84" si="70">L73*$B$75</f>
        <v>2.0202749999999998E-2</v>
      </c>
      <c r="S73" s="13">
        <f t="shared" ref="S73:S84" si="71">Q73/R73</f>
        <v>2.8336033374432933E-2</v>
      </c>
      <c r="T73" s="2">
        <f t="shared" ref="T73:T84" si="72">$B$74/100</f>
        <v>0.01</v>
      </c>
      <c r="U73" s="14">
        <f t="shared" ref="U73:U84" si="73">S73*T73</f>
        <v>2.8336033374432934E-4</v>
      </c>
      <c r="V73" s="13"/>
      <c r="W73" s="2"/>
      <c r="X73" s="14"/>
      <c r="Y73" s="2">
        <v>0.02</v>
      </c>
      <c r="Z73" s="2">
        <v>0.49</v>
      </c>
      <c r="AA73" s="2">
        <f t="shared" ref="AA73:AA84" si="74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5">AO73*AN73</f>
        <v>5.0000000000000001E-3</v>
      </c>
      <c r="AQ73" s="1">
        <f t="shared" ref="AQ73:AQ84" si="76">(AP73+AM73+AD73+AA73+U73+X73+AG73+AJ73)</f>
        <v>1.508336033374433E-2</v>
      </c>
      <c r="AR73" s="9">
        <f t="shared" ref="AR73:AR84" si="77">$B$73/12</f>
        <v>11.223750000000001</v>
      </c>
      <c r="AS73" s="1">
        <f t="shared" ref="AS73:AS84" si="78">$B$75</f>
        <v>0.18</v>
      </c>
      <c r="AT73" s="1">
        <f t="shared" ref="AT73:AT84" si="79">$E$4/12</f>
        <v>219916.66666666666</v>
      </c>
      <c r="AU73" s="1">
        <f t="shared" ref="AU73:AU84" si="80">AT73*10000*AS73*0.67*AR73*AQ73</f>
        <v>44899503.934140988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-0.76610473223339703</v>
      </c>
      <c r="E74" s="10">
        <f t="shared" ref="E74:E85" si="82">D73</f>
        <v>3.7767665257967198</v>
      </c>
      <c r="F74" s="7" t="s">
        <v>83</v>
      </c>
      <c r="G74" s="1">
        <v>2</v>
      </c>
      <c r="H74" s="9">
        <f t="shared" si="63"/>
        <v>-0.76610473223339703</v>
      </c>
      <c r="I74" s="9">
        <f t="shared" si="64"/>
        <v>272.3838952677666</v>
      </c>
      <c r="J74" s="9">
        <f t="shared" si="65"/>
        <v>1.5763960147412975E-2</v>
      </c>
      <c r="K74" s="9">
        <f t="shared" si="66"/>
        <v>11.223750000000001</v>
      </c>
      <c r="L74" s="9">
        <f t="shared" si="67"/>
        <v>0.1122375</v>
      </c>
      <c r="M74" s="1" t="s">
        <v>83</v>
      </c>
      <c r="O74" s="9">
        <f t="shared" ref="O74:O84" si="83">L74+O73-P73-N74</f>
        <v>0.22129463445413708</v>
      </c>
      <c r="P74" s="9">
        <f t="shared" si="68"/>
        <v>3.4884797983713392E-3</v>
      </c>
      <c r="Q74" s="12">
        <f t="shared" si="69"/>
        <v>6.2792636370684102E-4</v>
      </c>
      <c r="R74" s="9">
        <f t="shared" si="70"/>
        <v>2.0202749999999998E-2</v>
      </c>
      <c r="S74" s="13">
        <f t="shared" si="71"/>
        <v>3.1081232193975624E-2</v>
      </c>
      <c r="T74" s="2">
        <f t="shared" si="72"/>
        <v>0.01</v>
      </c>
      <c r="U74" s="14">
        <f t="shared" si="73"/>
        <v>3.1081232193975626E-4</v>
      </c>
      <c r="V74" s="13"/>
      <c r="W74" s="2"/>
      <c r="X74" s="14"/>
      <c r="Y74" s="2">
        <v>0.02</v>
      </c>
      <c r="Z74" s="2">
        <v>0.49</v>
      </c>
      <c r="AA74" s="2">
        <f t="shared" si="74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5"/>
        <v>5.0000000000000001E-3</v>
      </c>
      <c r="AQ74" s="1">
        <f t="shared" si="76"/>
        <v>1.5110812321939757E-2</v>
      </c>
      <c r="AR74" s="9">
        <f t="shared" si="77"/>
        <v>11.223750000000001</v>
      </c>
      <c r="AS74" s="1">
        <f t="shared" si="78"/>
        <v>0.18</v>
      </c>
      <c r="AT74" s="1">
        <f t="shared" si="79"/>
        <v>219916.66666666666</v>
      </c>
      <c r="AU74" s="1">
        <f t="shared" si="80"/>
        <v>44981221.842134148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2.6048739488704502</v>
      </c>
      <c r="E75" s="10">
        <f t="shared" si="82"/>
        <v>-0.76610473223339703</v>
      </c>
      <c r="F75" s="7" t="s">
        <v>83</v>
      </c>
      <c r="G75" s="1">
        <v>3</v>
      </c>
      <c r="H75" s="9">
        <f t="shared" si="63"/>
        <v>2.6048739488704502</v>
      </c>
      <c r="I75" s="9">
        <f t="shared" si="64"/>
        <v>275.75487394887045</v>
      </c>
      <c r="J75" s="9">
        <f t="shared" si="65"/>
        <v>2.4403143412916904E-2</v>
      </c>
      <c r="K75" s="9">
        <f t="shared" si="66"/>
        <v>11.223750000000001</v>
      </c>
      <c r="L75" s="9">
        <f t="shared" si="67"/>
        <v>0.1122375</v>
      </c>
      <c r="M75" s="1" t="s">
        <v>83</v>
      </c>
      <c r="O75" s="9">
        <f t="shared" si="83"/>
        <v>0.33004365465576574</v>
      </c>
      <c r="P75" s="9">
        <f t="shared" si="68"/>
        <v>8.0541026370878708E-3</v>
      </c>
      <c r="Q75" s="12">
        <f t="shared" si="69"/>
        <v>1.4497384746758168E-3</v>
      </c>
      <c r="R75" s="9">
        <f t="shared" si="70"/>
        <v>2.0202749999999998E-2</v>
      </c>
      <c r="S75" s="13">
        <f t="shared" si="71"/>
        <v>7.1759462185881473E-2</v>
      </c>
      <c r="T75" s="2">
        <f t="shared" si="72"/>
        <v>0.01</v>
      </c>
      <c r="U75" s="14">
        <f t="shared" si="73"/>
        <v>7.1759462185881477E-4</v>
      </c>
      <c r="V75" s="13"/>
      <c r="W75" s="2"/>
      <c r="X75" s="14"/>
      <c r="Y75" s="2">
        <v>0.02</v>
      </c>
      <c r="Z75" s="2">
        <v>0.49</v>
      </c>
      <c r="AA75" s="2">
        <f t="shared" si="74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5"/>
        <v>5.0000000000000001E-3</v>
      </c>
      <c r="AQ75" s="1">
        <f t="shared" si="76"/>
        <v>1.5517594621858815E-2</v>
      </c>
      <c r="AR75" s="9">
        <f t="shared" si="77"/>
        <v>11.223750000000001</v>
      </c>
      <c r="AS75" s="1">
        <f t="shared" si="78"/>
        <v>0.18</v>
      </c>
      <c r="AT75" s="1">
        <f t="shared" si="79"/>
        <v>219916.66666666666</v>
      </c>
      <c r="AU75" s="1">
        <f t="shared" si="80"/>
        <v>46192114.048607126</v>
      </c>
    </row>
    <row r="76" spans="1:48" x14ac:dyDescent="0.15">
      <c r="C76" s="7">
        <v>3</v>
      </c>
      <c r="D76" s="7">
        <f t="shared" si="81"/>
        <v>5.0752378902201096</v>
      </c>
      <c r="E76" s="10">
        <f t="shared" si="82"/>
        <v>2.6048739488704502</v>
      </c>
      <c r="F76" s="7" t="s">
        <v>83</v>
      </c>
      <c r="G76" s="1">
        <v>4</v>
      </c>
      <c r="H76" s="9">
        <f t="shared" si="63"/>
        <v>5.0752378902201096</v>
      </c>
      <c r="I76" s="9">
        <f t="shared" si="64"/>
        <v>278.22523789022011</v>
      </c>
      <c r="J76" s="9">
        <f t="shared" si="65"/>
        <v>3.3388982660066915E-2</v>
      </c>
      <c r="K76" s="9">
        <f t="shared" si="66"/>
        <v>11.223750000000001</v>
      </c>
      <c r="L76" s="9">
        <f t="shared" si="67"/>
        <v>0.1122375</v>
      </c>
      <c r="M76" s="1" t="s">
        <v>83</v>
      </c>
      <c r="O76" s="9">
        <f t="shared" si="83"/>
        <v>0.43422705201867784</v>
      </c>
      <c r="P76" s="9">
        <f t="shared" si="68"/>
        <v>1.4498399510383609E-2</v>
      </c>
      <c r="Q76" s="12">
        <f t="shared" si="69"/>
        <v>2.6097119118690497E-3</v>
      </c>
      <c r="R76" s="9">
        <f t="shared" si="70"/>
        <v>2.0202749999999998E-2</v>
      </c>
      <c r="S76" s="13">
        <f t="shared" si="71"/>
        <v>0.12917607315187535</v>
      </c>
      <c r="T76" s="2">
        <f t="shared" si="72"/>
        <v>0.01</v>
      </c>
      <c r="U76" s="14">
        <f t="shared" si="73"/>
        <v>1.2917607315187534E-3</v>
      </c>
      <c r="V76" s="13"/>
      <c r="W76" s="2"/>
      <c r="X76" s="14"/>
      <c r="Y76" s="2">
        <v>0.02</v>
      </c>
      <c r="Z76" s="2">
        <v>0.49</v>
      </c>
      <c r="AA76" s="2">
        <f t="shared" si="74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5"/>
        <v>5.0000000000000001E-3</v>
      </c>
      <c r="AQ76" s="1">
        <f t="shared" si="76"/>
        <v>1.6091760731518755E-2</v>
      </c>
      <c r="AR76" s="9">
        <f t="shared" si="77"/>
        <v>11.223750000000001</v>
      </c>
      <c r="AS76" s="1">
        <f t="shared" si="78"/>
        <v>0.18</v>
      </c>
      <c r="AT76" s="1">
        <f t="shared" si="79"/>
        <v>219916.66666666666</v>
      </c>
      <c r="AU76" s="1">
        <f t="shared" si="80"/>
        <v>47901267.243194193</v>
      </c>
    </row>
    <row r="77" spans="1:48" x14ac:dyDescent="0.15">
      <c r="C77" s="7">
        <v>4</v>
      </c>
      <c r="D77" s="7">
        <f t="shared" si="81"/>
        <v>9.17101837499869</v>
      </c>
      <c r="E77" s="10">
        <f t="shared" si="82"/>
        <v>5.0752378902201096</v>
      </c>
      <c r="F77" s="7" t="s">
        <v>83</v>
      </c>
      <c r="G77" s="1">
        <v>5</v>
      </c>
      <c r="H77" s="9">
        <f t="shared" si="63"/>
        <v>9.17101837499869</v>
      </c>
      <c r="I77" s="9">
        <f t="shared" si="64"/>
        <v>282.32101837499869</v>
      </c>
      <c r="J77" s="9">
        <f t="shared" si="65"/>
        <v>5.547499954191256E-2</v>
      </c>
      <c r="K77" s="9">
        <f t="shared" si="66"/>
        <v>11.223750000000001</v>
      </c>
      <c r="L77" s="9">
        <f t="shared" si="67"/>
        <v>0.1122375</v>
      </c>
      <c r="M77" s="1" t="s">
        <v>85</v>
      </c>
      <c r="N77" s="9">
        <f>(O76-P76)*$C$21/100</f>
        <v>0.3987422198828795</v>
      </c>
      <c r="O77" s="9">
        <f t="shared" si="83"/>
        <v>0.13322393262541476</v>
      </c>
      <c r="P77" s="9">
        <f t="shared" si="68"/>
        <v>7.390597601366674E-3</v>
      </c>
      <c r="Q77" s="12">
        <f t="shared" si="69"/>
        <v>1.3303075682460012E-3</v>
      </c>
      <c r="R77" s="9">
        <f t="shared" si="70"/>
        <v>2.0202749999999998E-2</v>
      </c>
      <c r="S77" s="13">
        <f t="shared" si="71"/>
        <v>6.5847845874744834E-2</v>
      </c>
      <c r="T77" s="2">
        <f t="shared" si="72"/>
        <v>0.01</v>
      </c>
      <c r="U77" s="14">
        <f t="shared" si="73"/>
        <v>6.5847845874744833E-4</v>
      </c>
      <c r="V77" s="13"/>
      <c r="W77" s="2"/>
      <c r="X77" s="14"/>
      <c r="Y77" s="2">
        <v>0.02</v>
      </c>
      <c r="Z77" s="2">
        <v>0.49</v>
      </c>
      <c r="AA77" s="2">
        <f t="shared" si="74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5"/>
        <v>5.0000000000000001E-3</v>
      </c>
      <c r="AQ77" s="1">
        <f t="shared" si="76"/>
        <v>1.5458478458747449E-2</v>
      </c>
      <c r="AR77" s="9">
        <f t="shared" si="77"/>
        <v>11.223750000000001</v>
      </c>
      <c r="AS77" s="1">
        <f t="shared" si="78"/>
        <v>0.18</v>
      </c>
      <c r="AT77" s="1">
        <f t="shared" si="79"/>
        <v>219916.66666666666</v>
      </c>
      <c r="AU77" s="1">
        <f t="shared" si="80"/>
        <v>46016139.574785672</v>
      </c>
    </row>
    <row r="78" spans="1:48" x14ac:dyDescent="0.15">
      <c r="C78" s="7">
        <v>5</v>
      </c>
      <c r="D78" s="7">
        <f t="shared" si="81"/>
        <v>18.7665024330968</v>
      </c>
      <c r="E78" s="10">
        <f t="shared" si="82"/>
        <v>9.17101837499869</v>
      </c>
      <c r="F78" s="7" t="s">
        <v>85</v>
      </c>
      <c r="G78" s="1">
        <v>6</v>
      </c>
      <c r="H78" s="9">
        <f t="shared" si="63"/>
        <v>18.7665024330968</v>
      </c>
      <c r="I78" s="9">
        <f t="shared" si="64"/>
        <v>291.91650243309675</v>
      </c>
      <c r="J78" s="9">
        <f t="shared" si="65"/>
        <v>0.17236031895379186</v>
      </c>
      <c r="K78" s="9">
        <f t="shared" si="66"/>
        <v>11.223750000000001</v>
      </c>
      <c r="L78" s="9">
        <f t="shared" si="67"/>
        <v>0.1122375</v>
      </c>
      <c r="M78" s="1" t="s">
        <v>83</v>
      </c>
      <c r="O78" s="9">
        <f t="shared" si="83"/>
        <v>0.23807083502404808</v>
      </c>
      <c r="P78" s="9">
        <f t="shared" si="68"/>
        <v>4.1033965058340491E-2</v>
      </c>
      <c r="Q78" s="12">
        <f t="shared" si="69"/>
        <v>7.3861137105012877E-3</v>
      </c>
      <c r="R78" s="9">
        <f t="shared" si="70"/>
        <v>2.0202749999999998E-2</v>
      </c>
      <c r="S78" s="13">
        <f t="shared" si="71"/>
        <v>0.36559942139071605</v>
      </c>
      <c r="T78" s="2">
        <f t="shared" si="72"/>
        <v>0.01</v>
      </c>
      <c r="U78" s="14">
        <f t="shared" si="73"/>
        <v>3.6559942139071607E-3</v>
      </c>
      <c r="V78" s="13"/>
      <c r="W78" s="2"/>
      <c r="X78" s="14"/>
      <c r="Y78" s="2">
        <v>0.02</v>
      </c>
      <c r="Z78" s="2">
        <v>0.49</v>
      </c>
      <c r="AA78" s="2">
        <f t="shared" si="74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5"/>
        <v>5.0000000000000001E-3</v>
      </c>
      <c r="AQ78" s="1">
        <f t="shared" si="76"/>
        <v>1.8455994213907163E-2</v>
      </c>
      <c r="AR78" s="9">
        <f t="shared" si="77"/>
        <v>11.223750000000001</v>
      </c>
      <c r="AS78" s="1">
        <f t="shared" si="78"/>
        <v>0.18</v>
      </c>
      <c r="AT78" s="1">
        <f t="shared" si="79"/>
        <v>219916.66666666666</v>
      </c>
      <c r="AU78" s="1">
        <f t="shared" si="80"/>
        <v>54939016.67004054</v>
      </c>
    </row>
    <row r="79" spans="1:48" x14ac:dyDescent="0.15">
      <c r="C79" s="7">
        <v>6</v>
      </c>
      <c r="D79" s="7">
        <f t="shared" si="81"/>
        <v>21.868815120239201</v>
      </c>
      <c r="E79" s="10">
        <f t="shared" si="82"/>
        <v>18.7665024330968</v>
      </c>
      <c r="F79" s="7" t="s">
        <v>83</v>
      </c>
      <c r="G79" s="1">
        <v>7</v>
      </c>
      <c r="H79" s="9">
        <f t="shared" si="63"/>
        <v>21.868815120239201</v>
      </c>
      <c r="I79" s="9">
        <f t="shared" si="64"/>
        <v>295.0188151202392</v>
      </c>
      <c r="J79" s="9">
        <f t="shared" si="65"/>
        <v>0.24477351667838096</v>
      </c>
      <c r="K79" s="9">
        <f t="shared" si="66"/>
        <v>11.223750000000001</v>
      </c>
      <c r="L79" s="9">
        <f t="shared" si="67"/>
        <v>0.1122375</v>
      </c>
      <c r="M79" s="1" t="s">
        <v>83</v>
      </c>
      <c r="O79" s="9">
        <f t="shared" si="83"/>
        <v>0.30927436996570756</v>
      </c>
      <c r="P79" s="9">
        <f t="shared" si="68"/>
        <v>7.5702175154996887E-2</v>
      </c>
      <c r="Q79" s="12">
        <f t="shared" si="69"/>
        <v>1.3626391527899439E-2</v>
      </c>
      <c r="R79" s="9">
        <f t="shared" si="70"/>
        <v>2.0202749999999998E-2</v>
      </c>
      <c r="S79" s="13">
        <f t="shared" si="71"/>
        <v>0.67448201496823157</v>
      </c>
      <c r="T79" s="2">
        <f t="shared" si="72"/>
        <v>0.01</v>
      </c>
      <c r="U79" s="14">
        <f t="shared" si="73"/>
        <v>6.7448201496823155E-3</v>
      </c>
      <c r="V79" s="13"/>
      <c r="W79" s="2"/>
      <c r="X79" s="14"/>
      <c r="Y79" s="2">
        <v>0.04</v>
      </c>
      <c r="Z79" s="2">
        <v>0.49</v>
      </c>
      <c r="AA79" s="2">
        <f t="shared" si="74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5"/>
        <v>7.4999999999999997E-3</v>
      </c>
      <c r="AQ79" s="1">
        <f t="shared" si="76"/>
        <v>3.3844820149682313E-2</v>
      </c>
      <c r="AR79" s="9">
        <f t="shared" si="77"/>
        <v>11.223750000000001</v>
      </c>
      <c r="AS79" s="1">
        <f t="shared" si="78"/>
        <v>0.18</v>
      </c>
      <c r="AT79" s="1">
        <f t="shared" si="79"/>
        <v>219916.66666666666</v>
      </c>
      <c r="AU79" s="1">
        <f t="shared" si="80"/>
        <v>100747817.58420819</v>
      </c>
    </row>
    <row r="80" spans="1:48" x14ac:dyDescent="0.15">
      <c r="C80" s="7">
        <v>7</v>
      </c>
      <c r="D80" s="7">
        <f t="shared" si="81"/>
        <v>24.109952723980999</v>
      </c>
      <c r="E80" s="10">
        <f t="shared" si="82"/>
        <v>21.868815120239201</v>
      </c>
      <c r="F80" s="7" t="s">
        <v>83</v>
      </c>
      <c r="G80" s="1">
        <v>8</v>
      </c>
      <c r="H80" s="9">
        <f t="shared" si="63"/>
        <v>24.109952723980999</v>
      </c>
      <c r="I80" s="9">
        <f t="shared" si="64"/>
        <v>297.25995272398097</v>
      </c>
      <c r="J80" s="9">
        <f t="shared" si="65"/>
        <v>0.31392708394853913</v>
      </c>
      <c r="K80" s="9">
        <f t="shared" si="66"/>
        <v>11.223750000000001</v>
      </c>
      <c r="L80" s="9">
        <f t="shared" si="67"/>
        <v>0.1122375</v>
      </c>
      <c r="M80" s="1" t="s">
        <v>83</v>
      </c>
      <c r="O80" s="9">
        <f t="shared" si="83"/>
        <v>0.34580969481071067</v>
      </c>
      <c r="P80" s="9">
        <f t="shared" si="68"/>
        <v>0.10855902909306066</v>
      </c>
      <c r="Q80" s="12">
        <f t="shared" si="69"/>
        <v>1.9540625236750916E-2</v>
      </c>
      <c r="R80" s="9">
        <f t="shared" si="70"/>
        <v>2.0202749999999998E-2</v>
      </c>
      <c r="S80" s="13">
        <f t="shared" si="71"/>
        <v>0.9672260081796249</v>
      </c>
      <c r="T80" s="2">
        <f t="shared" si="72"/>
        <v>0.01</v>
      </c>
      <c r="U80" s="14">
        <f t="shared" si="73"/>
        <v>9.6722600817962488E-3</v>
      </c>
      <c r="V80" s="13"/>
      <c r="W80" s="2"/>
      <c r="X80" s="14"/>
      <c r="Y80" s="2">
        <v>0.04</v>
      </c>
      <c r="Z80" s="2">
        <v>0.49</v>
      </c>
      <c r="AA80" s="2">
        <f t="shared" si="74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5"/>
        <v>7.4999999999999997E-3</v>
      </c>
      <c r="AQ80" s="1">
        <f t="shared" si="76"/>
        <v>3.6772260081796251E-2</v>
      </c>
      <c r="AR80" s="9">
        <f t="shared" si="77"/>
        <v>11.223750000000001</v>
      </c>
      <c r="AS80" s="1">
        <f t="shared" si="78"/>
        <v>0.18</v>
      </c>
      <c r="AT80" s="1">
        <f t="shared" si="79"/>
        <v>219916.66666666666</v>
      </c>
      <c r="AU80" s="1">
        <f t="shared" si="80"/>
        <v>109462095.9572345</v>
      </c>
    </row>
    <row r="81" spans="1:48" x14ac:dyDescent="0.15">
      <c r="C81" s="7">
        <v>8</v>
      </c>
      <c r="D81" s="7">
        <f t="shared" si="81"/>
        <v>23.231922067726799</v>
      </c>
      <c r="E81" s="10">
        <f t="shared" si="82"/>
        <v>24.109952723980999</v>
      </c>
      <c r="F81" s="7" t="s">
        <v>83</v>
      </c>
      <c r="G81" s="1">
        <v>9</v>
      </c>
      <c r="H81" s="9">
        <f t="shared" si="63"/>
        <v>23.231922067726799</v>
      </c>
      <c r="I81" s="9">
        <f t="shared" si="64"/>
        <v>296.3819220677268</v>
      </c>
      <c r="J81" s="9">
        <f t="shared" si="65"/>
        <v>0.28489587121513754</v>
      </c>
      <c r="K81" s="9">
        <f t="shared" si="66"/>
        <v>11.223750000000001</v>
      </c>
      <c r="L81" s="9">
        <f t="shared" si="67"/>
        <v>0.1122375</v>
      </c>
      <c r="M81" s="1" t="s">
        <v>83</v>
      </c>
      <c r="O81" s="9">
        <f t="shared" si="83"/>
        <v>0.34948816571765001</v>
      </c>
      <c r="P81" s="9">
        <f t="shared" si="68"/>
        <v>9.9567735451510264E-2</v>
      </c>
      <c r="Q81" s="12">
        <f t="shared" si="69"/>
        <v>1.7922192381271847E-2</v>
      </c>
      <c r="R81" s="9">
        <f t="shared" si="70"/>
        <v>2.0202749999999998E-2</v>
      </c>
      <c r="S81" s="13">
        <f t="shared" si="71"/>
        <v>0.88711647579026864</v>
      </c>
      <c r="T81" s="2">
        <f t="shared" si="72"/>
        <v>0.01</v>
      </c>
      <c r="U81" s="14">
        <f t="shared" si="73"/>
        <v>8.8711647579026859E-3</v>
      </c>
      <c r="V81" s="13"/>
      <c r="W81" s="2"/>
      <c r="X81" s="14"/>
      <c r="Y81" s="2">
        <v>0.04</v>
      </c>
      <c r="Z81" s="2">
        <v>0.49</v>
      </c>
      <c r="AA81" s="2">
        <f t="shared" si="74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5"/>
        <v>7.4999999999999997E-3</v>
      </c>
      <c r="AQ81" s="1">
        <f t="shared" si="76"/>
        <v>3.5971164757902685E-2</v>
      </c>
      <c r="AR81" s="9">
        <f t="shared" si="77"/>
        <v>11.223750000000001</v>
      </c>
      <c r="AS81" s="1">
        <f t="shared" si="78"/>
        <v>0.18</v>
      </c>
      <c r="AT81" s="1">
        <f t="shared" si="79"/>
        <v>219916.66666666666</v>
      </c>
      <c r="AU81" s="1">
        <f t="shared" si="80"/>
        <v>107077429.55326933</v>
      </c>
    </row>
    <row r="82" spans="1:48" x14ac:dyDescent="0.15">
      <c r="C82" s="7">
        <v>9</v>
      </c>
      <c r="D82" s="7">
        <f t="shared" si="81"/>
        <v>20.031315441031399</v>
      </c>
      <c r="E82" s="10">
        <f t="shared" si="82"/>
        <v>23.231922067726799</v>
      </c>
      <c r="F82" s="7" t="s">
        <v>83</v>
      </c>
      <c r="G82" s="1">
        <v>10</v>
      </c>
      <c r="H82" s="9">
        <f t="shared" si="63"/>
        <v>20.031315441031399</v>
      </c>
      <c r="I82" s="9">
        <f t="shared" si="64"/>
        <v>293.18131544103136</v>
      </c>
      <c r="J82" s="9">
        <f t="shared" si="65"/>
        <v>0.19903538901593262</v>
      </c>
      <c r="K82" s="9">
        <f t="shared" si="66"/>
        <v>11.223750000000001</v>
      </c>
      <c r="L82" s="9">
        <f t="shared" si="67"/>
        <v>0.1122375</v>
      </c>
      <c r="M82" s="1" t="s">
        <v>83</v>
      </c>
      <c r="O82" s="9">
        <f t="shared" si="83"/>
        <v>0.36215793026613974</v>
      </c>
      <c r="P82" s="9">
        <f t="shared" si="68"/>
        <v>7.208224453572612E-2</v>
      </c>
      <c r="Q82" s="12">
        <f t="shared" si="69"/>
        <v>1.2974804016430702E-2</v>
      </c>
      <c r="R82" s="9">
        <f t="shared" si="70"/>
        <v>2.0202749999999998E-2</v>
      </c>
      <c r="S82" s="13">
        <f t="shared" si="71"/>
        <v>0.64222959826908232</v>
      </c>
      <c r="T82" s="2">
        <f t="shared" si="72"/>
        <v>0.01</v>
      </c>
      <c r="U82" s="14">
        <f t="shared" si="73"/>
        <v>6.4222959826908234E-3</v>
      </c>
      <c r="V82" s="13"/>
      <c r="W82" s="2"/>
      <c r="X82" s="14"/>
      <c r="Y82" s="2">
        <v>0.04</v>
      </c>
      <c r="Z82" s="2">
        <v>0.49</v>
      </c>
      <c r="AA82" s="2">
        <f t="shared" si="74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5"/>
        <v>7.4999999999999997E-3</v>
      </c>
      <c r="AQ82" s="1">
        <f t="shared" si="76"/>
        <v>3.3522295982690825E-2</v>
      </c>
      <c r="AR82" s="9">
        <f t="shared" si="77"/>
        <v>11.223750000000001</v>
      </c>
      <c r="AS82" s="1">
        <f t="shared" si="78"/>
        <v>0.18</v>
      </c>
      <c r="AT82" s="1">
        <f t="shared" si="79"/>
        <v>219916.66666666666</v>
      </c>
      <c r="AU82" s="1">
        <f t="shared" si="80"/>
        <v>99787741.395330518</v>
      </c>
    </row>
    <row r="83" spans="1:48" x14ac:dyDescent="0.15">
      <c r="C83" s="7">
        <v>10</v>
      </c>
      <c r="D83" s="7">
        <f t="shared" si="81"/>
        <v>12.327094454502801</v>
      </c>
      <c r="E83" s="10">
        <f t="shared" si="82"/>
        <v>20.031315441031399</v>
      </c>
      <c r="F83" s="7" t="s">
        <v>83</v>
      </c>
      <c r="G83" s="1">
        <v>11</v>
      </c>
      <c r="H83" s="9">
        <f t="shared" si="63"/>
        <v>12.327094454502801</v>
      </c>
      <c r="I83" s="9">
        <f t="shared" si="64"/>
        <v>285.47709445450278</v>
      </c>
      <c r="J83" s="9">
        <f t="shared" si="65"/>
        <v>8.1224474134690333E-2</v>
      </c>
      <c r="K83" s="9">
        <f t="shared" si="66"/>
        <v>11.223750000000001</v>
      </c>
      <c r="L83" s="9">
        <f t="shared" si="67"/>
        <v>0.1122375</v>
      </c>
      <c r="M83" s="1" t="s">
        <v>85</v>
      </c>
      <c r="N83" s="9">
        <f>(O82-P82)*$C$21/100</f>
        <v>0.27557190144389293</v>
      </c>
      <c r="O83" s="9">
        <f t="shared" si="83"/>
        <v>0.12674128428652071</v>
      </c>
      <c r="P83" s="9">
        <f t="shared" si="68"/>
        <v>1.0294494167327936E-2</v>
      </c>
      <c r="Q83" s="12">
        <f t="shared" si="69"/>
        <v>1.8530089501190283E-3</v>
      </c>
      <c r="R83" s="9">
        <f t="shared" si="70"/>
        <v>2.0202749999999998E-2</v>
      </c>
      <c r="S83" s="13">
        <f t="shared" si="71"/>
        <v>9.1720629623146768E-2</v>
      </c>
      <c r="T83" s="2">
        <f t="shared" si="72"/>
        <v>0.01</v>
      </c>
      <c r="U83" s="14">
        <f t="shared" si="73"/>
        <v>9.1720629623146769E-4</v>
      </c>
      <c r="V83" s="13"/>
      <c r="W83" s="2"/>
      <c r="X83" s="14"/>
      <c r="Y83" s="2">
        <v>0.02</v>
      </c>
      <c r="Z83" s="2">
        <v>0.49</v>
      </c>
      <c r="AA83" s="2">
        <f t="shared" si="74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5"/>
        <v>5.0000000000000001E-3</v>
      </c>
      <c r="AQ83" s="1">
        <f t="shared" si="76"/>
        <v>1.5717206296231467E-2</v>
      </c>
      <c r="AR83" s="9">
        <f t="shared" si="77"/>
        <v>11.223750000000001</v>
      </c>
      <c r="AS83" s="1">
        <f t="shared" si="78"/>
        <v>0.18</v>
      </c>
      <c r="AT83" s="1">
        <f t="shared" si="79"/>
        <v>219916.66666666666</v>
      </c>
      <c r="AU83" s="1">
        <f t="shared" si="80"/>
        <v>46786309.570061632</v>
      </c>
    </row>
    <row r="84" spans="1:48" x14ac:dyDescent="0.15">
      <c r="C84" s="7">
        <v>11</v>
      </c>
      <c r="D84" s="7">
        <f t="shared" si="81"/>
        <v>4.4969834611862698</v>
      </c>
      <c r="E84" s="10">
        <f t="shared" si="82"/>
        <v>12.327094454502801</v>
      </c>
      <c r="F84" s="7" t="s">
        <v>85</v>
      </c>
      <c r="G84" s="1">
        <v>12</v>
      </c>
      <c r="H84" s="9">
        <f t="shared" si="63"/>
        <v>4.4969834611862698</v>
      </c>
      <c r="I84" s="9">
        <f t="shared" si="64"/>
        <v>277.64698346118627</v>
      </c>
      <c r="J84" s="9">
        <f t="shared" si="65"/>
        <v>3.1041958669514157E-2</v>
      </c>
      <c r="K84" s="9">
        <f t="shared" si="66"/>
        <v>11.223750000000001</v>
      </c>
      <c r="L84" s="9">
        <f t="shared" si="67"/>
        <v>0.1122375</v>
      </c>
      <c r="M84" s="1" t="s">
        <v>83</v>
      </c>
      <c r="O84" s="9">
        <f t="shared" si="83"/>
        <v>0.22868429011919275</v>
      </c>
      <c r="P84" s="9">
        <f t="shared" si="68"/>
        <v>7.0988082822471665E-3</v>
      </c>
      <c r="Q84" s="12">
        <f t="shared" si="69"/>
        <v>1.27778549080449E-3</v>
      </c>
      <c r="R84" s="9">
        <f t="shared" si="70"/>
        <v>2.0202749999999998E-2</v>
      </c>
      <c r="S84" s="13">
        <f t="shared" si="71"/>
        <v>6.3248096957319672E-2</v>
      </c>
      <c r="T84" s="2">
        <f t="shared" si="72"/>
        <v>0.01</v>
      </c>
      <c r="U84" s="14">
        <f t="shared" si="73"/>
        <v>6.3248096957319673E-4</v>
      </c>
      <c r="V84" s="13"/>
      <c r="W84" s="2"/>
      <c r="X84" s="14"/>
      <c r="Y84" s="2">
        <v>0.02</v>
      </c>
      <c r="Z84" s="2">
        <v>0.49</v>
      </c>
      <c r="AA84" s="2">
        <f t="shared" si="74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5"/>
        <v>5.0000000000000001E-3</v>
      </c>
      <c r="AQ84" s="1">
        <f t="shared" si="76"/>
        <v>1.5432480969573198E-2</v>
      </c>
      <c r="AR84" s="9">
        <f t="shared" si="77"/>
        <v>11.223750000000001</v>
      </c>
      <c r="AS84" s="1">
        <f t="shared" si="78"/>
        <v>0.18</v>
      </c>
      <c r="AT84" s="1">
        <f t="shared" si="79"/>
        <v>219916.66666666666</v>
      </c>
      <c r="AU84" s="1">
        <f t="shared" si="80"/>
        <v>45938751.357463457</v>
      </c>
      <c r="AV84" s="1">
        <f>SUM(AU73:AU84)</f>
        <v>794729408.73047042</v>
      </c>
    </row>
    <row r="85" spans="1:48" x14ac:dyDescent="0.15">
      <c r="C85" s="7">
        <v>12</v>
      </c>
      <c r="D85" s="7">
        <f t="shared" si="81"/>
        <v>3.3020271150599299</v>
      </c>
      <c r="E85" s="10">
        <f t="shared" si="82"/>
        <v>4.4969834611862698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7">
        <f>D73</f>
        <v>3.7767665257967198</v>
      </c>
      <c r="E89" s="7"/>
      <c r="F89" s="7"/>
      <c r="G89" s="1">
        <v>1</v>
      </c>
      <c r="H89" s="9">
        <f t="shared" ref="H89:H100" si="84">E90</f>
        <v>3.7767665257967198</v>
      </c>
      <c r="I89" s="9">
        <f t="shared" ref="I89:I100" si="85">H89+273.15</f>
        <v>276.92676652579672</v>
      </c>
      <c r="J89" s="9">
        <f t="shared" ref="J89:J100" si="86">EXP(($C$15*(I89-$C$13))/($C$16*I89*$C$13))</f>
        <v>2.8336033374432929E-2</v>
      </c>
      <c r="K89" s="9">
        <f t="shared" ref="K89:K100" si="87">$B$89/12</f>
        <v>7.7288749999999995</v>
      </c>
      <c r="L89" s="9">
        <f t="shared" ref="L89:L100" si="88">K89*$B$90/100</f>
        <v>2.39595125</v>
      </c>
      <c r="M89" s="1" t="s">
        <v>83</v>
      </c>
      <c r="O89" s="9">
        <f>L89</f>
        <v>2.39595125</v>
      </c>
      <c r="P89" s="9">
        <f t="shared" ref="P89:P100" si="89">O89*J89</f>
        <v>6.7891754583514291E-2</v>
      </c>
      <c r="Q89" s="12">
        <f t="shared" ref="Q89:Q100" si="90">P89*$B$91</f>
        <v>3.2588042200086861E-2</v>
      </c>
      <c r="R89" s="9">
        <f t="shared" ref="R89:R100" si="91">L89*$B$91</f>
        <v>1.1500565999999999</v>
      </c>
      <c r="S89" s="13">
        <f t="shared" ref="S89:S100" si="92">Q89/R89</f>
        <v>2.8336033374432933E-2</v>
      </c>
      <c r="T89" s="2">
        <f t="shared" ref="T89:T100" si="93">$B$90/100</f>
        <v>0.31</v>
      </c>
      <c r="U89" s="14">
        <f t="shared" ref="U89:U100" si="94">S89*T89</f>
        <v>8.7841703460742084E-3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5">U89*0.67*AL89+(V89*W89+X89*Y89+Z89*AA89+AB89*AC89+AD89*AE89+AF89*AG89+AH89*AI89)/1000</f>
        <v>7.7517289183297478E-2</v>
      </c>
      <c r="AK89" s="9">
        <f t="shared" ref="AK89:AK100" si="96">$B$89/12</f>
        <v>7.7288749999999995</v>
      </c>
      <c r="AL89" s="1">
        <f t="shared" ref="AL89:AL100" si="97">$B$91</f>
        <v>0.48</v>
      </c>
      <c r="AM89" s="17">
        <f t="shared" ref="AM89:AM100" si="98">$E$6/12</f>
        <v>6255850</v>
      </c>
      <c r="AN89" s="1">
        <f t="shared" ref="AN89:AN100" si="99">AM89*10000*AK89*AJ89</f>
        <v>37480138506.433426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7">
        <f t="shared" ref="D90:D101" si="100">D74</f>
        <v>-0.76610473223339703</v>
      </c>
      <c r="E90" s="10">
        <f t="shared" ref="E90:E101" si="101">D89</f>
        <v>3.7767665257967198</v>
      </c>
      <c r="F90" s="7" t="s">
        <v>83</v>
      </c>
      <c r="G90" s="1">
        <v>2</v>
      </c>
      <c r="H90" s="9">
        <f t="shared" si="84"/>
        <v>-0.76610473223339703</v>
      </c>
      <c r="I90" s="9">
        <f t="shared" si="85"/>
        <v>272.3838952677666</v>
      </c>
      <c r="J90" s="9">
        <f t="shared" si="86"/>
        <v>1.5763960147412975E-2</v>
      </c>
      <c r="K90" s="9">
        <f t="shared" si="87"/>
        <v>7.7288749999999995</v>
      </c>
      <c r="L90" s="9">
        <f t="shared" si="88"/>
        <v>2.39595125</v>
      </c>
      <c r="M90" s="1" t="s">
        <v>83</v>
      </c>
      <c r="O90" s="9">
        <f t="shared" ref="O90:O100" si="102">L90+O89-P89-N90</f>
        <v>4.7240107454164857</v>
      </c>
      <c r="P90" s="9">
        <f t="shared" si="89"/>
        <v>7.4469117126696141E-2</v>
      </c>
      <c r="Q90" s="12">
        <f t="shared" si="90"/>
        <v>3.5745176220814148E-2</v>
      </c>
      <c r="R90" s="9">
        <f t="shared" si="91"/>
        <v>1.1500565999999999</v>
      </c>
      <c r="S90" s="13">
        <f t="shared" si="92"/>
        <v>3.1081232193975628E-2</v>
      </c>
      <c r="T90" s="2">
        <f t="shared" si="93"/>
        <v>0.31</v>
      </c>
      <c r="U90" s="14">
        <f t="shared" si="94"/>
        <v>9.6351819801324453E-3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5"/>
        <v>7.779097452481061E-2</v>
      </c>
      <c r="AK90" s="9">
        <f t="shared" si="96"/>
        <v>7.7288749999999995</v>
      </c>
      <c r="AL90" s="1">
        <f t="shared" si="97"/>
        <v>0.48</v>
      </c>
      <c r="AM90" s="17">
        <f t="shared" si="98"/>
        <v>6255850</v>
      </c>
      <c r="AN90" s="1">
        <f t="shared" si="99"/>
        <v>37612467237.419327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7">
        <f t="shared" si="100"/>
        <v>2.6048739488704502</v>
      </c>
      <c r="E91" s="10">
        <f t="shared" si="101"/>
        <v>-0.76610473223339703</v>
      </c>
      <c r="F91" s="7" t="s">
        <v>83</v>
      </c>
      <c r="G91" s="1">
        <v>3</v>
      </c>
      <c r="H91" s="9">
        <f t="shared" si="84"/>
        <v>2.6048739488704502</v>
      </c>
      <c r="I91" s="9">
        <f t="shared" si="85"/>
        <v>275.75487394887045</v>
      </c>
      <c r="J91" s="9">
        <f t="shared" si="86"/>
        <v>2.4403143412916904E-2</v>
      </c>
      <c r="K91" s="9">
        <f t="shared" si="87"/>
        <v>7.7288749999999995</v>
      </c>
      <c r="L91" s="9">
        <f t="shared" si="88"/>
        <v>2.39595125</v>
      </c>
      <c r="M91" s="1" t="s">
        <v>83</v>
      </c>
      <c r="O91" s="9">
        <f t="shared" si="102"/>
        <v>7.0454928782897888</v>
      </c>
      <c r="P91" s="9">
        <f t="shared" si="89"/>
        <v>0.17193217312359041</v>
      </c>
      <c r="Q91" s="12">
        <f t="shared" si="90"/>
        <v>8.2527443099323389E-2</v>
      </c>
      <c r="R91" s="9">
        <f t="shared" si="91"/>
        <v>1.1500565999999999</v>
      </c>
      <c r="S91" s="13">
        <f t="shared" si="92"/>
        <v>7.1759462185881459E-2</v>
      </c>
      <c r="T91" s="2">
        <f t="shared" si="93"/>
        <v>0.31</v>
      </c>
      <c r="U91" s="14">
        <f t="shared" si="94"/>
        <v>2.2245433277623253E-2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5"/>
        <v>8.184643134208365E-2</v>
      </c>
      <c r="AK91" s="9">
        <f t="shared" si="96"/>
        <v>7.7288749999999995</v>
      </c>
      <c r="AL91" s="1">
        <f t="shared" si="97"/>
        <v>0.48</v>
      </c>
      <c r="AM91" s="17">
        <f t="shared" si="98"/>
        <v>6255850</v>
      </c>
      <c r="AN91" s="1">
        <f t="shared" si="99"/>
        <v>39573308293.907204</v>
      </c>
    </row>
    <row r="92" spans="1:48" x14ac:dyDescent="0.15">
      <c r="C92" s="7">
        <v>3</v>
      </c>
      <c r="D92" s="7">
        <f t="shared" si="100"/>
        <v>5.0752378902201096</v>
      </c>
      <c r="E92" s="10">
        <f t="shared" si="101"/>
        <v>2.6048739488704502</v>
      </c>
      <c r="F92" s="7" t="s">
        <v>83</v>
      </c>
      <c r="G92" s="1">
        <v>4</v>
      </c>
      <c r="H92" s="9">
        <f t="shared" si="84"/>
        <v>5.0752378902201096</v>
      </c>
      <c r="I92" s="9">
        <f t="shared" si="85"/>
        <v>278.22523789022011</v>
      </c>
      <c r="J92" s="9">
        <f t="shared" si="86"/>
        <v>3.3388982660066915E-2</v>
      </c>
      <c r="K92" s="9">
        <f t="shared" si="87"/>
        <v>7.7288749999999995</v>
      </c>
      <c r="L92" s="9">
        <f t="shared" si="88"/>
        <v>2.39595125</v>
      </c>
      <c r="M92" s="1" t="s">
        <v>83</v>
      </c>
      <c r="O92" s="9">
        <f t="shared" si="102"/>
        <v>9.2695119551661982</v>
      </c>
      <c r="P92" s="9">
        <f t="shared" si="89"/>
        <v>0.30949957393832717</v>
      </c>
      <c r="Q92" s="12">
        <f t="shared" si="90"/>
        <v>0.14855979549039702</v>
      </c>
      <c r="R92" s="9">
        <f t="shared" si="91"/>
        <v>1.1500565999999999</v>
      </c>
      <c r="S92" s="13">
        <f t="shared" si="92"/>
        <v>0.12917607315187535</v>
      </c>
      <c r="T92" s="2">
        <f t="shared" si="93"/>
        <v>0.31</v>
      </c>
      <c r="U92" s="14">
        <f t="shared" si="94"/>
        <v>4.0044582677081358E-2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5"/>
        <v>8.7570637788949385E-2</v>
      </c>
      <c r="AK92" s="9">
        <f t="shared" si="96"/>
        <v>7.7288749999999995</v>
      </c>
      <c r="AL92" s="1">
        <f t="shared" si="97"/>
        <v>0.48</v>
      </c>
      <c r="AM92" s="17">
        <f t="shared" si="98"/>
        <v>6255850</v>
      </c>
      <c r="AN92" s="1">
        <f t="shared" si="99"/>
        <v>42341001188.335381</v>
      </c>
    </row>
    <row r="93" spans="1:48" x14ac:dyDescent="0.15">
      <c r="C93" s="7">
        <v>4</v>
      </c>
      <c r="D93" s="7">
        <f t="shared" si="100"/>
        <v>9.17101837499869</v>
      </c>
      <c r="E93" s="10">
        <f t="shared" si="101"/>
        <v>5.0752378902201096</v>
      </c>
      <c r="F93" s="7" t="s">
        <v>83</v>
      </c>
      <c r="G93" s="1">
        <v>5</v>
      </c>
      <c r="H93" s="9">
        <f t="shared" si="84"/>
        <v>9.17101837499869</v>
      </c>
      <c r="I93" s="9">
        <f t="shared" si="85"/>
        <v>282.32101837499869</v>
      </c>
      <c r="J93" s="9">
        <f t="shared" si="86"/>
        <v>5.547499954191256E-2</v>
      </c>
      <c r="K93" s="9">
        <f t="shared" si="87"/>
        <v>7.7288749999999995</v>
      </c>
      <c r="L93" s="9">
        <f t="shared" si="88"/>
        <v>2.39595125</v>
      </c>
      <c r="M93" s="1" t="s">
        <v>85</v>
      </c>
      <c r="N93" s="9">
        <f>(O92-P92)*$C$21/100</f>
        <v>8.5120117621664786</v>
      </c>
      <c r="O93" s="9">
        <f t="shared" si="102"/>
        <v>2.8439518690613923</v>
      </c>
      <c r="P93" s="9">
        <f t="shared" si="89"/>
        <v>0.15776822863340212</v>
      </c>
      <c r="Q93" s="12">
        <f t="shared" si="90"/>
        <v>7.5728749744033014E-2</v>
      </c>
      <c r="R93" s="9">
        <f t="shared" si="91"/>
        <v>1.1500565999999999</v>
      </c>
      <c r="S93" s="13">
        <f t="shared" si="92"/>
        <v>6.5847845874744793E-2</v>
      </c>
      <c r="T93" s="2">
        <f t="shared" si="93"/>
        <v>0.31</v>
      </c>
      <c r="U93" s="14">
        <f t="shared" si="94"/>
        <v>2.0412832221170886E-2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5"/>
        <v>8.1257066842328571E-2</v>
      </c>
      <c r="AK93" s="9">
        <f t="shared" si="96"/>
        <v>7.7288749999999995</v>
      </c>
      <c r="AL93" s="1">
        <f t="shared" si="97"/>
        <v>0.48</v>
      </c>
      <c r="AM93" s="17">
        <f t="shared" si="98"/>
        <v>6255850</v>
      </c>
      <c r="AN93" s="1">
        <f t="shared" si="99"/>
        <v>39288346534.868355</v>
      </c>
    </row>
    <row r="94" spans="1:48" x14ac:dyDescent="0.15">
      <c r="C94" s="7">
        <v>5</v>
      </c>
      <c r="D94" s="7">
        <f t="shared" si="100"/>
        <v>18.7665024330968</v>
      </c>
      <c r="E94" s="10">
        <f t="shared" si="101"/>
        <v>9.17101837499869</v>
      </c>
      <c r="F94" s="7" t="s">
        <v>85</v>
      </c>
      <c r="G94" s="1">
        <v>6</v>
      </c>
      <c r="H94" s="9">
        <f t="shared" si="84"/>
        <v>18.7665024330968</v>
      </c>
      <c r="I94" s="9">
        <f t="shared" si="85"/>
        <v>291.91650243309675</v>
      </c>
      <c r="J94" s="9">
        <f t="shared" si="86"/>
        <v>0.17236031895379186</v>
      </c>
      <c r="K94" s="9">
        <f t="shared" si="87"/>
        <v>7.7288749999999995</v>
      </c>
      <c r="L94" s="9">
        <f t="shared" si="88"/>
        <v>2.39595125</v>
      </c>
      <c r="M94" s="1" t="s">
        <v>83</v>
      </c>
      <c r="O94" s="9">
        <f t="shared" si="102"/>
        <v>5.0821348904279899</v>
      </c>
      <c r="P94" s="9">
        <f t="shared" si="89"/>
        <v>0.87595839068036241</v>
      </c>
      <c r="Q94" s="12">
        <f t="shared" si="90"/>
        <v>0.42046002752657397</v>
      </c>
      <c r="R94" s="9">
        <f t="shared" si="91"/>
        <v>1.1500565999999999</v>
      </c>
      <c r="S94" s="13">
        <f t="shared" si="92"/>
        <v>0.36559942139071588</v>
      </c>
      <c r="T94" s="2">
        <f t="shared" si="93"/>
        <v>0.31</v>
      </c>
      <c r="U94" s="14">
        <f t="shared" si="94"/>
        <v>0.11333582063112192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5"/>
        <v>0.12236124991496881</v>
      </c>
      <c r="AK94" s="9">
        <f t="shared" si="96"/>
        <v>7.7288749999999995</v>
      </c>
      <c r="AL94" s="1">
        <f t="shared" si="97"/>
        <v>0.48</v>
      </c>
      <c r="AM94" s="17">
        <f t="shared" si="98"/>
        <v>6255850</v>
      </c>
      <c r="AN94" s="1">
        <f t="shared" si="99"/>
        <v>59162499655.902695</v>
      </c>
    </row>
    <row r="95" spans="1:48" x14ac:dyDescent="0.15">
      <c r="C95" s="7">
        <v>6</v>
      </c>
      <c r="D95" s="7">
        <f t="shared" si="100"/>
        <v>21.868815120239201</v>
      </c>
      <c r="E95" s="10">
        <f t="shared" si="101"/>
        <v>18.7665024330968</v>
      </c>
      <c r="F95" s="7" t="s">
        <v>83</v>
      </c>
      <c r="G95" s="1">
        <v>7</v>
      </c>
      <c r="H95" s="9">
        <f t="shared" si="84"/>
        <v>21.868815120239201</v>
      </c>
      <c r="I95" s="9">
        <f t="shared" si="85"/>
        <v>295.0188151202392</v>
      </c>
      <c r="J95" s="9">
        <f t="shared" si="86"/>
        <v>0.24477351667838096</v>
      </c>
      <c r="K95" s="9">
        <f t="shared" si="87"/>
        <v>7.7288749999999995</v>
      </c>
      <c r="L95" s="9">
        <f t="shared" si="88"/>
        <v>2.39595125</v>
      </c>
      <c r="M95" s="1" t="s">
        <v>83</v>
      </c>
      <c r="O95" s="9">
        <f t="shared" si="102"/>
        <v>6.6021277497476278</v>
      </c>
      <c r="P95" s="9">
        <f t="shared" si="89"/>
        <v>1.6160260268656528</v>
      </c>
      <c r="Q95" s="12">
        <f t="shared" si="90"/>
        <v>0.77569249289551334</v>
      </c>
      <c r="R95" s="9">
        <f t="shared" si="91"/>
        <v>1.1500565999999999</v>
      </c>
      <c r="S95" s="13">
        <f t="shared" si="92"/>
        <v>0.67448201496823146</v>
      </c>
      <c r="T95" s="2">
        <f t="shared" si="93"/>
        <v>0.31</v>
      </c>
      <c r="U95" s="14">
        <f t="shared" si="94"/>
        <v>0.20908942464015176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5"/>
        <v>0.16947560896427283</v>
      </c>
      <c r="AK95" s="9">
        <f t="shared" si="96"/>
        <v>7.7288749999999995</v>
      </c>
      <c r="AL95" s="1">
        <f t="shared" si="97"/>
        <v>0.48</v>
      </c>
      <c r="AM95" s="17">
        <f t="shared" si="98"/>
        <v>6255850</v>
      </c>
      <c r="AN95" s="1">
        <f t="shared" si="99"/>
        <v>81942613891.247177</v>
      </c>
    </row>
    <row r="96" spans="1:48" x14ac:dyDescent="0.15">
      <c r="C96" s="7">
        <v>7</v>
      </c>
      <c r="D96" s="7">
        <f t="shared" si="100"/>
        <v>24.109952723980999</v>
      </c>
      <c r="E96" s="10">
        <f t="shared" si="101"/>
        <v>21.868815120239201</v>
      </c>
      <c r="F96" s="7" t="s">
        <v>83</v>
      </c>
      <c r="G96" s="1">
        <v>8</v>
      </c>
      <c r="H96" s="9">
        <f t="shared" si="84"/>
        <v>24.109952723980999</v>
      </c>
      <c r="I96" s="9">
        <f t="shared" si="85"/>
        <v>297.25995272398097</v>
      </c>
      <c r="J96" s="9">
        <f t="shared" si="86"/>
        <v>0.31392708394853913</v>
      </c>
      <c r="K96" s="9">
        <f t="shared" si="87"/>
        <v>7.7288749999999995</v>
      </c>
      <c r="L96" s="9">
        <f t="shared" si="88"/>
        <v>2.39595125</v>
      </c>
      <c r="M96" s="1" t="s">
        <v>83</v>
      </c>
      <c r="O96" s="9">
        <f t="shared" si="102"/>
        <v>7.3820529728819757</v>
      </c>
      <c r="P96" s="9">
        <f t="shared" si="89"/>
        <v>2.3174263633304828</v>
      </c>
      <c r="Q96" s="12">
        <f t="shared" si="90"/>
        <v>1.1123646543986316</v>
      </c>
      <c r="R96" s="9">
        <f t="shared" si="91"/>
        <v>1.1500565999999999</v>
      </c>
      <c r="S96" s="13">
        <f t="shared" si="92"/>
        <v>0.96722600817962501</v>
      </c>
      <c r="T96" s="2">
        <f t="shared" si="93"/>
        <v>0.31</v>
      </c>
      <c r="U96" s="14">
        <f t="shared" si="94"/>
        <v>0.29984006253568374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5"/>
        <v>0.19866101411147591</v>
      </c>
      <c r="AK96" s="9">
        <f t="shared" si="96"/>
        <v>7.7288749999999995</v>
      </c>
      <c r="AL96" s="1">
        <f t="shared" si="97"/>
        <v>0.48</v>
      </c>
      <c r="AM96" s="17">
        <f t="shared" si="98"/>
        <v>6255850</v>
      </c>
      <c r="AN96" s="1">
        <f t="shared" si="99"/>
        <v>96053956519.560364</v>
      </c>
    </row>
    <row r="97" spans="1:50" x14ac:dyDescent="0.15">
      <c r="C97" s="7">
        <v>8</v>
      </c>
      <c r="D97" s="7">
        <f t="shared" si="100"/>
        <v>23.231922067726799</v>
      </c>
      <c r="E97" s="10">
        <f t="shared" si="101"/>
        <v>24.109952723980999</v>
      </c>
      <c r="F97" s="7" t="s">
        <v>83</v>
      </c>
      <c r="G97" s="1">
        <v>9</v>
      </c>
      <c r="H97" s="9">
        <f t="shared" si="84"/>
        <v>23.231922067726799</v>
      </c>
      <c r="I97" s="9">
        <f t="shared" si="85"/>
        <v>296.3819220677268</v>
      </c>
      <c r="J97" s="9">
        <f t="shared" si="86"/>
        <v>0.28489587121513754</v>
      </c>
      <c r="K97" s="9">
        <f t="shared" si="87"/>
        <v>7.7288749999999995</v>
      </c>
      <c r="L97" s="9">
        <f t="shared" si="88"/>
        <v>2.39595125</v>
      </c>
      <c r="M97" s="1" t="s">
        <v>83</v>
      </c>
      <c r="O97" s="9">
        <f t="shared" si="102"/>
        <v>7.460577859551492</v>
      </c>
      <c r="P97" s="9">
        <f t="shared" si="89"/>
        <v>2.1254878290652885</v>
      </c>
      <c r="Q97" s="12">
        <f t="shared" si="90"/>
        <v>1.0202341579513385</v>
      </c>
      <c r="R97" s="9">
        <f t="shared" si="91"/>
        <v>1.1500565999999999</v>
      </c>
      <c r="S97" s="13">
        <f t="shared" si="92"/>
        <v>0.88711647579026864</v>
      </c>
      <c r="T97" s="2">
        <f t="shared" si="93"/>
        <v>0.31</v>
      </c>
      <c r="U97" s="14">
        <f t="shared" si="94"/>
        <v>0.27500610749498328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5"/>
        <v>0.19067441417038664</v>
      </c>
      <c r="AK97" s="9">
        <f t="shared" si="96"/>
        <v>7.7288749999999995</v>
      </c>
      <c r="AL97" s="1">
        <f t="shared" si="97"/>
        <v>0.48</v>
      </c>
      <c r="AM97" s="17">
        <f t="shared" si="98"/>
        <v>6255850</v>
      </c>
      <c r="AN97" s="1">
        <f t="shared" si="99"/>
        <v>92192380926.021713</v>
      </c>
    </row>
    <row r="98" spans="1:50" x14ac:dyDescent="0.15">
      <c r="C98" s="7">
        <v>9</v>
      </c>
      <c r="D98" s="7">
        <f t="shared" si="100"/>
        <v>20.031315441031399</v>
      </c>
      <c r="E98" s="10">
        <f t="shared" si="101"/>
        <v>23.231922067726799</v>
      </c>
      <c r="F98" s="7" t="s">
        <v>83</v>
      </c>
      <c r="G98" s="1">
        <v>10</v>
      </c>
      <c r="H98" s="9">
        <f t="shared" si="84"/>
        <v>20.031315441031399</v>
      </c>
      <c r="I98" s="9">
        <f t="shared" si="85"/>
        <v>293.18131544103136</v>
      </c>
      <c r="J98" s="9">
        <f t="shared" si="86"/>
        <v>0.19903538901593262</v>
      </c>
      <c r="K98" s="9">
        <f t="shared" si="87"/>
        <v>7.7288749999999995</v>
      </c>
      <c r="L98" s="9">
        <f t="shared" si="88"/>
        <v>2.39595125</v>
      </c>
      <c r="M98" s="1" t="s">
        <v>83</v>
      </c>
      <c r="O98" s="9">
        <f t="shared" si="102"/>
        <v>7.7310412804862025</v>
      </c>
      <c r="P98" s="9">
        <f t="shared" si="89"/>
        <v>1.5387508087598052</v>
      </c>
      <c r="Q98" s="12">
        <f t="shared" si="90"/>
        <v>0.73860038820470642</v>
      </c>
      <c r="R98" s="9">
        <f t="shared" si="91"/>
        <v>1.1500565999999999</v>
      </c>
      <c r="S98" s="13">
        <f t="shared" si="92"/>
        <v>0.6422295982690821</v>
      </c>
      <c r="T98" s="2">
        <f t="shared" si="93"/>
        <v>0.31</v>
      </c>
      <c r="U98" s="14">
        <f t="shared" si="94"/>
        <v>0.19909117546341545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5"/>
        <v>0.16626017202903443</v>
      </c>
      <c r="AK98" s="9">
        <f t="shared" si="96"/>
        <v>7.7288749999999995</v>
      </c>
      <c r="AL98" s="1">
        <f t="shared" si="97"/>
        <v>0.48</v>
      </c>
      <c r="AM98" s="17">
        <f t="shared" si="98"/>
        <v>6255850</v>
      </c>
      <c r="AN98" s="1">
        <f t="shared" si="99"/>
        <v>80387928182.276276</v>
      </c>
    </row>
    <row r="99" spans="1:50" x14ac:dyDescent="0.15">
      <c r="C99" s="7">
        <v>10</v>
      </c>
      <c r="D99" s="7">
        <f t="shared" si="100"/>
        <v>12.327094454502801</v>
      </c>
      <c r="E99" s="10">
        <f t="shared" si="101"/>
        <v>20.031315441031399</v>
      </c>
      <c r="F99" s="7" t="s">
        <v>83</v>
      </c>
      <c r="G99" s="1">
        <v>11</v>
      </c>
      <c r="H99" s="9">
        <f t="shared" si="84"/>
        <v>12.327094454502801</v>
      </c>
      <c r="I99" s="9">
        <f t="shared" si="85"/>
        <v>285.47709445450278</v>
      </c>
      <c r="J99" s="9">
        <f t="shared" si="86"/>
        <v>8.1224474134690333E-2</v>
      </c>
      <c r="K99" s="9">
        <f t="shared" si="87"/>
        <v>7.7288749999999995</v>
      </c>
      <c r="L99" s="9">
        <f t="shared" si="88"/>
        <v>2.39595125</v>
      </c>
      <c r="M99" s="1" t="s">
        <v>85</v>
      </c>
      <c r="N99" s="9">
        <f>(O98-P98)*$C$21/100</f>
        <v>5.8826759481400783</v>
      </c>
      <c r="O99" s="9">
        <f t="shared" si="102"/>
        <v>2.7055657735863194</v>
      </c>
      <c r="P99" s="9">
        <f t="shared" si="89"/>
        <v>0.21975815719636543</v>
      </c>
      <c r="Q99" s="12">
        <f t="shared" si="90"/>
        <v>0.10548391545425541</v>
      </c>
      <c r="R99" s="9">
        <f t="shared" si="91"/>
        <v>1.1500565999999999</v>
      </c>
      <c r="S99" s="13">
        <f t="shared" si="92"/>
        <v>9.1720629623146741E-2</v>
      </c>
      <c r="T99" s="2">
        <f t="shared" si="93"/>
        <v>0.31</v>
      </c>
      <c r="U99" s="14">
        <f t="shared" si="94"/>
        <v>2.8433395183175489E-2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5"/>
        <v>8.3836479890909255E-2</v>
      </c>
      <c r="AK99" s="9">
        <f t="shared" si="96"/>
        <v>7.7288749999999995</v>
      </c>
      <c r="AL99" s="1">
        <f t="shared" si="97"/>
        <v>0.48</v>
      </c>
      <c r="AM99" s="17">
        <f t="shared" si="98"/>
        <v>6255850</v>
      </c>
      <c r="AN99" s="1">
        <f t="shared" si="99"/>
        <v>40535510352.703934</v>
      </c>
    </row>
    <row r="100" spans="1:50" x14ac:dyDescent="0.15">
      <c r="C100" s="7">
        <v>11</v>
      </c>
      <c r="D100" s="7">
        <f t="shared" si="100"/>
        <v>4.4969834611862698</v>
      </c>
      <c r="E100" s="10">
        <f t="shared" si="101"/>
        <v>12.327094454502801</v>
      </c>
      <c r="F100" s="7" t="s">
        <v>85</v>
      </c>
      <c r="G100" s="1">
        <v>12</v>
      </c>
      <c r="H100" s="9">
        <f t="shared" si="84"/>
        <v>4.4969834611862698</v>
      </c>
      <c r="I100" s="9">
        <f t="shared" si="85"/>
        <v>277.64698346118627</v>
      </c>
      <c r="J100" s="9">
        <f t="shared" si="86"/>
        <v>3.1041958669514157E-2</v>
      </c>
      <c r="K100" s="9">
        <f t="shared" si="87"/>
        <v>7.7288749999999995</v>
      </c>
      <c r="L100" s="9">
        <f t="shared" si="88"/>
        <v>2.39595125</v>
      </c>
      <c r="M100" s="1" t="s">
        <v>83</v>
      </c>
      <c r="O100" s="9">
        <f t="shared" si="102"/>
        <v>4.881758866389954</v>
      </c>
      <c r="P100" s="9">
        <f t="shared" si="89"/>
        <v>0.15153935696501125</v>
      </c>
      <c r="Q100" s="12">
        <f t="shared" si="90"/>
        <v>7.2738891343205395E-2</v>
      </c>
      <c r="R100" s="9">
        <f t="shared" si="91"/>
        <v>1.1500565999999999</v>
      </c>
      <c r="S100" s="13">
        <f t="shared" si="92"/>
        <v>6.3248096957319672E-2</v>
      </c>
      <c r="T100" s="2">
        <f t="shared" si="93"/>
        <v>0.31</v>
      </c>
      <c r="U100" s="14">
        <f t="shared" si="94"/>
        <v>1.9606910056769098E-2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5"/>
        <v>8.0997882274256958E-2</v>
      </c>
      <c r="AK100" s="9">
        <f t="shared" si="96"/>
        <v>7.7288749999999995</v>
      </c>
      <c r="AL100" s="1">
        <f t="shared" si="97"/>
        <v>0.48</v>
      </c>
      <c r="AM100" s="17">
        <f t="shared" si="98"/>
        <v>6255850</v>
      </c>
      <c r="AN100" s="1">
        <f t="shared" si="99"/>
        <v>39163029026.833679</v>
      </c>
      <c r="AO100" s="1">
        <f>SUM(AN89:AN100)</f>
        <v>685733180315.50952</v>
      </c>
    </row>
    <row r="101" spans="1:50" x14ac:dyDescent="0.15">
      <c r="C101" s="7">
        <v>12</v>
      </c>
      <c r="D101" s="7">
        <f t="shared" si="100"/>
        <v>3.3020271150599299</v>
      </c>
      <c r="E101" s="10">
        <f t="shared" si="101"/>
        <v>4.4969834611862698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3.7767665257967198</v>
      </c>
      <c r="E105" s="7"/>
      <c r="F105" s="7"/>
      <c r="G105" s="1">
        <v>1</v>
      </c>
      <c r="H105" s="9">
        <f t="shared" ref="H105:H116" si="103">E106</f>
        <v>3.7767665257967198</v>
      </c>
      <c r="I105" s="9">
        <f t="shared" ref="I105:I116" si="104">H105+273.15</f>
        <v>276.92676652579672</v>
      </c>
      <c r="J105" s="9">
        <f t="shared" ref="J105:J116" si="105">EXP(($C$15*(I105-$C$13))/($C$16*I105*$C$13))</f>
        <v>2.8336033374432929E-2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1.8358638566301641E-2</v>
      </c>
      <c r="Q105" s="12">
        <f t="shared" ref="Q105:Q116" si="109">P105*$B$107</f>
        <v>5.5075915698904925E-3</v>
      </c>
      <c r="R105" s="9">
        <f t="shared" ref="R105:R116" si="110">L105*$B$107</f>
        <v>0.19436706250000002</v>
      </c>
      <c r="S105" s="13">
        <f t="shared" ref="S105:S116" si="111">Q105/R105</f>
        <v>2.8336033374432933E-2</v>
      </c>
      <c r="T105" s="2">
        <f t="shared" ref="T105:T116" si="112">$B$106/100</f>
        <v>0.01</v>
      </c>
      <c r="U105" s="14">
        <f t="shared" ref="U105:U116" si="113">S105*T105</f>
        <v>2.8336033374432934E-4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5.7733603337443299E-3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869675.33333333337</v>
      </c>
      <c r="AX105" s="1">
        <f t="shared" ref="AX105:AX116" si="120">AW105*10000*AV105*0.67*AU105*AT105</f>
        <v>653857771.889606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-0.76610473223339703</v>
      </c>
      <c r="E106" s="10">
        <f t="shared" ref="E106:E117" si="122">D105</f>
        <v>3.7767665257967198</v>
      </c>
      <c r="F106" s="7" t="s">
        <v>83</v>
      </c>
      <c r="G106" s="1">
        <v>2</v>
      </c>
      <c r="H106" s="9">
        <f t="shared" si="103"/>
        <v>-0.76610473223339703</v>
      </c>
      <c r="I106" s="9">
        <f t="shared" si="104"/>
        <v>272.3838952677666</v>
      </c>
      <c r="J106" s="9">
        <f t="shared" si="105"/>
        <v>1.5763960147412975E-2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1.2774217781003652</v>
      </c>
      <c r="P106" s="9">
        <f t="shared" si="108"/>
        <v>2.0137226001411577E-2</v>
      </c>
      <c r="Q106" s="12">
        <f t="shared" si="109"/>
        <v>6.0411678004234732E-3</v>
      </c>
      <c r="R106" s="9">
        <f t="shared" si="110"/>
        <v>0.19436706250000002</v>
      </c>
      <c r="S106" s="13">
        <f t="shared" si="111"/>
        <v>3.1081232193975624E-2</v>
      </c>
      <c r="T106" s="2">
        <f t="shared" si="112"/>
        <v>0.01</v>
      </c>
      <c r="U106" s="14">
        <f t="shared" si="113"/>
        <v>3.1081232193975626E-4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5.8008123219397559E-3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869675.33333333337</v>
      </c>
      <c r="AX106" s="1">
        <f t="shared" si="120"/>
        <v>656966827.06679428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2.6048739488704502</v>
      </c>
      <c r="E107" s="10">
        <f t="shared" si="122"/>
        <v>-0.76610473223339703</v>
      </c>
      <c r="F107" s="7" t="s">
        <v>83</v>
      </c>
      <c r="G107" s="1">
        <v>3</v>
      </c>
      <c r="H107" s="9">
        <f t="shared" si="103"/>
        <v>2.6048739488704502</v>
      </c>
      <c r="I107" s="9">
        <f t="shared" si="104"/>
        <v>275.75487394887045</v>
      </c>
      <c r="J107" s="9">
        <f t="shared" si="105"/>
        <v>2.4403143412916904E-2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1.9051747604322868</v>
      </c>
      <c r="P107" s="9">
        <f t="shared" si="108"/>
        <v>4.6492252905498702E-2</v>
      </c>
      <c r="Q107" s="12">
        <f t="shared" si="109"/>
        <v>1.394767587164961E-2</v>
      </c>
      <c r="R107" s="9">
        <f t="shared" si="110"/>
        <v>0.19436706250000002</v>
      </c>
      <c r="S107" s="13">
        <f t="shared" si="111"/>
        <v>7.1759462185881459E-2</v>
      </c>
      <c r="T107" s="2">
        <f t="shared" si="112"/>
        <v>0.01</v>
      </c>
      <c r="U107" s="14">
        <f t="shared" si="113"/>
        <v>7.1759462185881455E-4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6.2075946218588147E-3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869675.33333333337</v>
      </c>
      <c r="AX107" s="1">
        <f t="shared" si="120"/>
        <v>703036663.85051441</v>
      </c>
    </row>
    <row r="108" spans="1:50" x14ac:dyDescent="0.15">
      <c r="C108" s="7">
        <v>3</v>
      </c>
      <c r="D108" s="7">
        <f t="shared" si="121"/>
        <v>5.0752378902201096</v>
      </c>
      <c r="E108" s="10">
        <f t="shared" si="122"/>
        <v>2.6048739488704502</v>
      </c>
      <c r="F108" s="7" t="s">
        <v>83</v>
      </c>
      <c r="G108" s="1">
        <v>4</v>
      </c>
      <c r="H108" s="9">
        <f t="shared" si="103"/>
        <v>5.0752378902201096</v>
      </c>
      <c r="I108" s="9">
        <f t="shared" si="104"/>
        <v>278.22523789022011</v>
      </c>
      <c r="J108" s="9">
        <f t="shared" si="105"/>
        <v>3.3388982660066915E-2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2.5065727158601216</v>
      </c>
      <c r="P108" s="9">
        <f t="shared" si="108"/>
        <v>8.369191294605044E-2</v>
      </c>
      <c r="Q108" s="12">
        <f t="shared" si="109"/>
        <v>2.510757388381513E-2</v>
      </c>
      <c r="R108" s="9">
        <f t="shared" si="110"/>
        <v>0.19436706250000002</v>
      </c>
      <c r="S108" s="13">
        <f t="shared" si="111"/>
        <v>0.12917607315187535</v>
      </c>
      <c r="T108" s="2">
        <f t="shared" si="112"/>
        <v>0.01</v>
      </c>
      <c r="U108" s="14">
        <f t="shared" si="113"/>
        <v>1.2917607315187534E-3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6.7817607315187539E-3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869675.33333333337</v>
      </c>
      <c r="AX108" s="1">
        <f t="shared" si="120"/>
        <v>768063433.60927796</v>
      </c>
    </row>
    <row r="109" spans="1:50" x14ac:dyDescent="0.15">
      <c r="C109" s="7">
        <v>4</v>
      </c>
      <c r="D109" s="7">
        <f t="shared" si="121"/>
        <v>9.17101837499869</v>
      </c>
      <c r="E109" s="10">
        <f t="shared" si="122"/>
        <v>5.0752378902201096</v>
      </c>
      <c r="F109" s="7" t="s">
        <v>83</v>
      </c>
      <c r="G109" s="1">
        <v>5</v>
      </c>
      <c r="H109" s="9">
        <f t="shared" si="103"/>
        <v>9.17101837499869</v>
      </c>
      <c r="I109" s="9">
        <f t="shared" si="104"/>
        <v>282.32101837499869</v>
      </c>
      <c r="J109" s="9">
        <f t="shared" si="105"/>
        <v>5.547499954191256E-2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2.3017367627683676</v>
      </c>
      <c r="O109" s="9">
        <f t="shared" si="123"/>
        <v>0.76903424847903734</v>
      </c>
      <c r="P109" s="9">
        <f t="shared" si="108"/>
        <v>4.2662174582089665E-2</v>
      </c>
      <c r="Q109" s="12">
        <f t="shared" si="109"/>
        <v>1.27986523746269E-2</v>
      </c>
      <c r="R109" s="9">
        <f t="shared" si="110"/>
        <v>0.19436706250000002</v>
      </c>
      <c r="S109" s="13">
        <f t="shared" si="111"/>
        <v>6.5847845874744848E-2</v>
      </c>
      <c r="T109" s="2">
        <f t="shared" si="112"/>
        <v>0.01</v>
      </c>
      <c r="U109" s="14">
        <f t="shared" si="113"/>
        <v>6.5847845874744844E-4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6.1484784587474486E-3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869675.33333333337</v>
      </c>
      <c r="AX109" s="1">
        <f t="shared" si="120"/>
        <v>696341505.31888139</v>
      </c>
    </row>
    <row r="110" spans="1:50" x14ac:dyDescent="0.15">
      <c r="C110" s="7">
        <v>5</v>
      </c>
      <c r="D110" s="7">
        <f t="shared" si="121"/>
        <v>18.7665024330968</v>
      </c>
      <c r="E110" s="10">
        <f t="shared" si="122"/>
        <v>9.17101837499869</v>
      </c>
      <c r="F110" s="7" t="s">
        <v>85</v>
      </c>
      <c r="G110" s="1">
        <v>6</v>
      </c>
      <c r="H110" s="9">
        <f t="shared" si="103"/>
        <v>18.7665024330968</v>
      </c>
      <c r="I110" s="9">
        <f t="shared" si="104"/>
        <v>291.91650243309675</v>
      </c>
      <c r="J110" s="9">
        <f t="shared" si="105"/>
        <v>0.17236031895379186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1.3742622822302812</v>
      </c>
      <c r="P110" s="9">
        <f t="shared" si="108"/>
        <v>0.23686828529137721</v>
      </c>
      <c r="Q110" s="12">
        <f t="shared" si="109"/>
        <v>7.1060485587413166E-2</v>
      </c>
      <c r="R110" s="9">
        <f t="shared" si="110"/>
        <v>0.19436706250000002</v>
      </c>
      <c r="S110" s="13">
        <f t="shared" si="111"/>
        <v>0.36559942139071611</v>
      </c>
      <c r="T110" s="2">
        <f t="shared" si="112"/>
        <v>0.01</v>
      </c>
      <c r="U110" s="14">
        <f t="shared" si="113"/>
        <v>3.6559942139071612E-3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9.1459942139071604E-3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869675.33333333337</v>
      </c>
      <c r="AX110" s="1">
        <f t="shared" si="120"/>
        <v>1035822996.0924857</v>
      </c>
    </row>
    <row r="111" spans="1:50" x14ac:dyDescent="0.15">
      <c r="C111" s="7">
        <v>6</v>
      </c>
      <c r="D111" s="7">
        <f t="shared" si="121"/>
        <v>21.868815120239201</v>
      </c>
      <c r="E111" s="10">
        <f t="shared" si="122"/>
        <v>18.7665024330968</v>
      </c>
      <c r="F111" s="7" t="s">
        <v>83</v>
      </c>
      <c r="G111" s="1">
        <v>7</v>
      </c>
      <c r="H111" s="9">
        <f t="shared" si="103"/>
        <v>21.868815120239201</v>
      </c>
      <c r="I111" s="9">
        <f t="shared" si="104"/>
        <v>295.0188151202392</v>
      </c>
      <c r="J111" s="9">
        <f t="shared" si="105"/>
        <v>0.24477351667838096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1.7852842052722375</v>
      </c>
      <c r="P111" s="9">
        <f t="shared" si="108"/>
        <v>0.43699029319485411</v>
      </c>
      <c r="Q111" s="12">
        <f t="shared" si="109"/>
        <v>0.13109708795845623</v>
      </c>
      <c r="R111" s="9">
        <f t="shared" si="110"/>
        <v>0.19436706250000002</v>
      </c>
      <c r="S111" s="13">
        <f t="shared" si="111"/>
        <v>0.67448201496823168</v>
      </c>
      <c r="T111" s="2">
        <f t="shared" si="112"/>
        <v>0.01</v>
      </c>
      <c r="U111" s="14">
        <f t="shared" si="113"/>
        <v>6.7448201496823172E-3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1.6694820149682318E-2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869675.33333333337</v>
      </c>
      <c r="AX111" s="1">
        <f t="shared" si="120"/>
        <v>1890759847.6690526</v>
      </c>
    </row>
    <row r="112" spans="1:50" x14ac:dyDescent="0.15">
      <c r="C112" s="7">
        <v>7</v>
      </c>
      <c r="D112" s="7">
        <f t="shared" si="121"/>
        <v>24.109952723980999</v>
      </c>
      <c r="E112" s="10">
        <f t="shared" si="122"/>
        <v>21.868815120239201</v>
      </c>
      <c r="F112" s="7" t="s">
        <v>83</v>
      </c>
      <c r="G112" s="1">
        <v>8</v>
      </c>
      <c r="H112" s="9">
        <f t="shared" si="103"/>
        <v>24.109952723980999</v>
      </c>
      <c r="I112" s="9">
        <f t="shared" si="104"/>
        <v>297.25995272398097</v>
      </c>
      <c r="J112" s="9">
        <f t="shared" si="105"/>
        <v>0.31392708394853913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1.9961841204107167</v>
      </c>
      <c r="P112" s="9">
        <f t="shared" si="108"/>
        <v>0.62665625994491581</v>
      </c>
      <c r="Q112" s="12">
        <f t="shared" si="109"/>
        <v>0.18799687798347473</v>
      </c>
      <c r="R112" s="9">
        <f t="shared" si="110"/>
        <v>0.19436706250000002</v>
      </c>
      <c r="S112" s="13">
        <f t="shared" si="111"/>
        <v>0.96722600817962512</v>
      </c>
      <c r="T112" s="2">
        <f t="shared" si="112"/>
        <v>0.01</v>
      </c>
      <c r="U112" s="14">
        <f t="shared" si="113"/>
        <v>9.6722600817962506E-3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1.9622260081796253E-2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869675.33333333337</v>
      </c>
      <c r="AX112" s="1">
        <f t="shared" si="120"/>
        <v>2222304951.5083036</v>
      </c>
    </row>
    <row r="113" spans="1:53" x14ac:dyDescent="0.15">
      <c r="C113" s="7">
        <v>8</v>
      </c>
      <c r="D113" s="7">
        <f t="shared" si="121"/>
        <v>23.231922067726799</v>
      </c>
      <c r="E113" s="10">
        <f t="shared" si="122"/>
        <v>24.109952723980999</v>
      </c>
      <c r="F113" s="7" t="s">
        <v>83</v>
      </c>
      <c r="G113" s="1">
        <v>9</v>
      </c>
      <c r="H113" s="9">
        <f t="shared" si="103"/>
        <v>23.231922067726799</v>
      </c>
      <c r="I113" s="9">
        <f t="shared" si="104"/>
        <v>296.3819220677268</v>
      </c>
      <c r="J113" s="9">
        <f t="shared" si="105"/>
        <v>0.28489587121513754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2.0174180687991341</v>
      </c>
      <c r="P113" s="9">
        <f t="shared" si="108"/>
        <v>0.57475407831568959</v>
      </c>
      <c r="Q113" s="12">
        <f t="shared" si="109"/>
        <v>0.17242622349470688</v>
      </c>
      <c r="R113" s="9">
        <f t="shared" si="110"/>
        <v>0.19436706250000002</v>
      </c>
      <c r="S113" s="13">
        <f t="shared" si="111"/>
        <v>0.88711647579026853</v>
      </c>
      <c r="T113" s="2">
        <f t="shared" si="112"/>
        <v>0.01</v>
      </c>
      <c r="U113" s="14">
        <f t="shared" si="113"/>
        <v>8.8711647579026859E-3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1.8821164757902686E-2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869675.33333333337</v>
      </c>
      <c r="AX113" s="1">
        <f t="shared" si="120"/>
        <v>2131577476.8189635</v>
      </c>
    </row>
    <row r="114" spans="1:53" x14ac:dyDescent="0.15">
      <c r="C114" s="7">
        <v>9</v>
      </c>
      <c r="D114" s="7">
        <f t="shared" si="121"/>
        <v>20.031315441031399</v>
      </c>
      <c r="E114" s="10">
        <f t="shared" si="122"/>
        <v>23.231922067726799</v>
      </c>
      <c r="F114" s="7" t="s">
        <v>83</v>
      </c>
      <c r="G114" s="1">
        <v>10</v>
      </c>
      <c r="H114" s="9">
        <f t="shared" si="103"/>
        <v>20.031315441031399</v>
      </c>
      <c r="I114" s="9">
        <f t="shared" si="104"/>
        <v>293.18131544103136</v>
      </c>
      <c r="J114" s="9">
        <f t="shared" si="105"/>
        <v>0.19903538901593262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2.0905541988167782</v>
      </c>
      <c r="P114" s="9">
        <f t="shared" si="108"/>
        <v>0.41609426822038881</v>
      </c>
      <c r="Q114" s="12">
        <f t="shared" si="109"/>
        <v>0.12482828046611663</v>
      </c>
      <c r="R114" s="9">
        <f t="shared" si="110"/>
        <v>0.19436706250000002</v>
      </c>
      <c r="S114" s="13">
        <f t="shared" si="111"/>
        <v>0.64222959826908232</v>
      </c>
      <c r="T114" s="2">
        <f t="shared" si="112"/>
        <v>0.01</v>
      </c>
      <c r="U114" s="14">
        <f t="shared" si="113"/>
        <v>6.4222959826908234E-3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1.6372295982690823E-2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869675.33333333337</v>
      </c>
      <c r="AX114" s="1">
        <f t="shared" si="120"/>
        <v>1854232605.1241827</v>
      </c>
    </row>
    <row r="115" spans="1:53" x14ac:dyDescent="0.15">
      <c r="C115" s="7">
        <v>10</v>
      </c>
      <c r="D115" s="7">
        <f t="shared" si="121"/>
        <v>12.327094454502801</v>
      </c>
      <c r="E115" s="10">
        <f t="shared" si="122"/>
        <v>20.031315441031399</v>
      </c>
      <c r="F115" s="7" t="s">
        <v>83</v>
      </c>
      <c r="G115" s="1">
        <v>11</v>
      </c>
      <c r="H115" s="9">
        <f t="shared" si="103"/>
        <v>12.327094454502801</v>
      </c>
      <c r="I115" s="9">
        <f t="shared" si="104"/>
        <v>285.47709445450278</v>
      </c>
      <c r="J115" s="9">
        <f t="shared" si="105"/>
        <v>8.1224474134690333E-2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1.5907369340665698</v>
      </c>
      <c r="O115" s="9">
        <f t="shared" si="123"/>
        <v>0.73161320486315318</v>
      </c>
      <c r="P115" s="9">
        <f t="shared" si="108"/>
        <v>5.9424897835005083E-2</v>
      </c>
      <c r="Q115" s="12">
        <f t="shared" si="109"/>
        <v>1.7827469350501526E-2</v>
      </c>
      <c r="R115" s="9">
        <f t="shared" si="110"/>
        <v>0.19436706250000002</v>
      </c>
      <c r="S115" s="13">
        <f t="shared" si="111"/>
        <v>9.1720629623146796E-2</v>
      </c>
      <c r="T115" s="2">
        <f t="shared" si="112"/>
        <v>0.01</v>
      </c>
      <c r="U115" s="14">
        <f t="shared" si="113"/>
        <v>9.1720629623146801E-4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6.4072062962314677E-3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869675.33333333337</v>
      </c>
      <c r="AX115" s="1">
        <f t="shared" si="120"/>
        <v>725643540.45331407</v>
      </c>
    </row>
    <row r="116" spans="1:53" x14ac:dyDescent="0.15">
      <c r="C116" s="7">
        <v>11</v>
      </c>
      <c r="D116" s="7">
        <f t="shared" si="121"/>
        <v>4.4969834611862698</v>
      </c>
      <c r="E116" s="10">
        <f t="shared" si="122"/>
        <v>12.327094454502801</v>
      </c>
      <c r="F116" s="7" t="s">
        <v>85</v>
      </c>
      <c r="G116" s="1">
        <v>12</v>
      </c>
      <c r="H116" s="9">
        <f t="shared" si="103"/>
        <v>4.4969834611862698</v>
      </c>
      <c r="I116" s="9">
        <f t="shared" si="104"/>
        <v>277.64698346118627</v>
      </c>
      <c r="J116" s="9">
        <f t="shared" si="105"/>
        <v>3.1041958669514157E-2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1.3200785153614814</v>
      </c>
      <c r="P116" s="9">
        <f t="shared" si="108"/>
        <v>4.0977822714364717E-2</v>
      </c>
      <c r="Q116" s="12">
        <f t="shared" si="109"/>
        <v>1.2293346814309415E-2</v>
      </c>
      <c r="R116" s="9">
        <f t="shared" si="110"/>
        <v>0.19436706250000002</v>
      </c>
      <c r="S116" s="13">
        <f t="shared" si="111"/>
        <v>6.3248096957319686E-2</v>
      </c>
      <c r="T116" s="2">
        <f t="shared" si="112"/>
        <v>0.01</v>
      </c>
      <c r="U116" s="14">
        <f t="shared" si="113"/>
        <v>6.3248096957319684E-4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6.1224809695731965E-3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869675.33333333337</v>
      </c>
      <c r="AX116" s="1">
        <f t="shared" si="120"/>
        <v>693397178.38213253</v>
      </c>
      <c r="AY116" s="1">
        <f>SUM(AX105:AX116)</f>
        <v>14032004797.783508</v>
      </c>
    </row>
    <row r="117" spans="1:53" x14ac:dyDescent="0.15">
      <c r="C117" s="7">
        <v>12</v>
      </c>
      <c r="D117" s="7">
        <f t="shared" si="121"/>
        <v>3.3020271150599299</v>
      </c>
      <c r="E117" s="10">
        <f t="shared" si="122"/>
        <v>4.4969834611862698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3.7767665257967198</v>
      </c>
      <c r="E121" s="7"/>
      <c r="F121" s="7"/>
      <c r="G121" s="1">
        <v>1</v>
      </c>
      <c r="H121" s="9">
        <f t="shared" ref="H121:H132" si="124">E122</f>
        <v>3.7767665257967198</v>
      </c>
      <c r="I121" s="9">
        <f t="shared" ref="I121:I132" si="125">H121+273.15</f>
        <v>276.92676652579672</v>
      </c>
      <c r="J121" s="9">
        <f t="shared" ref="J121:J132" si="126">EXP(($C$15*(I121-$C$13))/($C$16*I121*$C$13))</f>
        <v>2.8336033374432929E-2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8.0672687017010556E-3</v>
      </c>
      <c r="Q121" s="12">
        <f t="shared" ref="Q121:Q132" si="130">P121*$B$123</f>
        <v>2.6621986715613484E-3</v>
      </c>
      <c r="R121" s="9">
        <f t="shared" ref="R121:R132" si="131">L121*$B$123</f>
        <v>9.3951000000000007E-2</v>
      </c>
      <c r="S121" s="13">
        <f t="shared" ref="S121:S132" si="132">Q121/R121</f>
        <v>2.8336033374432929E-2</v>
      </c>
      <c r="T121" s="2">
        <f t="shared" ref="T121:T132" si="133">$B$122/100</f>
        <v>0.01</v>
      </c>
      <c r="U121" s="14">
        <f t="shared" ref="U121:U132" si="134">S121*T121</f>
        <v>2.8336033374432929E-4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5.773360333744329E-3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4331.25</v>
      </c>
      <c r="AX121" s="1">
        <f t="shared" ref="AX121:AX132" si="141">AW121*10000*AV121*0.67*AU121*AT121</f>
        <v>1574048.5576176655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-0.76610473223339703</v>
      </c>
      <c r="E122" s="10">
        <f t="shared" ref="E122:E133" si="145">D121</f>
        <v>3.7767665257967198</v>
      </c>
      <c r="F122" s="7" t="s">
        <v>83</v>
      </c>
      <c r="G122" s="1">
        <v>2</v>
      </c>
      <c r="H122" s="9">
        <f t="shared" si="124"/>
        <v>-0.76610473223339703</v>
      </c>
      <c r="I122" s="9">
        <f t="shared" si="125"/>
        <v>272.3838952677666</v>
      </c>
      <c r="J122" s="9">
        <f t="shared" si="126"/>
        <v>1.5763960147412975E-2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0.56133273129829897</v>
      </c>
      <c r="P122" s="9">
        <f t="shared" si="129"/>
        <v>8.8488268056248608E-3</v>
      </c>
      <c r="Q122" s="12">
        <f t="shared" si="130"/>
        <v>2.9201128458562044E-3</v>
      </c>
      <c r="R122" s="9">
        <f t="shared" si="131"/>
        <v>9.3951000000000007E-2</v>
      </c>
      <c r="S122" s="13">
        <f t="shared" si="132"/>
        <v>3.1081232193975628E-2</v>
      </c>
      <c r="T122" s="2">
        <f t="shared" si="133"/>
        <v>0.01</v>
      </c>
      <c r="U122" s="14">
        <f t="shared" si="134"/>
        <v>3.1081232193975626E-4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5.8008123219397559E-3</v>
      </c>
      <c r="AU122" s="9">
        <f t="shared" si="138"/>
        <v>28.47</v>
      </c>
      <c r="AV122" s="1">
        <f t="shared" si="139"/>
        <v>0.33</v>
      </c>
      <c r="AW122" s="1">
        <f t="shared" si="140"/>
        <v>4331.25</v>
      </c>
      <c r="AX122" s="1">
        <f t="shared" si="141"/>
        <v>1581533.0657593433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2.6048739488704502</v>
      </c>
      <c r="E123" s="10">
        <f t="shared" si="145"/>
        <v>-0.76610473223339703</v>
      </c>
      <c r="F123" s="7" t="s">
        <v>83</v>
      </c>
      <c r="G123" s="1">
        <v>3</v>
      </c>
      <c r="H123" s="9">
        <f t="shared" si="124"/>
        <v>2.6048739488704502</v>
      </c>
      <c r="I123" s="9">
        <f t="shared" si="125"/>
        <v>275.75487394887045</v>
      </c>
      <c r="J123" s="9">
        <f t="shared" si="126"/>
        <v>2.4403143412916904E-2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0.8371839044926741</v>
      </c>
      <c r="P123" s="9">
        <f t="shared" si="129"/>
        <v>2.0429918884320455E-2</v>
      </c>
      <c r="Q123" s="12">
        <f t="shared" si="130"/>
        <v>6.7418732318257502E-3</v>
      </c>
      <c r="R123" s="9">
        <f t="shared" si="131"/>
        <v>9.3951000000000007E-2</v>
      </c>
      <c r="S123" s="13">
        <f t="shared" si="132"/>
        <v>7.1759462185881473E-2</v>
      </c>
      <c r="T123" s="2">
        <f t="shared" si="133"/>
        <v>0.01</v>
      </c>
      <c r="U123" s="14">
        <f t="shared" si="134"/>
        <v>7.1759462185881477E-4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6.2075946218588147E-3</v>
      </c>
      <c r="AU123" s="9">
        <f t="shared" si="138"/>
        <v>28.47</v>
      </c>
      <c r="AV123" s="1">
        <f t="shared" si="139"/>
        <v>0.33</v>
      </c>
      <c r="AW123" s="1">
        <f t="shared" si="140"/>
        <v>4331.25</v>
      </c>
      <c r="AX123" s="1">
        <f t="shared" si="141"/>
        <v>1692438.1635599383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5.0752378902201096</v>
      </c>
      <c r="E124" s="10">
        <f t="shared" si="145"/>
        <v>2.6048739488704502</v>
      </c>
      <c r="F124" s="7" t="s">
        <v>83</v>
      </c>
      <c r="G124" s="1">
        <v>4</v>
      </c>
      <c r="H124" s="9">
        <f t="shared" si="124"/>
        <v>5.0752378902201096</v>
      </c>
      <c r="I124" s="9">
        <f t="shared" si="125"/>
        <v>278.22523789022011</v>
      </c>
      <c r="J124" s="9">
        <f t="shared" si="126"/>
        <v>3.3388982660066915E-2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1.1014539856083536</v>
      </c>
      <c r="P124" s="9">
        <f t="shared" si="129"/>
        <v>3.677642802633891E-2</v>
      </c>
      <c r="Q124" s="12">
        <f t="shared" si="130"/>
        <v>1.2136221248691841E-2</v>
      </c>
      <c r="R124" s="9">
        <f t="shared" si="131"/>
        <v>9.3951000000000007E-2</v>
      </c>
      <c r="S124" s="13">
        <f t="shared" si="132"/>
        <v>0.12917607315187535</v>
      </c>
      <c r="T124" s="2">
        <f t="shared" si="133"/>
        <v>0.01</v>
      </c>
      <c r="U124" s="14">
        <f t="shared" si="134"/>
        <v>1.2917607315187534E-3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6.7817607315187539E-3</v>
      </c>
      <c r="AU124" s="9">
        <f t="shared" si="138"/>
        <v>28.47</v>
      </c>
      <c r="AV124" s="1">
        <f t="shared" si="139"/>
        <v>0.33</v>
      </c>
      <c r="AW124" s="1">
        <f t="shared" si="140"/>
        <v>4331.25</v>
      </c>
      <c r="AX124" s="1">
        <f t="shared" si="141"/>
        <v>1848978.7715418818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9.17101837499869</v>
      </c>
      <c r="E125" s="10">
        <f t="shared" si="145"/>
        <v>5.0752378902201096</v>
      </c>
      <c r="F125" s="7" t="s">
        <v>83</v>
      </c>
      <c r="G125" s="1">
        <v>5</v>
      </c>
      <c r="H125" s="9">
        <f t="shared" si="124"/>
        <v>9.17101837499869</v>
      </c>
      <c r="I125" s="9">
        <f t="shared" si="125"/>
        <v>282.32101837499869</v>
      </c>
      <c r="J125" s="9">
        <f t="shared" si="126"/>
        <v>5.547499954191256E-2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1.011443679702914</v>
      </c>
      <c r="O125" s="9">
        <f t="shared" si="146"/>
        <v>0.33793387787910056</v>
      </c>
      <c r="P125" s="9">
        <f t="shared" si="129"/>
        <v>1.874688172053984E-2</v>
      </c>
      <c r="Q125" s="12">
        <f t="shared" si="130"/>
        <v>6.186470967778147E-3</v>
      </c>
      <c r="R125" s="9">
        <f t="shared" si="131"/>
        <v>9.3951000000000007E-2</v>
      </c>
      <c r="S125" s="13">
        <f t="shared" si="132"/>
        <v>6.5847845874744779E-2</v>
      </c>
      <c r="T125" s="2">
        <f t="shared" si="133"/>
        <v>0.01</v>
      </c>
      <c r="U125" s="14">
        <f t="shared" si="134"/>
        <v>6.5847845874744779E-4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6.1484784587474478E-3</v>
      </c>
      <c r="AU125" s="9">
        <f t="shared" si="138"/>
        <v>28.47</v>
      </c>
      <c r="AV125" s="1">
        <f t="shared" si="139"/>
        <v>0.33</v>
      </c>
      <c r="AW125" s="1">
        <f t="shared" si="140"/>
        <v>4331.25</v>
      </c>
      <c r="AX125" s="1">
        <f t="shared" si="141"/>
        <v>1676320.736983692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18.7665024330968</v>
      </c>
      <c r="E126" s="10">
        <f t="shared" si="145"/>
        <v>9.17101837499869</v>
      </c>
      <c r="F126" s="7" t="s">
        <v>85</v>
      </c>
      <c r="G126" s="1">
        <v>6</v>
      </c>
      <c r="H126" s="9">
        <f t="shared" si="124"/>
        <v>18.7665024330968</v>
      </c>
      <c r="I126" s="9">
        <f t="shared" si="125"/>
        <v>291.91650243309675</v>
      </c>
      <c r="J126" s="9">
        <f t="shared" si="126"/>
        <v>0.17236031895379186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0.60388699615856067</v>
      </c>
      <c r="P126" s="9">
        <f t="shared" si="129"/>
        <v>0.10408615526993679</v>
      </c>
      <c r="Q126" s="12">
        <f t="shared" si="130"/>
        <v>3.4348431239079144E-2</v>
      </c>
      <c r="R126" s="9">
        <f t="shared" si="131"/>
        <v>9.3951000000000007E-2</v>
      </c>
      <c r="S126" s="13">
        <f t="shared" si="132"/>
        <v>0.36559942139071583</v>
      </c>
      <c r="T126" s="2">
        <f t="shared" si="133"/>
        <v>0.01</v>
      </c>
      <c r="U126" s="14">
        <f t="shared" si="134"/>
        <v>3.6559942139071586E-3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9.1459942139071604E-3</v>
      </c>
      <c r="AU126" s="9">
        <f t="shared" si="138"/>
        <v>28.47</v>
      </c>
      <c r="AV126" s="1">
        <f t="shared" si="139"/>
        <v>0.33</v>
      </c>
      <c r="AW126" s="1">
        <f t="shared" si="140"/>
        <v>4331.25</v>
      </c>
      <c r="AX126" s="1">
        <f t="shared" si="141"/>
        <v>2493563.2228316776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21.868815120239201</v>
      </c>
      <c r="E127" s="10">
        <f t="shared" si="145"/>
        <v>18.7665024330968</v>
      </c>
      <c r="F127" s="7" t="s">
        <v>83</v>
      </c>
      <c r="G127" s="1">
        <v>7</v>
      </c>
      <c r="H127" s="9">
        <f t="shared" si="124"/>
        <v>21.868815120239201</v>
      </c>
      <c r="I127" s="9">
        <f t="shared" si="125"/>
        <v>295.0188151202392</v>
      </c>
      <c r="J127" s="9">
        <f t="shared" si="126"/>
        <v>0.24477351667838096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0.78450084088862382</v>
      </c>
      <c r="P127" s="9">
        <f t="shared" si="129"/>
        <v>0.19202502966145546</v>
      </c>
      <c r="Q127" s="12">
        <f t="shared" si="130"/>
        <v>6.3368259788280298E-2</v>
      </c>
      <c r="R127" s="9">
        <f t="shared" si="131"/>
        <v>9.3951000000000007E-2</v>
      </c>
      <c r="S127" s="13">
        <f t="shared" si="132"/>
        <v>0.67448201496823124</v>
      </c>
      <c r="T127" s="2">
        <f t="shared" si="133"/>
        <v>0.01</v>
      </c>
      <c r="U127" s="14">
        <f t="shared" si="134"/>
        <v>6.7448201496823129E-3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1.6694820149682314E-2</v>
      </c>
      <c r="AU127" s="9">
        <f t="shared" si="138"/>
        <v>28.47</v>
      </c>
      <c r="AV127" s="1">
        <f t="shared" si="139"/>
        <v>0.33</v>
      </c>
      <c r="AW127" s="1">
        <f t="shared" si="140"/>
        <v>4331.25</v>
      </c>
      <c r="AX127" s="1">
        <f t="shared" si="141"/>
        <v>4551674.5980154015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24.109952723980999</v>
      </c>
      <c r="E128" s="10">
        <f t="shared" si="145"/>
        <v>21.868815120239201</v>
      </c>
      <c r="F128" s="7" t="s">
        <v>83</v>
      </c>
      <c r="G128" s="1">
        <v>8</v>
      </c>
      <c r="H128" s="9">
        <f t="shared" si="124"/>
        <v>24.109952723980999</v>
      </c>
      <c r="I128" s="9">
        <f t="shared" si="125"/>
        <v>297.25995272398097</v>
      </c>
      <c r="J128" s="9">
        <f t="shared" si="126"/>
        <v>0.31392708394853913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0.87717581122716837</v>
      </c>
      <c r="P128" s="9">
        <f t="shared" si="129"/>
        <v>0.27536924452873918</v>
      </c>
      <c r="Q128" s="12">
        <f t="shared" si="130"/>
        <v>9.0871850694483933E-2</v>
      </c>
      <c r="R128" s="9">
        <f t="shared" si="131"/>
        <v>9.3951000000000007E-2</v>
      </c>
      <c r="S128" s="13">
        <f t="shared" si="132"/>
        <v>0.96722600817962479</v>
      </c>
      <c r="T128" s="2">
        <f t="shared" si="133"/>
        <v>0.01</v>
      </c>
      <c r="U128" s="14">
        <f t="shared" si="134"/>
        <v>9.6722600817962488E-3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1.9622260081796249E-2</v>
      </c>
      <c r="AU128" s="9">
        <f t="shared" si="138"/>
        <v>28.47</v>
      </c>
      <c r="AV128" s="1">
        <f t="shared" si="139"/>
        <v>0.33</v>
      </c>
      <c r="AW128" s="1">
        <f t="shared" si="140"/>
        <v>4331.25</v>
      </c>
      <c r="AX128" s="1">
        <f t="shared" si="141"/>
        <v>5349811.6163691152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23.231922067726799</v>
      </c>
      <c r="E129" s="10">
        <f t="shared" si="145"/>
        <v>24.109952723980999</v>
      </c>
      <c r="F129" s="7" t="s">
        <v>83</v>
      </c>
      <c r="G129" s="1">
        <v>9</v>
      </c>
      <c r="H129" s="9">
        <f t="shared" si="124"/>
        <v>23.231922067726799</v>
      </c>
      <c r="I129" s="9">
        <f t="shared" si="125"/>
        <v>296.3819220677268</v>
      </c>
      <c r="J129" s="9">
        <f t="shared" si="126"/>
        <v>0.28489587121513754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0.88650656669842909</v>
      </c>
      <c r="P129" s="9">
        <f t="shared" si="129"/>
        <v>0.25256206065748937</v>
      </c>
      <c r="Q129" s="12">
        <f t="shared" si="130"/>
        <v>8.3345480016971493E-2</v>
      </c>
      <c r="R129" s="9">
        <f t="shared" si="131"/>
        <v>9.3951000000000007E-2</v>
      </c>
      <c r="S129" s="13">
        <f t="shared" si="132"/>
        <v>0.8871164757902682</v>
      </c>
      <c r="T129" s="2">
        <f t="shared" si="133"/>
        <v>0.01</v>
      </c>
      <c r="U129" s="14">
        <f t="shared" si="134"/>
        <v>8.8711647579026824E-3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1.8821164757902683E-2</v>
      </c>
      <c r="AU129" s="9">
        <f t="shared" si="138"/>
        <v>28.47</v>
      </c>
      <c r="AV129" s="1">
        <f t="shared" si="139"/>
        <v>0.33</v>
      </c>
      <c r="AW129" s="1">
        <f t="shared" si="140"/>
        <v>4331.25</v>
      </c>
      <c r="AX129" s="1">
        <f t="shared" si="141"/>
        <v>5131401.0432893774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20.031315441031399</v>
      </c>
      <c r="E130" s="10">
        <f t="shared" si="145"/>
        <v>23.231922067726799</v>
      </c>
      <c r="F130" s="7" t="s">
        <v>83</v>
      </c>
      <c r="G130" s="1">
        <v>10</v>
      </c>
      <c r="H130" s="9">
        <f t="shared" si="124"/>
        <v>20.031315441031399</v>
      </c>
      <c r="I130" s="9">
        <f t="shared" si="125"/>
        <v>293.18131544103136</v>
      </c>
      <c r="J130" s="9">
        <f t="shared" si="126"/>
        <v>0.19903538901593262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0.91864450604093961</v>
      </c>
      <c r="P130" s="9">
        <f t="shared" si="129"/>
        <v>0.18284276662720769</v>
      </c>
      <c r="Q130" s="12">
        <f t="shared" si="130"/>
        <v>6.033811298697854E-2</v>
      </c>
      <c r="R130" s="9">
        <f t="shared" si="131"/>
        <v>9.3951000000000007E-2</v>
      </c>
      <c r="S130" s="13">
        <f t="shared" si="132"/>
        <v>0.6422295982690821</v>
      </c>
      <c r="T130" s="2">
        <f t="shared" si="133"/>
        <v>0.01</v>
      </c>
      <c r="U130" s="14">
        <f t="shared" si="134"/>
        <v>6.4222959826908208E-3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1.637229598269082E-2</v>
      </c>
      <c r="AU130" s="9">
        <f t="shared" si="138"/>
        <v>28.47</v>
      </c>
      <c r="AV130" s="1">
        <f t="shared" si="139"/>
        <v>0.33</v>
      </c>
      <c r="AW130" s="1">
        <f t="shared" si="140"/>
        <v>4331.25</v>
      </c>
      <c r="AX130" s="1">
        <f t="shared" si="141"/>
        <v>4463741.6316833748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12.327094454502801</v>
      </c>
      <c r="E131" s="10">
        <f t="shared" si="145"/>
        <v>20.031315441031399</v>
      </c>
      <c r="F131" s="7" t="s">
        <v>83</v>
      </c>
      <c r="G131" s="1">
        <v>11</v>
      </c>
      <c r="H131" s="9">
        <f t="shared" si="124"/>
        <v>12.327094454502801</v>
      </c>
      <c r="I131" s="9">
        <f t="shared" si="125"/>
        <v>285.47709445450278</v>
      </c>
      <c r="J131" s="9">
        <f t="shared" si="126"/>
        <v>8.1224474134690333E-2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0.69901165244304542</v>
      </c>
      <c r="O131" s="9">
        <f t="shared" si="146"/>
        <v>0.32149008697068648</v>
      </c>
      <c r="P131" s="9">
        <f t="shared" si="129"/>
        <v>2.6112863253709869E-2</v>
      </c>
      <c r="Q131" s="12">
        <f t="shared" si="130"/>
        <v>8.6172448737242575E-3</v>
      </c>
      <c r="R131" s="9">
        <f t="shared" si="131"/>
        <v>9.3951000000000007E-2</v>
      </c>
      <c r="S131" s="13">
        <f t="shared" si="132"/>
        <v>9.1720629623146713E-2</v>
      </c>
      <c r="T131" s="2">
        <f t="shared" si="133"/>
        <v>0.01</v>
      </c>
      <c r="U131" s="14">
        <f t="shared" si="134"/>
        <v>9.1720629623146714E-4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6.4072062962314677E-3</v>
      </c>
      <c r="AU131" s="9">
        <f t="shared" si="138"/>
        <v>28.47</v>
      </c>
      <c r="AV131" s="1">
        <f t="shared" si="139"/>
        <v>0.33</v>
      </c>
      <c r="AW131" s="1">
        <f t="shared" si="140"/>
        <v>4331.25</v>
      </c>
      <c r="AX131" s="1">
        <f t="shared" si="141"/>
        <v>1746860.2765005571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4.4969834611862698</v>
      </c>
      <c r="E132" s="10">
        <f t="shared" si="145"/>
        <v>12.327094454502801</v>
      </c>
      <c r="F132" s="7" t="s">
        <v>85</v>
      </c>
      <c r="G132" s="1">
        <v>12</v>
      </c>
      <c r="H132" s="9">
        <f t="shared" si="124"/>
        <v>4.4969834611862698</v>
      </c>
      <c r="I132" s="9">
        <f t="shared" si="125"/>
        <v>277.64698346118627</v>
      </c>
      <c r="J132" s="9">
        <f t="shared" si="126"/>
        <v>3.1041958669514157E-2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0.58007722371697656</v>
      </c>
      <c r="P132" s="9">
        <f t="shared" si="129"/>
        <v>1.8006733203748904E-2</v>
      </c>
      <c r="Q132" s="12">
        <f t="shared" si="130"/>
        <v>5.9422219572371386E-3</v>
      </c>
      <c r="R132" s="9">
        <f t="shared" si="131"/>
        <v>9.3951000000000007E-2</v>
      </c>
      <c r="S132" s="13">
        <f t="shared" si="132"/>
        <v>6.3248096957319644E-2</v>
      </c>
      <c r="T132" s="2">
        <f t="shared" si="133"/>
        <v>0.01</v>
      </c>
      <c r="U132" s="14">
        <f t="shared" si="134"/>
        <v>6.324809695731964E-4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6.1224809695731965E-3</v>
      </c>
      <c r="AU132" s="9">
        <f t="shared" si="138"/>
        <v>28.47</v>
      </c>
      <c r="AV132" s="1">
        <f t="shared" si="139"/>
        <v>0.33</v>
      </c>
      <c r="AW132" s="1">
        <f t="shared" si="140"/>
        <v>4331.25</v>
      </c>
      <c r="AX132" s="1">
        <f t="shared" si="141"/>
        <v>1669232.7833534235</v>
      </c>
      <c r="AY132" s="1">
        <f>SUM(AX121:AX132)</f>
        <v>33779604.467505448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3.3020271150599299</v>
      </c>
      <c r="E133" s="10">
        <f t="shared" si="145"/>
        <v>4.4969834611862698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3.7767665257967198</v>
      </c>
      <c r="E136" s="7"/>
      <c r="F136" s="7"/>
      <c r="G136" s="1">
        <v>1</v>
      </c>
      <c r="H136" s="9">
        <f t="shared" ref="H136:H147" si="147">E137</f>
        <v>3.7767665257967198</v>
      </c>
      <c r="I136" s="9">
        <f t="shared" ref="I136:I147" si="148">H136+273.15</f>
        <v>276.92676652579672</v>
      </c>
      <c r="J136" s="9">
        <f t="shared" ref="J136:J147" si="149">EXP(($C$15*(I136-$C$13))/($C$16*I136*$C$13))</f>
        <v>2.8336033374432929E-2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2.1508407099460454E-2</v>
      </c>
      <c r="Q136" s="12">
        <f t="shared" ref="Q136:Q147" si="153">P136*$B$138</f>
        <v>5.5921858458597186E-3</v>
      </c>
      <c r="R136" s="9">
        <f t="shared" ref="R136:R147" si="154">L136*$B$138</f>
        <v>0.19735245833333334</v>
      </c>
      <c r="S136" s="13">
        <f t="shared" ref="S136:S147" si="155">Q136/R136</f>
        <v>2.8336033374432933E-2</v>
      </c>
      <c r="T136" s="2">
        <f t="shared" ref="T136:T147" si="156">$B$137/100</f>
        <v>0.01</v>
      </c>
      <c r="U136" s="14">
        <f t="shared" ref="U136:U147" si="157">S136*T136</f>
        <v>2.8336033374432934E-4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5.7733603337443299E-3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-0.76610473223339703</v>
      </c>
      <c r="E137" s="10">
        <f t="shared" ref="E137:E148" si="166">D136</f>
        <v>3.7767665257967198</v>
      </c>
      <c r="F137" s="7" t="s">
        <v>83</v>
      </c>
      <c r="G137" s="1">
        <v>2</v>
      </c>
      <c r="H137" s="9">
        <f t="shared" si="147"/>
        <v>-0.76610473223339703</v>
      </c>
      <c r="I137" s="9">
        <f t="shared" si="148"/>
        <v>272.3838952677666</v>
      </c>
      <c r="J137" s="9">
        <f t="shared" si="149"/>
        <v>1.5763960147412975E-2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1.496587426233873</v>
      </c>
      <c r="P137" s="9">
        <f t="shared" si="152"/>
        <v>2.3592144544270128E-2</v>
      </c>
      <c r="Q137" s="12">
        <f t="shared" si="153"/>
        <v>6.1339575815102338E-3</v>
      </c>
      <c r="R137" s="9">
        <f t="shared" si="154"/>
        <v>0.19735245833333334</v>
      </c>
      <c r="S137" s="13">
        <f t="shared" si="155"/>
        <v>3.1081232193975628E-2</v>
      </c>
      <c r="T137" s="2">
        <f t="shared" si="156"/>
        <v>0.01</v>
      </c>
      <c r="U137" s="14">
        <f t="shared" si="157"/>
        <v>3.1081232193975626E-4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5.8008123219397559E-3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2.6048739488704502</v>
      </c>
      <c r="E138" s="10">
        <f t="shared" si="166"/>
        <v>-0.76610473223339703</v>
      </c>
      <c r="F138" s="7" t="s">
        <v>83</v>
      </c>
      <c r="G138" s="1">
        <v>3</v>
      </c>
      <c r="H138" s="9">
        <f t="shared" si="147"/>
        <v>2.6048739488704502</v>
      </c>
      <c r="I138" s="9">
        <f t="shared" si="148"/>
        <v>275.75487394887045</v>
      </c>
      <c r="J138" s="9">
        <f t="shared" si="149"/>
        <v>2.4403143412916904E-2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2.2320431983562696</v>
      </c>
      <c r="P138" s="9">
        <f t="shared" si="152"/>
        <v>5.4468870273313777E-2</v>
      </c>
      <c r="Q138" s="12">
        <f t="shared" si="153"/>
        <v>1.4161906271061583E-2</v>
      </c>
      <c r="R138" s="9">
        <f t="shared" si="154"/>
        <v>0.19735245833333334</v>
      </c>
      <c r="S138" s="13">
        <f t="shared" si="155"/>
        <v>7.1759462185881473E-2</v>
      </c>
      <c r="T138" s="2">
        <f t="shared" si="156"/>
        <v>0.01</v>
      </c>
      <c r="U138" s="14">
        <f t="shared" si="157"/>
        <v>7.1759462185881477E-4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6.2075946218588147E-3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5.0752378902201096</v>
      </c>
      <c r="E139" s="10">
        <f t="shared" si="166"/>
        <v>2.6048739488704502</v>
      </c>
      <c r="F139" s="7" t="s">
        <v>83</v>
      </c>
      <c r="G139" s="1">
        <v>4</v>
      </c>
      <c r="H139" s="9">
        <f t="shared" si="147"/>
        <v>5.0752378902201096</v>
      </c>
      <c r="I139" s="9">
        <f t="shared" si="148"/>
        <v>278.22523789022011</v>
      </c>
      <c r="J139" s="9">
        <f t="shared" si="149"/>
        <v>3.3388982660066915E-2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2.9366222447496226</v>
      </c>
      <c r="P139" s="9">
        <f t="shared" si="152"/>
        <v>9.8050829209111928E-2</v>
      </c>
      <c r="Q139" s="12">
        <f t="shared" si="153"/>
        <v>2.5493215594369102E-2</v>
      </c>
      <c r="R139" s="9">
        <f t="shared" si="154"/>
        <v>0.19735245833333334</v>
      </c>
      <c r="S139" s="13">
        <f t="shared" si="155"/>
        <v>0.12917607315187538</v>
      </c>
      <c r="T139" s="2">
        <f t="shared" si="156"/>
        <v>0.01</v>
      </c>
      <c r="U139" s="14">
        <f t="shared" si="157"/>
        <v>1.2917607315187539E-3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6.7817607315187539E-3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9.17101837499869</v>
      </c>
      <c r="E140" s="10">
        <f t="shared" si="166"/>
        <v>5.0752378902201096</v>
      </c>
      <c r="F140" s="7" t="s">
        <v>83</v>
      </c>
      <c r="G140" s="1">
        <v>5</v>
      </c>
      <c r="H140" s="9">
        <f t="shared" si="147"/>
        <v>9.17101837499869</v>
      </c>
      <c r="I140" s="9">
        <f t="shared" si="148"/>
        <v>282.32101837499869</v>
      </c>
      <c r="J140" s="9">
        <f t="shared" si="149"/>
        <v>5.547499954191256E-2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3.5976193322071777</v>
      </c>
      <c r="P140" s="9">
        <f t="shared" si="152"/>
        <v>0.19957793080616895</v>
      </c>
      <c r="Q140" s="12">
        <f t="shared" si="153"/>
        <v>5.1890262009603928E-2</v>
      </c>
      <c r="R140" s="9">
        <f t="shared" si="154"/>
        <v>0.19735245833333334</v>
      </c>
      <c r="S140" s="13">
        <f t="shared" si="155"/>
        <v>0.26293192619855765</v>
      </c>
      <c r="T140" s="2">
        <f t="shared" si="156"/>
        <v>0.01</v>
      </c>
      <c r="U140" s="14">
        <f t="shared" si="157"/>
        <v>2.6293192619855766E-3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8.1193192619855754E-3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18.7665024330968</v>
      </c>
      <c r="E141" s="10">
        <f t="shared" si="166"/>
        <v>9.17101837499869</v>
      </c>
      <c r="F141" s="7" t="s">
        <v>85</v>
      </c>
      <c r="G141" s="1">
        <v>6</v>
      </c>
      <c r="H141" s="9">
        <f t="shared" si="147"/>
        <v>18.7665024330968</v>
      </c>
      <c r="I141" s="9">
        <f t="shared" si="148"/>
        <v>291.91650243309675</v>
      </c>
      <c r="J141" s="9">
        <f t="shared" si="149"/>
        <v>0.17236031895379186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4.1570893180676753</v>
      </c>
      <c r="P141" s="9">
        <f t="shared" si="152"/>
        <v>0.71651724078154566</v>
      </c>
      <c r="Q141" s="12">
        <f t="shared" si="153"/>
        <v>0.18629448260320189</v>
      </c>
      <c r="R141" s="9">
        <f t="shared" si="154"/>
        <v>0.19735245833333334</v>
      </c>
      <c r="S141" s="13">
        <f t="shared" si="155"/>
        <v>0.94396839125533338</v>
      </c>
      <c r="T141" s="2">
        <f t="shared" si="156"/>
        <v>0.01</v>
      </c>
      <c r="U141" s="14">
        <f t="shared" si="157"/>
        <v>9.439683912553334E-3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1.4929683912553334E-2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21.868815120239201</v>
      </c>
      <c r="E142" s="10">
        <f t="shared" si="166"/>
        <v>18.7665024330968</v>
      </c>
      <c r="F142" s="7" t="s">
        <v>83</v>
      </c>
      <c r="G142" s="1">
        <v>7</v>
      </c>
      <c r="H142" s="9">
        <f t="shared" si="147"/>
        <v>21.868815120239201</v>
      </c>
      <c r="I142" s="9">
        <f t="shared" si="148"/>
        <v>295.0188151202392</v>
      </c>
      <c r="J142" s="9">
        <f t="shared" si="149"/>
        <v>0.24477351667838096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4.1996199939527967</v>
      </c>
      <c r="P142" s="9">
        <f t="shared" si="152"/>
        <v>1.027955754632667</v>
      </c>
      <c r="Q142" s="12">
        <f t="shared" si="153"/>
        <v>0.26726849620449344</v>
      </c>
      <c r="R142" s="9">
        <f t="shared" si="154"/>
        <v>0.19735245833333334</v>
      </c>
      <c r="S142" s="13">
        <f t="shared" si="155"/>
        <v>1.3542699111103553</v>
      </c>
      <c r="T142" s="2">
        <f t="shared" si="156"/>
        <v>0.01</v>
      </c>
      <c r="U142" s="14">
        <f t="shared" si="157"/>
        <v>1.3542699111103553E-2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2.3492699111103556E-2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24.109952723980999</v>
      </c>
      <c r="E143" s="10">
        <f t="shared" si="166"/>
        <v>21.868815120239201</v>
      </c>
      <c r="F143" s="7" t="s">
        <v>83</v>
      </c>
      <c r="G143" s="1">
        <v>8</v>
      </c>
      <c r="H143" s="9">
        <f t="shared" si="147"/>
        <v>24.109952723980999</v>
      </c>
      <c r="I143" s="9">
        <f t="shared" si="148"/>
        <v>297.25995272398097</v>
      </c>
      <c r="J143" s="9">
        <f t="shared" si="149"/>
        <v>0.31392708394853913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3.9307121559867966</v>
      </c>
      <c r="P143" s="9">
        <f t="shared" si="152"/>
        <v>1.2339570049700104</v>
      </c>
      <c r="Q143" s="12">
        <f t="shared" si="153"/>
        <v>0.32082882129220269</v>
      </c>
      <c r="R143" s="9">
        <f t="shared" si="154"/>
        <v>0.19735245833333334</v>
      </c>
      <c r="S143" s="13">
        <f t="shared" si="155"/>
        <v>1.6256641746530192</v>
      </c>
      <c r="T143" s="2">
        <f t="shared" si="156"/>
        <v>0.01</v>
      </c>
      <c r="U143" s="14">
        <f t="shared" si="157"/>
        <v>1.6256641746530191E-2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2.6206641746530191E-2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23.231922067726799</v>
      </c>
      <c r="E144" s="10">
        <f t="shared" si="166"/>
        <v>24.109952723980999</v>
      </c>
      <c r="F144" s="7" t="s">
        <v>83</v>
      </c>
      <c r="G144" s="1">
        <v>9</v>
      </c>
      <c r="H144" s="9">
        <f t="shared" si="147"/>
        <v>23.231922067726799</v>
      </c>
      <c r="I144" s="9">
        <f t="shared" si="148"/>
        <v>296.3819220677268</v>
      </c>
      <c r="J144" s="9">
        <f t="shared" si="149"/>
        <v>0.28489587121513754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3.455803067683453</v>
      </c>
      <c r="P144" s="9">
        <f t="shared" si="152"/>
        <v>0.98454402571562227</v>
      </c>
      <c r="Q144" s="12">
        <f t="shared" si="153"/>
        <v>0.25598144668606182</v>
      </c>
      <c r="R144" s="9">
        <f t="shared" si="154"/>
        <v>0.19735245833333334</v>
      </c>
      <c r="S144" s="13">
        <f t="shared" si="155"/>
        <v>1.2970775679606819</v>
      </c>
      <c r="T144" s="2">
        <f t="shared" si="156"/>
        <v>0.01</v>
      </c>
      <c r="U144" s="14">
        <f t="shared" si="157"/>
        <v>1.2970775679606819E-2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2.292077567960682E-2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20.031315441031399</v>
      </c>
      <c r="E145" s="10">
        <f t="shared" si="166"/>
        <v>23.231922067726799</v>
      </c>
      <c r="F145" s="7" t="s">
        <v>83</v>
      </c>
      <c r="G145" s="1">
        <v>10</v>
      </c>
      <c r="H145" s="9">
        <f t="shared" si="147"/>
        <v>20.031315441031399</v>
      </c>
      <c r="I145" s="9">
        <f t="shared" si="148"/>
        <v>293.18131544103136</v>
      </c>
      <c r="J145" s="9">
        <f t="shared" si="149"/>
        <v>0.19903538901593262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3.2303069586344977</v>
      </c>
      <c r="P145" s="9">
        <f t="shared" si="152"/>
        <v>0.64294540215269147</v>
      </c>
      <c r="Q145" s="12">
        <f t="shared" si="153"/>
        <v>0.16716580455969979</v>
      </c>
      <c r="R145" s="9">
        <f t="shared" si="154"/>
        <v>0.19735245833333334</v>
      </c>
      <c r="S145" s="13">
        <f t="shared" si="155"/>
        <v>0.84704191663704775</v>
      </c>
      <c r="T145" s="2">
        <f t="shared" si="156"/>
        <v>0.01</v>
      </c>
      <c r="U145" s="14">
        <f t="shared" si="157"/>
        <v>8.470419166370478E-3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1.842041916637048E-2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12.327094454502801</v>
      </c>
      <c r="E146" s="10">
        <f t="shared" si="166"/>
        <v>20.031315441031399</v>
      </c>
      <c r="F146" s="7" t="s">
        <v>83</v>
      </c>
      <c r="G146" s="1">
        <v>11</v>
      </c>
      <c r="H146" s="9">
        <f t="shared" si="147"/>
        <v>12.327094454502801</v>
      </c>
      <c r="I146" s="9">
        <f t="shared" si="148"/>
        <v>285.47709445450278</v>
      </c>
      <c r="J146" s="9">
        <f t="shared" si="149"/>
        <v>8.1224474134690333E-2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3.3464094731484728</v>
      </c>
      <c r="P146" s="9">
        <f t="shared" si="152"/>
        <v>0.27181034969583084</v>
      </c>
      <c r="Q146" s="12">
        <f t="shared" si="153"/>
        <v>7.0670690920916018E-2</v>
      </c>
      <c r="R146" s="9">
        <f t="shared" si="154"/>
        <v>0.19735245833333334</v>
      </c>
      <c r="S146" s="13">
        <f t="shared" si="155"/>
        <v>0.35809379582975054</v>
      </c>
      <c r="T146" s="2">
        <f t="shared" si="156"/>
        <v>0.01</v>
      </c>
      <c r="U146" s="14">
        <f t="shared" si="157"/>
        <v>3.5809379582975053E-3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9.070937958297505E-3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4.4969834611862698</v>
      </c>
      <c r="E147" s="10">
        <f t="shared" si="166"/>
        <v>12.327094454502801</v>
      </c>
      <c r="F147" s="7" t="s">
        <v>85</v>
      </c>
      <c r="G147" s="1">
        <v>12</v>
      </c>
      <c r="H147" s="9">
        <f t="shared" si="147"/>
        <v>4.4969834611862698</v>
      </c>
      <c r="I147" s="9">
        <f t="shared" si="148"/>
        <v>277.64698346118627</v>
      </c>
      <c r="J147" s="9">
        <f t="shared" si="149"/>
        <v>3.1041958669514157E-2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3.8336470401193088</v>
      </c>
      <c r="P147" s="9">
        <f t="shared" si="152"/>
        <v>0.11900391297288887</v>
      </c>
      <c r="Q147" s="12">
        <f t="shared" si="153"/>
        <v>3.0941017372951109E-2</v>
      </c>
      <c r="R147" s="9">
        <f t="shared" si="154"/>
        <v>0.19735245833333334</v>
      </c>
      <c r="S147" s="13">
        <f t="shared" si="155"/>
        <v>0.15678050141483893</v>
      </c>
      <c r="T147" s="2">
        <f t="shared" si="156"/>
        <v>0.01</v>
      </c>
      <c r="U147" s="14">
        <f t="shared" si="157"/>
        <v>1.5678050141483893E-3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7.0578050141483894E-3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3.3020271150599299</v>
      </c>
      <c r="E148" s="10">
        <f t="shared" si="166"/>
        <v>4.4969834611862698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139073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5492708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15423461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39998423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137298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1572248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179488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144540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3558554.9891672228</v>
      </c>
      <c r="J13" s="6" t="s">
        <v>37</v>
      </c>
      <c r="K13" s="6">
        <f>I13/(10000*1000)</f>
        <v>0.3558554989167223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8">
        <v>5.5637192800322604</v>
      </c>
      <c r="E26" s="7"/>
      <c r="F26" s="7"/>
      <c r="G26" s="1">
        <v>1</v>
      </c>
      <c r="H26" s="9">
        <f t="shared" ref="H26:H37" si="0">E27</f>
        <v>5.5637192800322604</v>
      </c>
      <c r="I26" s="9">
        <f t="shared" ref="I26:I37" si="1">H26+273.15</f>
        <v>278.71371928003225</v>
      </c>
      <c r="J26" s="9">
        <f t="shared" ref="J26:J37" si="2">EXP(($C$15*(I26-$C$13))/($C$16*I26*$C$13))</f>
        <v>3.5501007009146941E-2</v>
      </c>
      <c r="K26" s="9">
        <f t="shared" ref="K26:K37" si="3">$B$26/12</f>
        <v>113.56975</v>
      </c>
      <c r="L26" s="9">
        <f t="shared" ref="L26:L37" si="4">K26*$B$27/100</f>
        <v>1.1356975</v>
      </c>
      <c r="M26" s="1" t="s">
        <v>83</v>
      </c>
      <c r="O26" s="9">
        <f>L26</f>
        <v>1.1356975</v>
      </c>
      <c r="P26" s="9">
        <f t="shared" ref="P26:P37" si="5">O26*J26</f>
        <v>4.0318404907770659E-2</v>
      </c>
      <c r="Q26" s="12">
        <f t="shared" ref="Q26:Q37" si="6">P26*$B$28</f>
        <v>4.0318404907770658E-3</v>
      </c>
      <c r="R26" s="9">
        <f t="shared" ref="R26:R37" si="7">L26*$B$28</f>
        <v>0.11356975000000001</v>
      </c>
      <c r="S26" s="13">
        <f t="shared" ref="S26:S37" si="8">Q26/R26</f>
        <v>3.5501007009146934E-2</v>
      </c>
      <c r="T26" s="2">
        <f t="shared" ref="T26:T37" si="9">$B$27/100</f>
        <v>0.01</v>
      </c>
      <c r="U26" s="14">
        <f t="shared" ref="U26:U37" si="10">S26*T26</f>
        <v>3.5501007009146936E-4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1.325501007009147E-2</v>
      </c>
      <c r="AR26" s="9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11589.416666666666</v>
      </c>
      <c r="AU26" s="1">
        <f t="shared" ref="AU26:AU37" si="17">AT26*10000*AS26*0.67*AR26*AQ26</f>
        <v>11689047.179374166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6.6198645389611697</v>
      </c>
      <c r="E27" s="10">
        <f t="shared" ref="E27:E38" si="18">D26</f>
        <v>5.5637192800322604</v>
      </c>
      <c r="F27" s="7" t="s">
        <v>83</v>
      </c>
      <c r="G27" s="1">
        <v>2</v>
      </c>
      <c r="H27" s="9">
        <f t="shared" si="0"/>
        <v>6.6198645389611697</v>
      </c>
      <c r="I27" s="9">
        <f t="shared" si="1"/>
        <v>279.76986453896114</v>
      </c>
      <c r="J27" s="9">
        <f t="shared" si="2"/>
        <v>4.0505648239999907E-2</v>
      </c>
      <c r="K27" s="9">
        <f t="shared" si="3"/>
        <v>113.56975</v>
      </c>
      <c r="L27" s="9">
        <f t="shared" si="4"/>
        <v>1.1356975</v>
      </c>
      <c r="M27" s="1" t="s">
        <v>83</v>
      </c>
      <c r="O27" s="9">
        <f t="shared" ref="O27:O37" si="19">L27+O26-P26-N27</f>
        <v>2.2310765950922296</v>
      </c>
      <c r="P27" s="9">
        <f t="shared" si="5"/>
        <v>9.0371203757302551E-2</v>
      </c>
      <c r="Q27" s="12">
        <f t="shared" si="6"/>
        <v>9.0371203757302551E-3</v>
      </c>
      <c r="R27" s="9">
        <f t="shared" si="7"/>
        <v>0.11356975000000001</v>
      </c>
      <c r="S27" s="13">
        <f t="shared" si="8"/>
        <v>7.9573305177921536E-2</v>
      </c>
      <c r="T27" s="2">
        <f t="shared" si="9"/>
        <v>0.01</v>
      </c>
      <c r="U27" s="14">
        <f t="shared" si="10"/>
        <v>7.9573305177921532E-4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1.3695733051779214E-2</v>
      </c>
      <c r="AR27" s="9">
        <f t="shared" si="14"/>
        <v>113.56975</v>
      </c>
      <c r="AS27" s="1">
        <f t="shared" si="15"/>
        <v>0.1</v>
      </c>
      <c r="AT27" s="1">
        <f t="shared" si="16"/>
        <v>11589.416666666666</v>
      </c>
      <c r="AU27" s="1">
        <f t="shared" si="17"/>
        <v>12077702.615978217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9.9997803574549895</v>
      </c>
      <c r="E28" s="10">
        <f t="shared" si="18"/>
        <v>6.6198645389611697</v>
      </c>
      <c r="F28" s="7" t="s">
        <v>83</v>
      </c>
      <c r="G28" s="1">
        <v>3</v>
      </c>
      <c r="H28" s="9">
        <f t="shared" si="0"/>
        <v>9.9997803574549895</v>
      </c>
      <c r="I28" s="9">
        <f t="shared" si="1"/>
        <v>283.14978035745497</v>
      </c>
      <c r="J28" s="9">
        <f t="shared" si="2"/>
        <v>6.1367339895965572E-2</v>
      </c>
      <c r="K28" s="9">
        <f t="shared" si="3"/>
        <v>113.56975</v>
      </c>
      <c r="L28" s="9">
        <f t="shared" si="4"/>
        <v>1.1356975</v>
      </c>
      <c r="M28" s="1" t="s">
        <v>83</v>
      </c>
      <c r="O28" s="9">
        <f t="shared" si="19"/>
        <v>3.2764028913349272</v>
      </c>
      <c r="P28" s="9">
        <f t="shared" si="5"/>
        <v>0.20106412986867483</v>
      </c>
      <c r="Q28" s="12">
        <f t="shared" si="6"/>
        <v>2.0106412986867484E-2</v>
      </c>
      <c r="R28" s="9">
        <f t="shared" si="7"/>
        <v>0.11356975000000001</v>
      </c>
      <c r="S28" s="13">
        <f t="shared" si="8"/>
        <v>0.17704021525861843</v>
      </c>
      <c r="T28" s="2">
        <f t="shared" si="9"/>
        <v>0.01</v>
      </c>
      <c r="U28" s="14">
        <f t="shared" si="10"/>
        <v>1.7704021525861843E-3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1.4670402152586184E-2</v>
      </c>
      <c r="AR28" s="9">
        <f t="shared" si="14"/>
        <v>113.56975</v>
      </c>
      <c r="AS28" s="1">
        <f t="shared" si="15"/>
        <v>0.1</v>
      </c>
      <c r="AT28" s="1">
        <f t="shared" si="16"/>
        <v>11589.416666666666</v>
      </c>
      <c r="AU28" s="1">
        <f t="shared" si="17"/>
        <v>12937223.132625569</v>
      </c>
    </row>
    <row r="29" spans="1:47" x14ac:dyDescent="0.15">
      <c r="C29" s="7">
        <v>3</v>
      </c>
      <c r="D29" s="8">
        <v>16.5130444205289</v>
      </c>
      <c r="E29" s="10">
        <f t="shared" si="18"/>
        <v>9.9997803574549895</v>
      </c>
      <c r="F29" s="7" t="s">
        <v>83</v>
      </c>
      <c r="G29" s="1">
        <v>4</v>
      </c>
      <c r="H29" s="9">
        <f t="shared" si="0"/>
        <v>16.5130444205289</v>
      </c>
      <c r="I29" s="9">
        <f t="shared" si="1"/>
        <v>289.66304442052888</v>
      </c>
      <c r="J29" s="9">
        <f t="shared" si="2"/>
        <v>0.13296705924157759</v>
      </c>
      <c r="K29" s="9">
        <f t="shared" si="3"/>
        <v>113.56975</v>
      </c>
      <c r="L29" s="9">
        <f t="shared" si="4"/>
        <v>1.1356975</v>
      </c>
      <c r="M29" s="1" t="s">
        <v>83</v>
      </c>
      <c r="O29" s="9">
        <f t="shared" si="19"/>
        <v>4.2110362614662531</v>
      </c>
      <c r="P29" s="9">
        <f t="shared" si="5"/>
        <v>0.55992910804681473</v>
      </c>
      <c r="Q29" s="12">
        <f t="shared" si="6"/>
        <v>5.5992910804681474E-2</v>
      </c>
      <c r="R29" s="9">
        <f t="shared" si="7"/>
        <v>0.11356975000000001</v>
      </c>
      <c r="S29" s="13">
        <f t="shared" si="8"/>
        <v>0.49302662729011437</v>
      </c>
      <c r="T29" s="2">
        <f t="shared" si="9"/>
        <v>0.01</v>
      </c>
      <c r="U29" s="14">
        <f t="shared" si="10"/>
        <v>4.9302662729011435E-3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1.7830266272901144E-2</v>
      </c>
      <c r="AR29" s="9">
        <f t="shared" si="14"/>
        <v>113.56975</v>
      </c>
      <c r="AS29" s="1">
        <f t="shared" si="15"/>
        <v>0.1</v>
      </c>
      <c r="AT29" s="1">
        <f t="shared" si="16"/>
        <v>11589.416666666666</v>
      </c>
      <c r="AU29" s="1">
        <f t="shared" si="17"/>
        <v>15723777.09127664</v>
      </c>
    </row>
    <row r="30" spans="1:47" x14ac:dyDescent="0.15">
      <c r="C30" s="7">
        <v>4</v>
      </c>
      <c r="D30" s="8">
        <v>17.896447856820402</v>
      </c>
      <c r="E30" s="10">
        <f t="shared" si="18"/>
        <v>16.5130444205289</v>
      </c>
      <c r="F30" s="7" t="s">
        <v>83</v>
      </c>
      <c r="G30" s="1">
        <v>5</v>
      </c>
      <c r="H30" s="9">
        <f t="shared" si="0"/>
        <v>17.896447856820402</v>
      </c>
      <c r="I30" s="9">
        <f t="shared" si="1"/>
        <v>291.04644785682035</v>
      </c>
      <c r="J30" s="9">
        <f t="shared" si="2"/>
        <v>0.15600320746981897</v>
      </c>
      <c r="K30" s="9">
        <f t="shared" si="3"/>
        <v>113.56975</v>
      </c>
      <c r="L30" s="9">
        <f t="shared" si="4"/>
        <v>1.1356975</v>
      </c>
      <c r="M30" s="1" t="s">
        <v>85</v>
      </c>
      <c r="N30" s="9">
        <f>(O29-P29)*C21/100</f>
        <v>3.4685517957484664</v>
      </c>
      <c r="O30" s="9">
        <f t="shared" si="19"/>
        <v>1.3182528576709722</v>
      </c>
      <c r="P30" s="9">
        <f t="shared" si="5"/>
        <v>0.20565167405292642</v>
      </c>
      <c r="Q30" s="12">
        <f t="shared" si="6"/>
        <v>2.0565167405292642E-2</v>
      </c>
      <c r="R30" s="9">
        <f t="shared" si="7"/>
        <v>0.11356975000000001</v>
      </c>
      <c r="S30" s="13">
        <f t="shared" si="8"/>
        <v>0.18107962204101569</v>
      </c>
      <c r="T30" s="2">
        <f t="shared" si="9"/>
        <v>0.01</v>
      </c>
      <c r="U30" s="14">
        <f t="shared" si="10"/>
        <v>1.8107962204101569E-3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2.7460796220410155E-2</v>
      </c>
      <c r="AR30" s="9">
        <f t="shared" si="14"/>
        <v>113.56975</v>
      </c>
      <c r="AS30" s="1">
        <f t="shared" si="15"/>
        <v>0.1</v>
      </c>
      <c r="AT30" s="1">
        <f t="shared" si="16"/>
        <v>11589.416666666666</v>
      </c>
      <c r="AU30" s="1">
        <f t="shared" si="17"/>
        <v>24216544.605110131</v>
      </c>
    </row>
    <row r="31" spans="1:47" x14ac:dyDescent="0.15">
      <c r="C31" s="7">
        <v>5</v>
      </c>
      <c r="D31" s="8">
        <v>22.7163354592725</v>
      </c>
      <c r="E31" s="10">
        <f t="shared" si="18"/>
        <v>17.896447856820402</v>
      </c>
      <c r="F31" s="7" t="s">
        <v>85</v>
      </c>
      <c r="G31" s="1">
        <v>6</v>
      </c>
      <c r="H31" s="9">
        <f t="shared" si="0"/>
        <v>22.7163354592725</v>
      </c>
      <c r="I31" s="9">
        <f t="shared" si="1"/>
        <v>295.86633545927248</v>
      </c>
      <c r="J31" s="9">
        <f t="shared" si="2"/>
        <v>0.26904387112590439</v>
      </c>
      <c r="K31" s="9">
        <f t="shared" si="3"/>
        <v>113.56975</v>
      </c>
      <c r="L31" s="9">
        <f t="shared" si="4"/>
        <v>1.1356975</v>
      </c>
      <c r="M31" s="1" t="s">
        <v>83</v>
      </c>
      <c r="O31" s="9">
        <f t="shared" si="19"/>
        <v>2.2482986836180459</v>
      </c>
      <c r="P31" s="9">
        <f t="shared" si="5"/>
        <v>0.604890981287874</v>
      </c>
      <c r="Q31" s="12">
        <f t="shared" si="6"/>
        <v>6.0489098128787402E-2</v>
      </c>
      <c r="R31" s="9">
        <f t="shared" si="7"/>
        <v>0.11356975000000001</v>
      </c>
      <c r="S31" s="13">
        <f t="shared" si="8"/>
        <v>0.53261628319854004</v>
      </c>
      <c r="T31" s="2">
        <f t="shared" si="9"/>
        <v>0.01</v>
      </c>
      <c r="U31" s="14">
        <f t="shared" si="10"/>
        <v>5.3261628319854004E-3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3.7426162831985403E-2</v>
      </c>
      <c r="AR31" s="9">
        <f t="shared" si="14"/>
        <v>113.56975</v>
      </c>
      <c r="AS31" s="1">
        <f t="shared" si="15"/>
        <v>0.1</v>
      </c>
      <c r="AT31" s="1">
        <f t="shared" si="16"/>
        <v>11589.416666666666</v>
      </c>
      <c r="AU31" s="1">
        <f t="shared" si="17"/>
        <v>33004590.775312647</v>
      </c>
    </row>
    <row r="32" spans="1:47" x14ac:dyDescent="0.15">
      <c r="C32" s="7">
        <v>6</v>
      </c>
      <c r="D32" s="8">
        <v>29.203201737013</v>
      </c>
      <c r="E32" s="10">
        <f t="shared" si="18"/>
        <v>22.7163354592725</v>
      </c>
      <c r="F32" s="7" t="s">
        <v>83</v>
      </c>
      <c r="G32" s="1">
        <v>7</v>
      </c>
      <c r="H32" s="9">
        <f t="shared" si="0"/>
        <v>29.203201737013</v>
      </c>
      <c r="I32" s="9">
        <f t="shared" si="1"/>
        <v>302.35320173701297</v>
      </c>
      <c r="J32" s="9">
        <f t="shared" si="2"/>
        <v>0.54508011987164295</v>
      </c>
      <c r="K32" s="9">
        <f t="shared" si="3"/>
        <v>113.56975</v>
      </c>
      <c r="L32" s="9">
        <f t="shared" si="4"/>
        <v>1.1356975</v>
      </c>
      <c r="M32" s="1" t="s">
        <v>83</v>
      </c>
      <c r="O32" s="9">
        <f t="shared" si="19"/>
        <v>2.7791052023301717</v>
      </c>
      <c r="P32" s="9">
        <f t="shared" si="5"/>
        <v>1.5148349968220365</v>
      </c>
      <c r="Q32" s="12">
        <f t="shared" si="6"/>
        <v>0.15148349968220365</v>
      </c>
      <c r="R32" s="9">
        <f t="shared" si="7"/>
        <v>0.11356975000000001</v>
      </c>
      <c r="S32" s="13">
        <f t="shared" si="8"/>
        <v>1.3338366922724021</v>
      </c>
      <c r="T32" s="2">
        <f t="shared" si="9"/>
        <v>0.01</v>
      </c>
      <c r="U32" s="14">
        <f t="shared" si="10"/>
        <v>1.3338366922724021E-2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4.5438366922724023E-2</v>
      </c>
      <c r="AR32" s="9">
        <f t="shared" si="14"/>
        <v>113.56975</v>
      </c>
      <c r="AS32" s="1">
        <f t="shared" si="15"/>
        <v>0.1</v>
      </c>
      <c r="AT32" s="1">
        <f t="shared" si="16"/>
        <v>11589.416666666666</v>
      </c>
      <c r="AU32" s="1">
        <f t="shared" si="17"/>
        <v>40070223.402687341</v>
      </c>
    </row>
    <row r="33" spans="1:48" x14ac:dyDescent="0.15">
      <c r="C33" s="7">
        <v>7</v>
      </c>
      <c r="D33" s="8">
        <v>31.692492124899601</v>
      </c>
      <c r="E33" s="10">
        <f t="shared" si="18"/>
        <v>29.203201737013</v>
      </c>
      <c r="F33" s="7" t="s">
        <v>83</v>
      </c>
      <c r="G33" s="1">
        <v>8</v>
      </c>
      <c r="H33" s="9">
        <f t="shared" si="0"/>
        <v>31.692492124899601</v>
      </c>
      <c r="I33" s="9">
        <f t="shared" si="1"/>
        <v>304.84249212489959</v>
      </c>
      <c r="J33" s="9">
        <f t="shared" si="2"/>
        <v>0.7090313852946929</v>
      </c>
      <c r="K33" s="9">
        <f t="shared" si="3"/>
        <v>113.56975</v>
      </c>
      <c r="L33" s="9">
        <f t="shared" si="4"/>
        <v>1.1356975</v>
      </c>
      <c r="M33" s="1" t="s">
        <v>83</v>
      </c>
      <c r="O33" s="9">
        <f t="shared" si="19"/>
        <v>2.3999677055081352</v>
      </c>
      <c r="P33" s="9">
        <f t="shared" si="5"/>
        <v>1.7016524268989586</v>
      </c>
      <c r="Q33" s="12">
        <f t="shared" si="6"/>
        <v>0.17016524268989586</v>
      </c>
      <c r="R33" s="9">
        <f t="shared" si="7"/>
        <v>0.11356975000000001</v>
      </c>
      <c r="S33" s="13">
        <f t="shared" si="8"/>
        <v>1.4983324581580557</v>
      </c>
      <c r="T33" s="2">
        <f t="shared" si="9"/>
        <v>0.01</v>
      </c>
      <c r="U33" s="14">
        <f t="shared" si="10"/>
        <v>1.4983324581580557E-2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4.7083324581580557E-2</v>
      </c>
      <c r="AR33" s="9">
        <f t="shared" si="14"/>
        <v>113.56975</v>
      </c>
      <c r="AS33" s="1">
        <f t="shared" si="15"/>
        <v>0.1</v>
      </c>
      <c r="AT33" s="1">
        <f t="shared" si="16"/>
        <v>11589.416666666666</v>
      </c>
      <c r="AU33" s="1">
        <f t="shared" si="17"/>
        <v>41520843.777984738</v>
      </c>
    </row>
    <row r="34" spans="1:48" x14ac:dyDescent="0.15">
      <c r="C34" s="7">
        <v>8</v>
      </c>
      <c r="D34" s="8">
        <v>29.819733822337099</v>
      </c>
      <c r="E34" s="10">
        <f t="shared" si="18"/>
        <v>31.692492124899601</v>
      </c>
      <c r="F34" s="7" t="s">
        <v>83</v>
      </c>
      <c r="G34" s="1">
        <v>9</v>
      </c>
      <c r="H34" s="9">
        <f t="shared" si="0"/>
        <v>29.819733822337099</v>
      </c>
      <c r="I34" s="9">
        <f t="shared" si="1"/>
        <v>302.96973382233705</v>
      </c>
      <c r="J34" s="9">
        <f t="shared" si="2"/>
        <v>0.58199707834970005</v>
      </c>
      <c r="K34" s="9">
        <f t="shared" si="3"/>
        <v>113.56975</v>
      </c>
      <c r="L34" s="9">
        <f t="shared" si="4"/>
        <v>1.1356975</v>
      </c>
      <c r="M34" s="1" t="s">
        <v>83</v>
      </c>
      <c r="O34" s="9">
        <f t="shared" si="19"/>
        <v>1.8340127786091767</v>
      </c>
      <c r="P34" s="9">
        <f t="shared" si="5"/>
        <v>1.067390078806556</v>
      </c>
      <c r="Q34" s="12">
        <f t="shared" si="6"/>
        <v>0.1067390078806556</v>
      </c>
      <c r="R34" s="9">
        <f t="shared" si="7"/>
        <v>0.11356975000000001</v>
      </c>
      <c r="S34" s="13">
        <f t="shared" si="8"/>
        <v>0.93985421188877838</v>
      </c>
      <c r="T34" s="2">
        <f t="shared" si="9"/>
        <v>0.01</v>
      </c>
      <c r="U34" s="14">
        <f t="shared" si="10"/>
        <v>9.3985421188877843E-3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4.1498542118887788E-2</v>
      </c>
      <c r="AR34" s="9">
        <f t="shared" si="14"/>
        <v>113.56975</v>
      </c>
      <c r="AS34" s="1">
        <f t="shared" si="15"/>
        <v>0.1</v>
      </c>
      <c r="AT34" s="1">
        <f t="shared" si="16"/>
        <v>11589.416666666666</v>
      </c>
      <c r="AU34" s="1">
        <f t="shared" si="17"/>
        <v>36595854.257210523</v>
      </c>
    </row>
    <row r="35" spans="1:48" x14ac:dyDescent="0.15">
      <c r="C35" s="7">
        <v>9</v>
      </c>
      <c r="D35" s="8">
        <v>25.862689910644601</v>
      </c>
      <c r="E35" s="10">
        <f t="shared" si="18"/>
        <v>29.819733822337099</v>
      </c>
      <c r="F35" s="7" t="s">
        <v>83</v>
      </c>
      <c r="G35" s="1">
        <v>10</v>
      </c>
      <c r="H35" s="9">
        <f t="shared" si="0"/>
        <v>25.862689910644601</v>
      </c>
      <c r="I35" s="9">
        <f t="shared" si="1"/>
        <v>299.01268991064455</v>
      </c>
      <c r="J35" s="9">
        <f t="shared" si="2"/>
        <v>0.38037708546158233</v>
      </c>
      <c r="K35" s="9">
        <f t="shared" si="3"/>
        <v>113.56975</v>
      </c>
      <c r="L35" s="9">
        <f t="shared" si="4"/>
        <v>1.1356975</v>
      </c>
      <c r="M35" s="1" t="s">
        <v>83</v>
      </c>
      <c r="O35" s="9">
        <f t="shared" si="19"/>
        <v>1.9023201998026207</v>
      </c>
      <c r="P35" s="9">
        <f t="shared" si="5"/>
        <v>0.72359901321561582</v>
      </c>
      <c r="Q35" s="12">
        <f t="shared" si="6"/>
        <v>7.2359901321561587E-2</v>
      </c>
      <c r="R35" s="9">
        <f t="shared" si="7"/>
        <v>0.11356975000000001</v>
      </c>
      <c r="S35" s="13">
        <f t="shared" si="8"/>
        <v>0.63714062346321609</v>
      </c>
      <c r="T35" s="2">
        <f t="shared" si="9"/>
        <v>0.01</v>
      </c>
      <c r="U35" s="14">
        <f t="shared" si="10"/>
        <v>6.3714062346321614E-3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3.8471406234632168E-2</v>
      </c>
      <c r="AR35" s="9">
        <f t="shared" si="14"/>
        <v>113.56975</v>
      </c>
      <c r="AS35" s="1">
        <f t="shared" si="15"/>
        <v>0.1</v>
      </c>
      <c r="AT35" s="1">
        <f t="shared" si="16"/>
        <v>11589.416666666666</v>
      </c>
      <c r="AU35" s="1">
        <f t="shared" si="17"/>
        <v>33926347.860585332</v>
      </c>
    </row>
    <row r="36" spans="1:48" x14ac:dyDescent="0.15">
      <c r="C36" s="7">
        <v>10</v>
      </c>
      <c r="D36" s="8">
        <v>19.070365724176</v>
      </c>
      <c r="E36" s="10">
        <f t="shared" si="18"/>
        <v>25.862689910644601</v>
      </c>
      <c r="F36" s="7" t="s">
        <v>83</v>
      </c>
      <c r="G36" s="1">
        <v>11</v>
      </c>
      <c r="H36" s="9">
        <f t="shared" si="0"/>
        <v>19.070365724176</v>
      </c>
      <c r="I36" s="9">
        <f t="shared" si="1"/>
        <v>292.22036572417596</v>
      </c>
      <c r="J36" s="9">
        <f t="shared" si="2"/>
        <v>0.17844328499966272</v>
      </c>
      <c r="K36" s="9">
        <f t="shared" si="3"/>
        <v>113.56975</v>
      </c>
      <c r="L36" s="9">
        <f t="shared" si="4"/>
        <v>1.1356975</v>
      </c>
      <c r="M36" s="1" t="s">
        <v>85</v>
      </c>
      <c r="N36" s="9">
        <f>(O35-P35)*C21/100</f>
        <v>1.1197851272576544</v>
      </c>
      <c r="O36" s="9">
        <f t="shared" si="19"/>
        <v>1.1946335593293504</v>
      </c>
      <c r="P36" s="9">
        <f t="shared" si="5"/>
        <v>0.21317433669756877</v>
      </c>
      <c r="Q36" s="12">
        <f t="shared" si="6"/>
        <v>2.1317433669756879E-2</v>
      </c>
      <c r="R36" s="9">
        <f t="shared" si="7"/>
        <v>0.11356975000000001</v>
      </c>
      <c r="S36" s="13">
        <f t="shared" si="8"/>
        <v>0.18770344805511041</v>
      </c>
      <c r="T36" s="2">
        <f t="shared" si="9"/>
        <v>0.01</v>
      </c>
      <c r="U36" s="14">
        <f t="shared" si="10"/>
        <v>1.8770344805511042E-3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2.7527034480551105E-2</v>
      </c>
      <c r="AR36" s="9">
        <f t="shared" si="14"/>
        <v>113.56975</v>
      </c>
      <c r="AS36" s="1">
        <f t="shared" si="15"/>
        <v>0.1</v>
      </c>
      <c r="AT36" s="1">
        <f t="shared" si="16"/>
        <v>11589.416666666666</v>
      </c>
      <c r="AU36" s="1">
        <f t="shared" si="17"/>
        <v>24274957.397237256</v>
      </c>
    </row>
    <row r="37" spans="1:48" x14ac:dyDescent="0.15">
      <c r="C37" s="7">
        <v>11</v>
      </c>
      <c r="D37" s="8">
        <v>12.160798428997801</v>
      </c>
      <c r="E37" s="10">
        <f t="shared" si="18"/>
        <v>19.070365724176</v>
      </c>
      <c r="F37" s="7" t="s">
        <v>85</v>
      </c>
      <c r="G37" s="1">
        <v>12</v>
      </c>
      <c r="H37" s="9">
        <f t="shared" si="0"/>
        <v>12.160798428997801</v>
      </c>
      <c r="I37" s="9">
        <f t="shared" si="1"/>
        <v>285.31079842899777</v>
      </c>
      <c r="J37" s="9">
        <f t="shared" si="2"/>
        <v>7.9625706266094221E-2</v>
      </c>
      <c r="K37" s="9">
        <f t="shared" si="3"/>
        <v>113.56975</v>
      </c>
      <c r="L37" s="9">
        <f t="shared" si="4"/>
        <v>1.1356975</v>
      </c>
      <c r="M37" s="1" t="s">
        <v>83</v>
      </c>
      <c r="O37" s="9">
        <f t="shared" si="19"/>
        <v>2.1171567226317816</v>
      </c>
      <c r="P37" s="9">
        <f t="shared" si="5"/>
        <v>0.16858009931556495</v>
      </c>
      <c r="Q37" s="12">
        <f t="shared" si="6"/>
        <v>1.6858009931556495E-2</v>
      </c>
      <c r="R37" s="9">
        <f t="shared" si="7"/>
        <v>0.11356975000000001</v>
      </c>
      <c r="S37" s="13">
        <f t="shared" si="8"/>
        <v>0.14843750146105361</v>
      </c>
      <c r="T37" s="2">
        <f t="shared" si="9"/>
        <v>0.01</v>
      </c>
      <c r="U37" s="14">
        <f t="shared" si="10"/>
        <v>1.4843750146105361E-3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1.4384375014610536E-2</v>
      </c>
      <c r="AR37" s="9">
        <f t="shared" si="14"/>
        <v>113.56975</v>
      </c>
      <c r="AS37" s="1">
        <f t="shared" si="15"/>
        <v>0.1</v>
      </c>
      <c r="AT37" s="1">
        <f t="shared" si="16"/>
        <v>11589.416666666666</v>
      </c>
      <c r="AU37" s="1">
        <f t="shared" si="17"/>
        <v>12684987.586013446</v>
      </c>
      <c r="AV37" s="1">
        <f>SUM(AU26:AU37)</f>
        <v>298722099.68139601</v>
      </c>
    </row>
    <row r="38" spans="1:48" x14ac:dyDescent="0.15">
      <c r="C38" s="7">
        <v>12</v>
      </c>
      <c r="D38" s="8">
        <v>8.8387975123725795</v>
      </c>
      <c r="E38" s="10">
        <f t="shared" si="18"/>
        <v>12.160798428997801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7">
        <f>D26</f>
        <v>5.5637192800322604</v>
      </c>
      <c r="E42" s="7"/>
      <c r="F42" s="7"/>
      <c r="G42" s="1">
        <v>1</v>
      </c>
      <c r="H42" s="9">
        <f t="shared" ref="H42:H53" si="20">E43</f>
        <v>5.5637192800322604</v>
      </c>
      <c r="I42" s="9">
        <f t="shared" ref="I42:I53" si="21">H42+273.15</f>
        <v>278.71371928003225</v>
      </c>
      <c r="J42" s="9">
        <f t="shared" ref="J42:J53" si="22">EXP(($C$15*(I42-$C$13))/($C$16*I42*$C$13))</f>
        <v>3.5501007009146941E-2</v>
      </c>
      <c r="K42" s="9">
        <f t="shared" ref="K42:K53" si="23">$B$42/12</f>
        <v>113.58495833333335</v>
      </c>
      <c r="L42" s="9">
        <f t="shared" ref="L42:L53" si="24">K42*$B$43/100</f>
        <v>1.1358495833333335</v>
      </c>
      <c r="M42" s="1" t="s">
        <v>83</v>
      </c>
      <c r="O42" s="9">
        <f>L42</f>
        <v>1.1358495833333335</v>
      </c>
      <c r="P42" s="9">
        <f t="shared" ref="P42:P53" si="25">O42*J42</f>
        <v>4.0323804019253305E-2</v>
      </c>
      <c r="Q42" s="12">
        <f t="shared" ref="Q42:Q53" si="26">P42*$B$44</f>
        <v>9.6777129646207927E-3</v>
      </c>
      <c r="R42" s="9">
        <f t="shared" ref="R42:R53" si="27">L42*$B$44</f>
        <v>0.27260390000000001</v>
      </c>
      <c r="S42" s="13">
        <f t="shared" ref="S42:S53" si="28">Q42/R42</f>
        <v>3.5501007009146941E-2</v>
      </c>
      <c r="T42" s="2">
        <f t="shared" ref="T42:T53" si="29">$B$43/100</f>
        <v>0.01</v>
      </c>
      <c r="U42" s="14">
        <f t="shared" ref="U42:U53" si="30">S42*T42</f>
        <v>3.5501007009146942E-4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8.7750100700914688E-3</v>
      </c>
      <c r="AR42" s="9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457725.66666666669</v>
      </c>
      <c r="AU42" s="1">
        <f t="shared" ref="AU42:AU53" si="38">AT42*10000*AS42*0.67*AR42*AQ42</f>
        <v>733600733.47658885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6.6198645389611697</v>
      </c>
      <c r="E43" s="10">
        <f t="shared" ref="E43:E54" si="40">D42</f>
        <v>5.5637192800322604</v>
      </c>
      <c r="F43" s="7" t="s">
        <v>83</v>
      </c>
      <c r="G43" s="1">
        <v>2</v>
      </c>
      <c r="H43" s="9">
        <f t="shared" si="20"/>
        <v>6.6198645389611697</v>
      </c>
      <c r="I43" s="9">
        <f t="shared" si="21"/>
        <v>279.76986453896114</v>
      </c>
      <c r="J43" s="9">
        <f t="shared" si="22"/>
        <v>4.0505648239999907E-2</v>
      </c>
      <c r="K43" s="9">
        <f t="shared" si="23"/>
        <v>113.58495833333335</v>
      </c>
      <c r="L43" s="9">
        <f t="shared" si="24"/>
        <v>1.1358495833333335</v>
      </c>
      <c r="M43" s="1" t="s">
        <v>83</v>
      </c>
      <c r="O43" s="9">
        <f t="shared" ref="O43:O53" si="41">L43+O42-P42-N43</f>
        <v>2.2313753626474138</v>
      </c>
      <c r="P43" s="9">
        <f t="shared" si="25"/>
        <v>9.0383305530798375E-2</v>
      </c>
      <c r="Q43" s="12">
        <f t="shared" si="26"/>
        <v>2.169199332739161E-2</v>
      </c>
      <c r="R43" s="9">
        <f t="shared" si="27"/>
        <v>0.27260390000000001</v>
      </c>
      <c r="S43" s="13">
        <f t="shared" si="28"/>
        <v>7.9573305177921549E-2</v>
      </c>
      <c r="T43" s="2">
        <f t="shared" si="29"/>
        <v>0.01</v>
      </c>
      <c r="U43" s="14">
        <f t="shared" si="30"/>
        <v>7.9573305177921554E-4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9.2157330517792149E-3</v>
      </c>
      <c r="AR43" s="9">
        <f t="shared" si="35"/>
        <v>113.58495833333335</v>
      </c>
      <c r="AS43" s="1">
        <f t="shared" si="36"/>
        <v>0.24</v>
      </c>
      <c r="AT43" s="1">
        <f t="shared" si="37"/>
        <v>457725.66666666669</v>
      </c>
      <c r="AU43" s="1">
        <f t="shared" si="38"/>
        <v>770445671.5500046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9.9997803574549895</v>
      </c>
      <c r="E44" s="10">
        <f t="shared" si="40"/>
        <v>6.6198645389611697</v>
      </c>
      <c r="F44" s="7" t="s">
        <v>83</v>
      </c>
      <c r="G44" s="1">
        <v>3</v>
      </c>
      <c r="H44" s="9">
        <f t="shared" si="20"/>
        <v>9.9997803574549895</v>
      </c>
      <c r="I44" s="9">
        <f t="shared" si="21"/>
        <v>283.14978035745497</v>
      </c>
      <c r="J44" s="9">
        <f t="shared" si="22"/>
        <v>6.1367339895965572E-2</v>
      </c>
      <c r="K44" s="9">
        <f t="shared" si="23"/>
        <v>113.58495833333335</v>
      </c>
      <c r="L44" s="9">
        <f t="shared" si="24"/>
        <v>1.1358495833333335</v>
      </c>
      <c r="M44" s="1" t="s">
        <v>83</v>
      </c>
      <c r="O44" s="9">
        <f t="shared" si="41"/>
        <v>3.2768416404499487</v>
      </c>
      <c r="P44" s="9">
        <f t="shared" si="25"/>
        <v>0.20109105473474542</v>
      </c>
      <c r="Q44" s="12">
        <f t="shared" si="26"/>
        <v>4.8261853136338899E-2</v>
      </c>
      <c r="R44" s="9">
        <f t="shared" si="27"/>
        <v>0.27260390000000001</v>
      </c>
      <c r="S44" s="13">
        <f t="shared" si="28"/>
        <v>0.17704021525861843</v>
      </c>
      <c r="T44" s="2">
        <f t="shared" si="29"/>
        <v>0.01</v>
      </c>
      <c r="U44" s="14">
        <f t="shared" si="30"/>
        <v>1.7704021525861843E-3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1.0190402152586183E-2</v>
      </c>
      <c r="AR44" s="9">
        <f t="shared" si="35"/>
        <v>113.58495833333335</v>
      </c>
      <c r="AS44" s="1">
        <f t="shared" si="36"/>
        <v>0.24</v>
      </c>
      <c r="AT44" s="1">
        <f t="shared" si="37"/>
        <v>457725.66666666669</v>
      </c>
      <c r="AU44" s="1">
        <f t="shared" si="38"/>
        <v>851929107.07174933</v>
      </c>
    </row>
    <row r="45" spans="1:48" x14ac:dyDescent="0.15">
      <c r="C45" s="7">
        <v>3</v>
      </c>
      <c r="D45" s="7">
        <f t="shared" si="39"/>
        <v>16.5130444205289</v>
      </c>
      <c r="E45" s="10">
        <f t="shared" si="40"/>
        <v>9.9997803574549895</v>
      </c>
      <c r="F45" s="7" t="s">
        <v>83</v>
      </c>
      <c r="G45" s="1">
        <v>4</v>
      </c>
      <c r="H45" s="9">
        <f t="shared" si="20"/>
        <v>16.5130444205289</v>
      </c>
      <c r="I45" s="9">
        <f t="shared" si="21"/>
        <v>289.66304442052888</v>
      </c>
      <c r="J45" s="9">
        <f t="shared" si="22"/>
        <v>0.13296705924157759</v>
      </c>
      <c r="K45" s="9">
        <f t="shared" si="23"/>
        <v>113.58495833333335</v>
      </c>
      <c r="L45" s="9">
        <f t="shared" si="24"/>
        <v>1.1358495833333335</v>
      </c>
      <c r="M45" s="1" t="s">
        <v>83</v>
      </c>
      <c r="O45" s="9">
        <f t="shared" si="41"/>
        <v>4.2116001690485367</v>
      </c>
      <c r="P45" s="9">
        <f t="shared" si="25"/>
        <v>0.560004089179715</v>
      </c>
      <c r="Q45" s="12">
        <f t="shared" si="26"/>
        <v>0.13440098140313159</v>
      </c>
      <c r="R45" s="9">
        <f t="shared" si="27"/>
        <v>0.27260390000000001</v>
      </c>
      <c r="S45" s="13">
        <f t="shared" si="28"/>
        <v>0.49302662729011426</v>
      </c>
      <c r="T45" s="2">
        <f t="shared" si="29"/>
        <v>0.01</v>
      </c>
      <c r="U45" s="14">
        <f t="shared" si="30"/>
        <v>4.9302662729011426E-3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1.3350266272901142E-2</v>
      </c>
      <c r="AR45" s="9">
        <f t="shared" si="35"/>
        <v>113.58495833333335</v>
      </c>
      <c r="AS45" s="1">
        <f t="shared" si="36"/>
        <v>0.24</v>
      </c>
      <c r="AT45" s="1">
        <f t="shared" si="37"/>
        <v>457725.66666666669</v>
      </c>
      <c r="AU45" s="1">
        <f t="shared" si="38"/>
        <v>1116097309.4821708</v>
      </c>
    </row>
    <row r="46" spans="1:48" x14ac:dyDescent="0.15">
      <c r="C46" s="7">
        <v>4</v>
      </c>
      <c r="D46" s="7">
        <f t="shared" si="39"/>
        <v>17.896447856820402</v>
      </c>
      <c r="E46" s="10">
        <f t="shared" si="40"/>
        <v>16.5130444205289</v>
      </c>
      <c r="F46" s="7" t="s">
        <v>83</v>
      </c>
      <c r="G46" s="1">
        <v>5</v>
      </c>
      <c r="H46" s="9">
        <f t="shared" si="20"/>
        <v>17.896447856820402</v>
      </c>
      <c r="I46" s="9">
        <f t="shared" si="21"/>
        <v>291.04644785682035</v>
      </c>
      <c r="J46" s="9">
        <f t="shared" si="22"/>
        <v>0.15600320746981897</v>
      </c>
      <c r="K46" s="9">
        <f t="shared" si="23"/>
        <v>113.58495833333335</v>
      </c>
      <c r="L46" s="9">
        <f t="shared" si="24"/>
        <v>1.1358495833333335</v>
      </c>
      <c r="M46" s="1" t="s">
        <v>85</v>
      </c>
      <c r="N46" s="9">
        <f>(O45-P45)*$C$21/100</f>
        <v>3.4690162758753811</v>
      </c>
      <c r="O46" s="9">
        <f t="shared" si="41"/>
        <v>1.3184293873267734</v>
      </c>
      <c r="P46" s="9">
        <f t="shared" si="25"/>
        <v>0.20567921324544494</v>
      </c>
      <c r="Q46" s="12">
        <f t="shared" si="26"/>
        <v>4.9363011178906784E-2</v>
      </c>
      <c r="R46" s="9">
        <f t="shared" si="27"/>
        <v>0.27260390000000001</v>
      </c>
      <c r="S46" s="13">
        <f t="shared" si="28"/>
        <v>0.18107962204101549</v>
      </c>
      <c r="T46" s="2">
        <f t="shared" si="29"/>
        <v>0.01</v>
      </c>
      <c r="U46" s="14">
        <f t="shared" si="30"/>
        <v>1.8107962204101549E-3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1.7410796220410155E-2</v>
      </c>
      <c r="AR46" s="9">
        <f t="shared" si="35"/>
        <v>113.58495833333335</v>
      </c>
      <c r="AS46" s="1">
        <f t="shared" si="36"/>
        <v>0.24</v>
      </c>
      <c r="AT46" s="1">
        <f t="shared" si="37"/>
        <v>457725.66666666669</v>
      </c>
      <c r="AU46" s="1">
        <f t="shared" si="38"/>
        <v>1455562190.3202183</v>
      </c>
    </row>
    <row r="47" spans="1:48" x14ac:dyDescent="0.15">
      <c r="C47" s="7">
        <v>5</v>
      </c>
      <c r="D47" s="7">
        <f t="shared" si="39"/>
        <v>22.7163354592725</v>
      </c>
      <c r="E47" s="10">
        <f t="shared" si="40"/>
        <v>17.896447856820402</v>
      </c>
      <c r="F47" s="7" t="s">
        <v>85</v>
      </c>
      <c r="G47" s="1">
        <v>6</v>
      </c>
      <c r="H47" s="9">
        <f t="shared" si="20"/>
        <v>22.7163354592725</v>
      </c>
      <c r="I47" s="9">
        <f t="shared" si="21"/>
        <v>295.86633545927248</v>
      </c>
      <c r="J47" s="9">
        <f t="shared" si="22"/>
        <v>0.26904387112590439</v>
      </c>
      <c r="K47" s="9">
        <f t="shared" si="23"/>
        <v>113.58495833333335</v>
      </c>
      <c r="L47" s="9">
        <f t="shared" si="24"/>
        <v>1.1358495833333335</v>
      </c>
      <c r="M47" s="1" t="s">
        <v>83</v>
      </c>
      <c r="O47" s="9">
        <f t="shared" si="41"/>
        <v>2.2485997574146621</v>
      </c>
      <c r="P47" s="9">
        <f t="shared" si="25"/>
        <v>0.60497198334761026</v>
      </c>
      <c r="Q47" s="12">
        <f t="shared" si="26"/>
        <v>0.14519327600342646</v>
      </c>
      <c r="R47" s="9">
        <f t="shared" si="27"/>
        <v>0.27260390000000001</v>
      </c>
      <c r="S47" s="13">
        <f t="shared" si="28"/>
        <v>0.53261628319853993</v>
      </c>
      <c r="T47" s="2">
        <f t="shared" si="29"/>
        <v>0.01</v>
      </c>
      <c r="U47" s="14">
        <f t="shared" si="30"/>
        <v>5.3261628319853996E-3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2.5226162831985397E-2</v>
      </c>
      <c r="AR47" s="9">
        <f t="shared" si="35"/>
        <v>113.58495833333335</v>
      </c>
      <c r="AS47" s="1">
        <f t="shared" si="36"/>
        <v>0.24</v>
      </c>
      <c r="AT47" s="1">
        <f t="shared" si="37"/>
        <v>457725.66666666669</v>
      </c>
      <c r="AU47" s="1">
        <f t="shared" si="38"/>
        <v>2108935648.9082012</v>
      </c>
    </row>
    <row r="48" spans="1:48" x14ac:dyDescent="0.15">
      <c r="C48" s="7">
        <v>6</v>
      </c>
      <c r="D48" s="7">
        <f t="shared" si="39"/>
        <v>29.203201737013</v>
      </c>
      <c r="E48" s="10">
        <f t="shared" si="40"/>
        <v>22.7163354592725</v>
      </c>
      <c r="F48" s="7" t="s">
        <v>83</v>
      </c>
      <c r="G48" s="1">
        <v>7</v>
      </c>
      <c r="H48" s="9">
        <f t="shared" si="20"/>
        <v>29.203201737013</v>
      </c>
      <c r="I48" s="9">
        <f t="shared" si="21"/>
        <v>302.35320173701297</v>
      </c>
      <c r="J48" s="9">
        <f t="shared" si="22"/>
        <v>0.54508011987164295</v>
      </c>
      <c r="K48" s="9">
        <f t="shared" si="23"/>
        <v>113.58495833333335</v>
      </c>
      <c r="L48" s="9">
        <f t="shared" si="24"/>
        <v>1.1358495833333335</v>
      </c>
      <c r="M48" s="1" t="s">
        <v>83</v>
      </c>
      <c r="O48" s="9">
        <f t="shared" si="41"/>
        <v>2.7794773574003853</v>
      </c>
      <c r="P48" s="9">
        <f t="shared" si="25"/>
        <v>1.5150378511523195</v>
      </c>
      <c r="Q48" s="12">
        <f t="shared" si="26"/>
        <v>0.36360908427655664</v>
      </c>
      <c r="R48" s="9">
        <f t="shared" si="27"/>
        <v>0.27260390000000001</v>
      </c>
      <c r="S48" s="13">
        <f t="shared" si="28"/>
        <v>1.3338366922724019</v>
      </c>
      <c r="T48" s="2">
        <f t="shared" si="29"/>
        <v>0.01</v>
      </c>
      <c r="U48" s="14">
        <f t="shared" si="30"/>
        <v>1.333836692272402E-2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3.3238366922724021E-2</v>
      </c>
      <c r="AR48" s="9">
        <f t="shared" si="35"/>
        <v>113.58495833333335</v>
      </c>
      <c r="AS48" s="1">
        <f t="shared" si="36"/>
        <v>0.24</v>
      </c>
      <c r="AT48" s="1">
        <f t="shared" si="37"/>
        <v>457725.66666666669</v>
      </c>
      <c r="AU48" s="1">
        <f t="shared" si="38"/>
        <v>2778764942.6389956</v>
      </c>
    </row>
    <row r="49" spans="1:48" x14ac:dyDescent="0.15">
      <c r="C49" s="7">
        <v>7</v>
      </c>
      <c r="D49" s="7">
        <f t="shared" si="39"/>
        <v>31.692492124899601</v>
      </c>
      <c r="E49" s="10">
        <f t="shared" si="40"/>
        <v>29.203201737013</v>
      </c>
      <c r="F49" s="7" t="s">
        <v>83</v>
      </c>
      <c r="G49" s="1">
        <v>8</v>
      </c>
      <c r="H49" s="9">
        <f t="shared" si="20"/>
        <v>31.692492124899601</v>
      </c>
      <c r="I49" s="9">
        <f t="shared" si="21"/>
        <v>304.84249212489959</v>
      </c>
      <c r="J49" s="9">
        <f t="shared" si="22"/>
        <v>0.7090313852946929</v>
      </c>
      <c r="K49" s="9">
        <f t="shared" si="23"/>
        <v>113.58495833333335</v>
      </c>
      <c r="L49" s="9">
        <f t="shared" si="24"/>
        <v>1.1358495833333335</v>
      </c>
      <c r="M49" s="1" t="s">
        <v>83</v>
      </c>
      <c r="O49" s="9">
        <f t="shared" si="41"/>
        <v>2.4002890895813991</v>
      </c>
      <c r="P49" s="9">
        <f t="shared" si="25"/>
        <v>1.7018802982936365</v>
      </c>
      <c r="Q49" s="12">
        <f t="shared" si="26"/>
        <v>0.40845127159047273</v>
      </c>
      <c r="R49" s="9">
        <f t="shared" si="27"/>
        <v>0.27260390000000001</v>
      </c>
      <c r="S49" s="13">
        <f t="shared" si="28"/>
        <v>1.4983324581580555</v>
      </c>
      <c r="T49" s="2">
        <f t="shared" si="29"/>
        <v>0.01</v>
      </c>
      <c r="U49" s="14">
        <f t="shared" si="30"/>
        <v>1.4983324581580556E-2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3.4883324581580555E-2</v>
      </c>
      <c r="AR49" s="9">
        <f t="shared" si="35"/>
        <v>113.58495833333335</v>
      </c>
      <c r="AS49" s="1">
        <f t="shared" si="36"/>
        <v>0.24</v>
      </c>
      <c r="AT49" s="1">
        <f t="shared" si="37"/>
        <v>457725.66666666669</v>
      </c>
      <c r="AU49" s="1">
        <f t="shared" si="38"/>
        <v>2916285257.195456</v>
      </c>
    </row>
    <row r="50" spans="1:48" x14ac:dyDescent="0.15">
      <c r="C50" s="7">
        <v>8</v>
      </c>
      <c r="D50" s="7">
        <f t="shared" si="39"/>
        <v>29.819733822337099</v>
      </c>
      <c r="E50" s="10">
        <f t="shared" si="40"/>
        <v>31.692492124899601</v>
      </c>
      <c r="F50" s="7" t="s">
        <v>83</v>
      </c>
      <c r="G50" s="1">
        <v>9</v>
      </c>
      <c r="H50" s="9">
        <f t="shared" si="20"/>
        <v>29.819733822337099</v>
      </c>
      <c r="I50" s="9">
        <f t="shared" si="21"/>
        <v>302.96973382233705</v>
      </c>
      <c r="J50" s="9">
        <f t="shared" si="22"/>
        <v>0.58199707834970005</v>
      </c>
      <c r="K50" s="9">
        <f t="shared" si="23"/>
        <v>113.58495833333335</v>
      </c>
      <c r="L50" s="9">
        <f t="shared" si="24"/>
        <v>1.1358495833333335</v>
      </c>
      <c r="M50" s="1" t="s">
        <v>83</v>
      </c>
      <c r="O50" s="9">
        <f t="shared" si="41"/>
        <v>1.8342583746210961</v>
      </c>
      <c r="P50" s="9">
        <f t="shared" si="25"/>
        <v>1.0675330149679476</v>
      </c>
      <c r="Q50" s="12">
        <f t="shared" si="26"/>
        <v>0.25620792359230743</v>
      </c>
      <c r="R50" s="9">
        <f t="shared" si="27"/>
        <v>0.27260390000000001</v>
      </c>
      <c r="S50" s="13">
        <f t="shared" si="28"/>
        <v>0.9398542118887786</v>
      </c>
      <c r="T50" s="2">
        <f t="shared" si="29"/>
        <v>0.01</v>
      </c>
      <c r="U50" s="14">
        <f t="shared" si="30"/>
        <v>9.3985421188877861E-3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2.9298542118887785E-2</v>
      </c>
      <c r="AR50" s="9">
        <f t="shared" si="35"/>
        <v>113.58495833333335</v>
      </c>
      <c r="AS50" s="1">
        <f t="shared" si="36"/>
        <v>0.24</v>
      </c>
      <c r="AT50" s="1">
        <f t="shared" si="37"/>
        <v>457725.66666666669</v>
      </c>
      <c r="AU50" s="1">
        <f t="shared" si="38"/>
        <v>2449391147.8766847</v>
      </c>
    </row>
    <row r="51" spans="1:48" x14ac:dyDescent="0.15">
      <c r="C51" s="7">
        <v>9</v>
      </c>
      <c r="D51" s="7">
        <f t="shared" si="39"/>
        <v>25.862689910644601</v>
      </c>
      <c r="E51" s="10">
        <f t="shared" si="40"/>
        <v>29.819733822337099</v>
      </c>
      <c r="F51" s="7" t="s">
        <v>83</v>
      </c>
      <c r="G51" s="1">
        <v>10</v>
      </c>
      <c r="H51" s="9">
        <f t="shared" si="20"/>
        <v>25.862689910644601</v>
      </c>
      <c r="I51" s="9">
        <f t="shared" si="21"/>
        <v>299.01268991064455</v>
      </c>
      <c r="J51" s="9">
        <f t="shared" si="22"/>
        <v>0.38037708546158233</v>
      </c>
      <c r="K51" s="9">
        <f t="shared" si="23"/>
        <v>113.58495833333335</v>
      </c>
      <c r="L51" s="9">
        <f t="shared" si="24"/>
        <v>1.1358495833333335</v>
      </c>
      <c r="M51" s="1" t="s">
        <v>83</v>
      </c>
      <c r="O51" s="9">
        <f t="shared" si="41"/>
        <v>1.902574942986482</v>
      </c>
      <c r="P51" s="9">
        <f t="shared" si="25"/>
        <v>0.72369591168543423</v>
      </c>
      <c r="Q51" s="12">
        <f t="shared" si="26"/>
        <v>0.17368701880450421</v>
      </c>
      <c r="R51" s="9">
        <f t="shared" si="27"/>
        <v>0.27260390000000001</v>
      </c>
      <c r="S51" s="13">
        <f t="shared" si="28"/>
        <v>0.63714062346321609</v>
      </c>
      <c r="T51" s="2">
        <f t="shared" si="29"/>
        <v>0.01</v>
      </c>
      <c r="U51" s="14">
        <f t="shared" si="30"/>
        <v>6.3714062346321614E-3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2.6271406234632158E-2</v>
      </c>
      <c r="AR51" s="9">
        <f t="shared" si="35"/>
        <v>113.58495833333335</v>
      </c>
      <c r="AS51" s="1">
        <f t="shared" si="36"/>
        <v>0.24</v>
      </c>
      <c r="AT51" s="1">
        <f t="shared" si="37"/>
        <v>457725.66666666669</v>
      </c>
      <c r="AU51" s="1">
        <f t="shared" si="38"/>
        <v>2196319175.6185284</v>
      </c>
    </row>
    <row r="52" spans="1:48" x14ac:dyDescent="0.15">
      <c r="C52" s="7">
        <v>10</v>
      </c>
      <c r="D52" s="7">
        <f t="shared" si="39"/>
        <v>19.070365724176</v>
      </c>
      <c r="E52" s="10">
        <f t="shared" si="40"/>
        <v>25.862689910644601</v>
      </c>
      <c r="F52" s="7" t="s">
        <v>83</v>
      </c>
      <c r="G52" s="1">
        <v>11</v>
      </c>
      <c r="H52" s="9">
        <f t="shared" si="20"/>
        <v>19.070365724176</v>
      </c>
      <c r="I52" s="9">
        <f t="shared" si="21"/>
        <v>292.22036572417596</v>
      </c>
      <c r="J52" s="9">
        <f t="shared" si="22"/>
        <v>0.17844328499966272</v>
      </c>
      <c r="K52" s="9">
        <f t="shared" si="23"/>
        <v>113.58495833333335</v>
      </c>
      <c r="L52" s="9">
        <f t="shared" si="24"/>
        <v>1.1358495833333335</v>
      </c>
      <c r="M52" s="1" t="s">
        <v>85</v>
      </c>
      <c r="N52" s="9">
        <f>(O51-P51)*$C$21/100</f>
        <v>1.1199350797359953</v>
      </c>
      <c r="O52" s="9">
        <f t="shared" si="41"/>
        <v>1.194793534898386</v>
      </c>
      <c r="P52" s="9">
        <f t="shared" si="25"/>
        <v>0.21320288326362716</v>
      </c>
      <c r="Q52" s="12">
        <f t="shared" si="26"/>
        <v>5.1168691983270516E-2</v>
      </c>
      <c r="R52" s="9">
        <f t="shared" si="27"/>
        <v>0.27260390000000001</v>
      </c>
      <c r="S52" s="13">
        <f t="shared" si="28"/>
        <v>0.18770344805511041</v>
      </c>
      <c r="T52" s="2">
        <f t="shared" si="29"/>
        <v>0.01</v>
      </c>
      <c r="U52" s="14">
        <f t="shared" si="30"/>
        <v>1.8770344805511042E-3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1.7477034480551105E-2</v>
      </c>
      <c r="AR52" s="9">
        <f t="shared" si="35"/>
        <v>113.58495833333335</v>
      </c>
      <c r="AS52" s="1">
        <f t="shared" si="36"/>
        <v>0.24</v>
      </c>
      <c r="AT52" s="1">
        <f t="shared" si="37"/>
        <v>457725.66666666669</v>
      </c>
      <c r="AU52" s="1">
        <f t="shared" si="38"/>
        <v>1461099783.5349813</v>
      </c>
    </row>
    <row r="53" spans="1:48" x14ac:dyDescent="0.15">
      <c r="C53" s="7">
        <v>11</v>
      </c>
      <c r="D53" s="7">
        <f t="shared" si="39"/>
        <v>12.160798428997801</v>
      </c>
      <c r="E53" s="10">
        <f t="shared" si="40"/>
        <v>19.070365724176</v>
      </c>
      <c r="F53" s="7" t="s">
        <v>85</v>
      </c>
      <c r="G53" s="1">
        <v>12</v>
      </c>
      <c r="H53" s="9">
        <f t="shared" si="20"/>
        <v>12.160798428997801</v>
      </c>
      <c r="I53" s="9">
        <f t="shared" si="21"/>
        <v>285.31079842899777</v>
      </c>
      <c r="J53" s="9">
        <f t="shared" si="22"/>
        <v>7.9625706266094221E-2</v>
      </c>
      <c r="K53" s="9">
        <f t="shared" si="23"/>
        <v>113.58495833333335</v>
      </c>
      <c r="L53" s="9">
        <f t="shared" si="24"/>
        <v>1.1358495833333335</v>
      </c>
      <c r="M53" s="1" t="s">
        <v>83</v>
      </c>
      <c r="O53" s="9">
        <f t="shared" si="41"/>
        <v>2.1174402349680927</v>
      </c>
      <c r="P53" s="9">
        <f t="shared" si="25"/>
        <v>0.16860267418557889</v>
      </c>
      <c r="Q53" s="12">
        <f t="shared" si="26"/>
        <v>4.0464641804538931E-2</v>
      </c>
      <c r="R53" s="9">
        <f t="shared" si="27"/>
        <v>0.27260390000000001</v>
      </c>
      <c r="S53" s="13">
        <f t="shared" si="28"/>
        <v>0.14843750146105367</v>
      </c>
      <c r="T53" s="2">
        <f t="shared" si="29"/>
        <v>0.01</v>
      </c>
      <c r="U53" s="14">
        <f t="shared" si="30"/>
        <v>1.4843750146105368E-3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9.904375014610535E-3</v>
      </c>
      <c r="AR53" s="9">
        <f t="shared" si="35"/>
        <v>113.58495833333335</v>
      </c>
      <c r="AS53" s="1">
        <f t="shared" si="36"/>
        <v>0.24</v>
      </c>
      <c r="AT53" s="1">
        <f t="shared" si="37"/>
        <v>457725.66666666669</v>
      </c>
      <c r="AU53" s="1">
        <f t="shared" si="38"/>
        <v>828016915.91332281</v>
      </c>
      <c r="AV53" s="1">
        <f>SUM(AU42:AU53)</f>
        <v>19666447883.586899</v>
      </c>
    </row>
    <row r="54" spans="1:48" x14ac:dyDescent="0.15">
      <c r="C54" s="7">
        <v>12</v>
      </c>
      <c r="D54" s="7">
        <f t="shared" si="39"/>
        <v>8.8387975123725795</v>
      </c>
      <c r="E54" s="10">
        <f t="shared" si="40"/>
        <v>12.160798428997801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5.5637192800322604</v>
      </c>
      <c r="E58" s="7"/>
      <c r="F58" s="7"/>
      <c r="G58" s="1">
        <v>1</v>
      </c>
      <c r="H58" s="9">
        <f t="shared" ref="H58:H69" si="42">E59</f>
        <v>5.5637192800322604</v>
      </c>
      <c r="I58" s="9">
        <f t="shared" ref="I58:I69" si="43">H58+273.15</f>
        <v>278.71371928003225</v>
      </c>
      <c r="J58" s="9">
        <f t="shared" ref="J58:J69" si="44">EXP(($C$15*(I58-$C$13))/($C$16*I58*$C$13))</f>
        <v>3.5501007009146941E-2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2.778382768967109E-3</v>
      </c>
      <c r="Q58" s="12">
        <f t="shared" ref="Q58:Q69" si="48">P58*$B$60</f>
        <v>5.2789272610375066E-4</v>
      </c>
      <c r="R58" s="9">
        <f t="shared" ref="R58:R69" si="49">L58*$B$60</f>
        <v>1.4869795833333335E-2</v>
      </c>
      <c r="S58" s="13">
        <f t="shared" ref="S58:S69" si="50">Q58/R58</f>
        <v>3.5501007009146941E-2</v>
      </c>
      <c r="T58" s="2">
        <f t="shared" ref="T58:T69" si="51">$B$59/100</f>
        <v>0.01</v>
      </c>
      <c r="U58" s="14">
        <f t="shared" ref="U58:U69" si="52">S58*T58</f>
        <v>3.5501007009146942E-4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1.235501007009147E-2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3333201.9166666665</v>
      </c>
      <c r="AU58" s="1">
        <f t="shared" ref="AU58:AU69" si="59">AT58*10000*AS58*0.67*AR58*AQ58</f>
        <v>410283956.46692473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6.6198645389611697</v>
      </c>
      <c r="E59" s="10">
        <f t="shared" ref="E59:E70" si="61">D58</f>
        <v>5.5637192800322604</v>
      </c>
      <c r="F59" s="7" t="s">
        <v>83</v>
      </c>
      <c r="G59" s="1">
        <v>2</v>
      </c>
      <c r="H59" s="9">
        <f t="shared" si="42"/>
        <v>6.6198645389611697</v>
      </c>
      <c r="I59" s="9">
        <f t="shared" si="43"/>
        <v>279.76986453896114</v>
      </c>
      <c r="J59" s="9">
        <f t="shared" si="44"/>
        <v>4.0505648239999907E-2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0.15374578389769958</v>
      </c>
      <c r="P59" s="9">
        <f t="shared" si="47"/>
        <v>6.2275726409432609E-3</v>
      </c>
      <c r="Q59" s="12">
        <f t="shared" si="48"/>
        <v>1.1832388017792195E-3</v>
      </c>
      <c r="R59" s="9">
        <f t="shared" si="49"/>
        <v>1.4869795833333335E-2</v>
      </c>
      <c r="S59" s="13">
        <f t="shared" si="50"/>
        <v>7.9573305177921536E-2</v>
      </c>
      <c r="T59" s="2">
        <f t="shared" si="51"/>
        <v>0.01</v>
      </c>
      <c r="U59" s="14">
        <f t="shared" si="52"/>
        <v>7.9573305177921532E-4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1.2795733051779216E-2</v>
      </c>
      <c r="AR59" s="9">
        <f t="shared" si="56"/>
        <v>7.8262083333333337</v>
      </c>
      <c r="AS59" s="1">
        <f t="shared" si="57"/>
        <v>0.19</v>
      </c>
      <c r="AT59" s="1">
        <f t="shared" si="58"/>
        <v>3333201.9166666665</v>
      </c>
      <c r="AU59" s="1">
        <f t="shared" si="59"/>
        <v>424919441.79691845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9.9997803574549895</v>
      </c>
      <c r="E60" s="10">
        <f t="shared" si="61"/>
        <v>6.6198645389611697</v>
      </c>
      <c r="F60" s="7" t="s">
        <v>83</v>
      </c>
      <c r="G60" s="1">
        <v>3</v>
      </c>
      <c r="H60" s="9">
        <f t="shared" si="42"/>
        <v>9.9997803574549895</v>
      </c>
      <c r="I60" s="9">
        <f t="shared" si="43"/>
        <v>283.14978035745497</v>
      </c>
      <c r="J60" s="9">
        <f t="shared" si="44"/>
        <v>6.1367339895965572E-2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0.22578029459008966</v>
      </c>
      <c r="P60" s="9">
        <f t="shared" si="47"/>
        <v>1.3855536079921269E-2</v>
      </c>
      <c r="Q60" s="12">
        <f t="shared" si="48"/>
        <v>2.6325518551850412E-3</v>
      </c>
      <c r="R60" s="9">
        <f t="shared" si="49"/>
        <v>1.4869795833333335E-2</v>
      </c>
      <c r="S60" s="13">
        <f t="shared" si="50"/>
        <v>0.17704021525861843</v>
      </c>
      <c r="T60" s="2">
        <f t="shared" si="51"/>
        <v>0.01</v>
      </c>
      <c r="U60" s="14">
        <f t="shared" si="52"/>
        <v>1.7704021525861843E-3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1.3770402152586184E-2</v>
      </c>
      <c r="AR60" s="9">
        <f t="shared" si="56"/>
        <v>7.8262083333333337</v>
      </c>
      <c r="AS60" s="1">
        <f t="shared" si="57"/>
        <v>0.19</v>
      </c>
      <c r="AT60" s="1">
        <f t="shared" si="58"/>
        <v>3333201.9166666665</v>
      </c>
      <c r="AU60" s="1">
        <f t="shared" si="59"/>
        <v>457286157.21491581</v>
      </c>
    </row>
    <row r="61" spans="1:48" x14ac:dyDescent="0.15">
      <c r="C61" s="7">
        <v>3</v>
      </c>
      <c r="D61" s="7">
        <f t="shared" si="60"/>
        <v>16.5130444205289</v>
      </c>
      <c r="E61" s="10">
        <f t="shared" si="61"/>
        <v>9.9997803574549895</v>
      </c>
      <c r="F61" s="7" t="s">
        <v>83</v>
      </c>
      <c r="G61" s="1">
        <v>4</v>
      </c>
      <c r="H61" s="9">
        <f t="shared" si="42"/>
        <v>16.5130444205289</v>
      </c>
      <c r="I61" s="9">
        <f t="shared" si="43"/>
        <v>289.66304442052888</v>
      </c>
      <c r="J61" s="9">
        <f t="shared" si="44"/>
        <v>0.13296705924157759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0.29018684184350174</v>
      </c>
      <c r="P61" s="9">
        <f t="shared" si="47"/>
        <v>3.85852909905312E-2</v>
      </c>
      <c r="Q61" s="12">
        <f t="shared" si="48"/>
        <v>7.3312052882009279E-3</v>
      </c>
      <c r="R61" s="9">
        <f t="shared" si="49"/>
        <v>1.4869795833333335E-2</v>
      </c>
      <c r="S61" s="13">
        <f t="shared" si="50"/>
        <v>0.49302662729011426</v>
      </c>
      <c r="T61" s="2">
        <f t="shared" si="51"/>
        <v>0.01</v>
      </c>
      <c r="U61" s="14">
        <f t="shared" si="52"/>
        <v>4.9302662729011426E-3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1.6930266272901142E-2</v>
      </c>
      <c r="AR61" s="9">
        <f t="shared" si="56"/>
        <v>7.8262083333333337</v>
      </c>
      <c r="AS61" s="1">
        <f t="shared" si="57"/>
        <v>0.19</v>
      </c>
      <c r="AT61" s="1">
        <f t="shared" si="58"/>
        <v>3333201.9166666665</v>
      </c>
      <c r="AU61" s="1">
        <f t="shared" si="59"/>
        <v>562218613.42707825</v>
      </c>
    </row>
    <row r="62" spans="1:48" x14ac:dyDescent="0.15">
      <c r="C62" s="7">
        <v>4</v>
      </c>
      <c r="D62" s="7">
        <f t="shared" si="60"/>
        <v>17.896447856820402</v>
      </c>
      <c r="E62" s="10">
        <f t="shared" si="61"/>
        <v>16.5130444205289</v>
      </c>
      <c r="F62" s="7" t="s">
        <v>83</v>
      </c>
      <c r="G62" s="1">
        <v>5</v>
      </c>
      <c r="H62" s="9">
        <f t="shared" si="42"/>
        <v>17.896447856820402</v>
      </c>
      <c r="I62" s="9">
        <f t="shared" si="43"/>
        <v>291.04644785682035</v>
      </c>
      <c r="J62" s="9">
        <f t="shared" si="44"/>
        <v>0.15600320746981897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0.239021473310322</v>
      </c>
      <c r="O62" s="9">
        <f t="shared" si="62"/>
        <v>9.0842160875981876E-2</v>
      </c>
      <c r="P62" s="9">
        <f t="shared" si="47"/>
        <v>1.4171668470142472E-2</v>
      </c>
      <c r="Q62" s="12">
        <f t="shared" si="48"/>
        <v>2.6926170093270695E-3</v>
      </c>
      <c r="R62" s="9">
        <f t="shared" si="49"/>
        <v>1.4869795833333335E-2</v>
      </c>
      <c r="S62" s="13">
        <f t="shared" si="50"/>
        <v>0.18107962204101566</v>
      </c>
      <c r="T62" s="2">
        <f t="shared" si="51"/>
        <v>0.01</v>
      </c>
      <c r="U62" s="14">
        <f t="shared" si="52"/>
        <v>1.8107962204101566E-3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2.1910796220410155E-2</v>
      </c>
      <c r="AR62" s="9">
        <f t="shared" si="56"/>
        <v>7.8262083333333337</v>
      </c>
      <c r="AS62" s="1">
        <f t="shared" si="57"/>
        <v>0.19</v>
      </c>
      <c r="AT62" s="1">
        <f t="shared" si="58"/>
        <v>3333201.9166666665</v>
      </c>
      <c r="AU62" s="1">
        <f t="shared" si="59"/>
        <v>727611560.9498539</v>
      </c>
    </row>
    <row r="63" spans="1:48" x14ac:dyDescent="0.15">
      <c r="C63" s="7">
        <v>5</v>
      </c>
      <c r="D63" s="7">
        <f t="shared" si="60"/>
        <v>22.7163354592725</v>
      </c>
      <c r="E63" s="10">
        <f t="shared" si="61"/>
        <v>17.896447856820402</v>
      </c>
      <c r="F63" s="7" t="s">
        <v>85</v>
      </c>
      <c r="G63" s="1">
        <v>6</v>
      </c>
      <c r="H63" s="9">
        <f t="shared" si="42"/>
        <v>22.7163354592725</v>
      </c>
      <c r="I63" s="9">
        <f t="shared" si="43"/>
        <v>295.86633545927248</v>
      </c>
      <c r="J63" s="9">
        <f t="shared" si="44"/>
        <v>0.26904387112590439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0.15493257573917274</v>
      </c>
      <c r="P63" s="9">
        <f t="shared" si="47"/>
        <v>4.1683659940374408E-2</v>
      </c>
      <c r="Q63" s="12">
        <f t="shared" si="48"/>
        <v>7.9198953886711384E-3</v>
      </c>
      <c r="R63" s="9">
        <f t="shared" si="49"/>
        <v>1.4869795833333335E-2</v>
      </c>
      <c r="S63" s="13">
        <f t="shared" si="50"/>
        <v>0.53261628319854004</v>
      </c>
      <c r="T63" s="2">
        <f t="shared" si="51"/>
        <v>0.01</v>
      </c>
      <c r="U63" s="14">
        <f t="shared" si="52"/>
        <v>5.3261628319854004E-3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3.1426162831985405E-2</v>
      </c>
      <c r="AR63" s="9">
        <f t="shared" si="56"/>
        <v>7.8262083333333337</v>
      </c>
      <c r="AS63" s="1">
        <f t="shared" si="57"/>
        <v>0.19</v>
      </c>
      <c r="AT63" s="1">
        <f t="shared" si="58"/>
        <v>3333201.9166666665</v>
      </c>
      <c r="AU63" s="1">
        <f t="shared" si="59"/>
        <v>1043596917.3746961</v>
      </c>
    </row>
    <row r="64" spans="1:48" x14ac:dyDescent="0.15">
      <c r="C64" s="7">
        <v>6</v>
      </c>
      <c r="D64" s="7">
        <f t="shared" si="60"/>
        <v>29.203201737013</v>
      </c>
      <c r="E64" s="10">
        <f t="shared" si="61"/>
        <v>22.7163354592725</v>
      </c>
      <c r="F64" s="7" t="s">
        <v>83</v>
      </c>
      <c r="G64" s="1">
        <v>7</v>
      </c>
      <c r="H64" s="9">
        <f t="shared" si="42"/>
        <v>29.203201737013</v>
      </c>
      <c r="I64" s="9">
        <f t="shared" si="43"/>
        <v>302.35320173701297</v>
      </c>
      <c r="J64" s="9">
        <f t="shared" si="44"/>
        <v>0.54508011987164295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0.19151099913213168</v>
      </c>
      <c r="P64" s="9">
        <f t="shared" si="47"/>
        <v>0.10438883836368044</v>
      </c>
      <c r="Q64" s="12">
        <f t="shared" si="48"/>
        <v>1.9833879289099285E-2</v>
      </c>
      <c r="R64" s="9">
        <f t="shared" si="49"/>
        <v>1.4869795833333335E-2</v>
      </c>
      <c r="S64" s="13">
        <f t="shared" si="50"/>
        <v>1.3338366922724023</v>
      </c>
      <c r="T64" s="2">
        <f t="shared" si="51"/>
        <v>0.01</v>
      </c>
      <c r="U64" s="14">
        <f t="shared" si="52"/>
        <v>1.3338366922724023E-2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3.9438366922724025E-2</v>
      </c>
      <c r="AR64" s="9">
        <f t="shared" si="56"/>
        <v>7.8262083333333337</v>
      </c>
      <c r="AS64" s="1">
        <f t="shared" si="57"/>
        <v>0.19</v>
      </c>
      <c r="AT64" s="1">
        <f t="shared" si="58"/>
        <v>3333201.9166666665</v>
      </c>
      <c r="AU64" s="1">
        <f t="shared" si="59"/>
        <v>1309665400.9873836</v>
      </c>
    </row>
    <row r="65" spans="1:48" x14ac:dyDescent="0.15">
      <c r="C65" s="7">
        <v>7</v>
      </c>
      <c r="D65" s="7">
        <f t="shared" si="60"/>
        <v>31.692492124899601</v>
      </c>
      <c r="E65" s="10">
        <f t="shared" si="61"/>
        <v>29.203201737013</v>
      </c>
      <c r="F65" s="7" t="s">
        <v>83</v>
      </c>
      <c r="G65" s="1">
        <v>8</v>
      </c>
      <c r="H65" s="9">
        <f t="shared" si="42"/>
        <v>31.692492124899601</v>
      </c>
      <c r="I65" s="9">
        <f t="shared" si="43"/>
        <v>304.84249212489959</v>
      </c>
      <c r="J65" s="9">
        <f t="shared" si="44"/>
        <v>0.7090313852946929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0.16538424410178459</v>
      </c>
      <c r="P65" s="9">
        <f t="shared" si="47"/>
        <v>0.11726261970140398</v>
      </c>
      <c r="Q65" s="12">
        <f t="shared" si="48"/>
        <v>2.2279897743266757E-2</v>
      </c>
      <c r="R65" s="9">
        <f t="shared" si="49"/>
        <v>1.4869795833333335E-2</v>
      </c>
      <c r="S65" s="13">
        <f t="shared" si="50"/>
        <v>1.4983324581580562</v>
      </c>
      <c r="T65" s="2">
        <f t="shared" si="51"/>
        <v>0.01</v>
      </c>
      <c r="U65" s="14">
        <f t="shared" si="52"/>
        <v>1.4983324581580562E-2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4.1083324581580566E-2</v>
      </c>
      <c r="AR65" s="9">
        <f t="shared" si="56"/>
        <v>7.8262083333333337</v>
      </c>
      <c r="AS65" s="1">
        <f t="shared" si="57"/>
        <v>0.19</v>
      </c>
      <c r="AT65" s="1">
        <f t="shared" si="58"/>
        <v>3333201.9166666665</v>
      </c>
      <c r="AU65" s="1">
        <f t="shared" si="59"/>
        <v>1364290992.764925</v>
      </c>
    </row>
    <row r="66" spans="1:48" x14ac:dyDescent="0.15">
      <c r="C66" s="7">
        <v>8</v>
      </c>
      <c r="D66" s="7">
        <f t="shared" si="60"/>
        <v>29.819733822337099</v>
      </c>
      <c r="E66" s="10">
        <f t="shared" si="61"/>
        <v>31.692492124899601</v>
      </c>
      <c r="F66" s="7" t="s">
        <v>83</v>
      </c>
      <c r="G66" s="1">
        <v>9</v>
      </c>
      <c r="H66" s="9">
        <f t="shared" si="42"/>
        <v>29.819733822337099</v>
      </c>
      <c r="I66" s="9">
        <f t="shared" si="43"/>
        <v>302.96973382233705</v>
      </c>
      <c r="J66" s="9">
        <f t="shared" si="44"/>
        <v>0.58199707834970005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0.12638370773371396</v>
      </c>
      <c r="P66" s="9">
        <f t="shared" si="47"/>
        <v>7.3554948652023916E-2</v>
      </c>
      <c r="Q66" s="12">
        <f t="shared" si="48"/>
        <v>1.3975440243884545E-2</v>
      </c>
      <c r="R66" s="9">
        <f t="shared" si="49"/>
        <v>1.4869795833333335E-2</v>
      </c>
      <c r="S66" s="13">
        <f t="shared" si="50"/>
        <v>0.9398542118887786</v>
      </c>
      <c r="T66" s="2">
        <f t="shared" si="51"/>
        <v>0.01</v>
      </c>
      <c r="U66" s="14">
        <f t="shared" si="52"/>
        <v>9.3985421188877861E-3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3.5498542118887789E-2</v>
      </c>
      <c r="AR66" s="9">
        <f t="shared" si="56"/>
        <v>7.8262083333333337</v>
      </c>
      <c r="AS66" s="1">
        <f t="shared" si="57"/>
        <v>0.19</v>
      </c>
      <c r="AT66" s="1">
        <f t="shared" si="58"/>
        <v>3333201.9166666665</v>
      </c>
      <c r="AU66" s="1">
        <f t="shared" si="59"/>
        <v>1178832087.2843468</v>
      </c>
    </row>
    <row r="67" spans="1:48" x14ac:dyDescent="0.15">
      <c r="C67" s="7">
        <v>9</v>
      </c>
      <c r="D67" s="7">
        <f t="shared" si="60"/>
        <v>25.862689910644601</v>
      </c>
      <c r="E67" s="10">
        <f t="shared" si="61"/>
        <v>29.819733822337099</v>
      </c>
      <c r="F67" s="7" t="s">
        <v>83</v>
      </c>
      <c r="G67" s="1">
        <v>10</v>
      </c>
      <c r="H67" s="9">
        <f t="shared" si="42"/>
        <v>25.862689910644601</v>
      </c>
      <c r="I67" s="9">
        <f t="shared" si="43"/>
        <v>299.01268991064455</v>
      </c>
      <c r="J67" s="9">
        <f t="shared" si="44"/>
        <v>0.38037708546158233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0.13109084241502339</v>
      </c>
      <c r="P67" s="9">
        <f t="shared" si="47"/>
        <v>4.986395256853017E-2</v>
      </c>
      <c r="Q67" s="12">
        <f t="shared" si="48"/>
        <v>9.4741509880207318E-3</v>
      </c>
      <c r="R67" s="9">
        <f t="shared" si="49"/>
        <v>1.4869795833333335E-2</v>
      </c>
      <c r="S67" s="13">
        <f t="shared" si="50"/>
        <v>0.63714062346321598</v>
      </c>
      <c r="T67" s="2">
        <f t="shared" si="51"/>
        <v>0.01</v>
      </c>
      <c r="U67" s="14">
        <f t="shared" si="52"/>
        <v>6.3714062346321597E-3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3.2471406234632162E-2</v>
      </c>
      <c r="AR67" s="9">
        <f t="shared" si="56"/>
        <v>7.8262083333333337</v>
      </c>
      <c r="AS67" s="1">
        <f t="shared" si="57"/>
        <v>0.19</v>
      </c>
      <c r="AT67" s="1">
        <f t="shared" si="58"/>
        <v>3333201.9166666665</v>
      </c>
      <c r="AU67" s="1">
        <f t="shared" si="59"/>
        <v>1078307257.2510672</v>
      </c>
    </row>
    <row r="68" spans="1:48" x14ac:dyDescent="0.15">
      <c r="C68" s="7">
        <v>10</v>
      </c>
      <c r="D68" s="7">
        <f t="shared" si="60"/>
        <v>19.070365724176</v>
      </c>
      <c r="E68" s="10">
        <f t="shared" si="61"/>
        <v>25.862689910644601</v>
      </c>
      <c r="F68" s="7" t="s">
        <v>83</v>
      </c>
      <c r="G68" s="1">
        <v>11</v>
      </c>
      <c r="H68" s="9">
        <f t="shared" si="42"/>
        <v>19.070365724176</v>
      </c>
      <c r="I68" s="9">
        <f t="shared" si="43"/>
        <v>292.22036572417596</v>
      </c>
      <c r="J68" s="9">
        <f t="shared" si="44"/>
        <v>0.17844328499966272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7.7165545354168558E-2</v>
      </c>
      <c r="O68" s="9">
        <f t="shared" si="62"/>
        <v>8.2323427825658019E-2</v>
      </c>
      <c r="P68" s="9">
        <f t="shared" si="47"/>
        <v>1.4690062893643057E-2</v>
      </c>
      <c r="Q68" s="12">
        <f t="shared" si="48"/>
        <v>2.7911119497921809E-3</v>
      </c>
      <c r="R68" s="9">
        <f t="shared" si="49"/>
        <v>1.4869795833333335E-2</v>
      </c>
      <c r="S68" s="13">
        <f t="shared" si="50"/>
        <v>0.18770344805511041</v>
      </c>
      <c r="T68" s="2">
        <f t="shared" si="51"/>
        <v>0.01</v>
      </c>
      <c r="U68" s="14">
        <f t="shared" si="52"/>
        <v>1.8770344805511042E-3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2.1977034480551105E-2</v>
      </c>
      <c r="AR68" s="9">
        <f t="shared" si="56"/>
        <v>7.8262083333333337</v>
      </c>
      <c r="AS68" s="1">
        <f t="shared" si="57"/>
        <v>0.19</v>
      </c>
      <c r="AT68" s="1">
        <f t="shared" si="58"/>
        <v>3333201.9166666665</v>
      </c>
      <c r="AU68" s="1">
        <f t="shared" si="59"/>
        <v>729811194.5629338</v>
      </c>
    </row>
    <row r="69" spans="1:48" x14ac:dyDescent="0.15">
      <c r="C69" s="7">
        <v>11</v>
      </c>
      <c r="D69" s="7">
        <f t="shared" si="60"/>
        <v>12.160798428997801</v>
      </c>
      <c r="E69" s="10">
        <f t="shared" si="61"/>
        <v>19.070365724176</v>
      </c>
      <c r="F69" s="7" t="s">
        <v>85</v>
      </c>
      <c r="G69" s="1">
        <v>12</v>
      </c>
      <c r="H69" s="9">
        <f t="shared" si="42"/>
        <v>12.160798428997801</v>
      </c>
      <c r="I69" s="9">
        <f t="shared" si="43"/>
        <v>285.31079842899777</v>
      </c>
      <c r="J69" s="9">
        <f t="shared" si="44"/>
        <v>7.9625706266094221E-2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0.14589544826534831</v>
      </c>
      <c r="P69" s="9">
        <f t="shared" si="47"/>
        <v>1.1617028109136771E-2</v>
      </c>
      <c r="Q69" s="12">
        <f t="shared" si="48"/>
        <v>2.2072353407359864E-3</v>
      </c>
      <c r="R69" s="9">
        <f t="shared" si="49"/>
        <v>1.4869795833333335E-2</v>
      </c>
      <c r="S69" s="13">
        <f t="shared" si="50"/>
        <v>0.14843750146105367</v>
      </c>
      <c r="T69" s="2">
        <f t="shared" si="51"/>
        <v>0.01</v>
      </c>
      <c r="U69" s="14">
        <f t="shared" si="52"/>
        <v>1.4843750146105368E-3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1.3484375014610537E-2</v>
      </c>
      <c r="AR69" s="9">
        <f t="shared" si="56"/>
        <v>7.8262083333333337</v>
      </c>
      <c r="AS69" s="1">
        <f t="shared" si="57"/>
        <v>0.19</v>
      </c>
      <c r="AT69" s="1">
        <f t="shared" si="58"/>
        <v>3333201.9166666665</v>
      </c>
      <c r="AU69" s="1">
        <f t="shared" si="59"/>
        <v>447787796.21320027</v>
      </c>
      <c r="AV69" s="1">
        <f>SUM(AU58:AU69)</f>
        <v>9734611376.2942429</v>
      </c>
    </row>
    <row r="70" spans="1:48" x14ac:dyDescent="0.15">
      <c r="C70" s="7">
        <v>12</v>
      </c>
      <c r="D70" s="7">
        <f t="shared" si="60"/>
        <v>8.8387975123725795</v>
      </c>
      <c r="E70" s="10">
        <f t="shared" si="61"/>
        <v>12.160798428997801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5.5637192800322604</v>
      </c>
      <c r="E73" s="7"/>
      <c r="F73" s="7"/>
      <c r="G73" s="1">
        <v>1</v>
      </c>
      <c r="H73" s="9">
        <f t="shared" ref="H73:H84" si="63">E74</f>
        <v>5.5637192800322604</v>
      </c>
      <c r="I73" s="9">
        <f t="shared" ref="I73:I84" si="64">H73+273.15</f>
        <v>278.71371928003225</v>
      </c>
      <c r="J73" s="9">
        <f t="shared" ref="J73:J84" si="65">EXP(($C$15*(I73-$C$13))/($C$16*I73*$C$13))</f>
        <v>3.5501007009146941E-2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2.695236452134436E-3</v>
      </c>
      <c r="Q73" s="12">
        <f t="shared" ref="Q73:Q84" si="69">P73*$B$75</f>
        <v>4.8514256138419844E-4</v>
      </c>
      <c r="R73" s="9">
        <f t="shared" ref="R73:R84" si="70">L73*$B$75</f>
        <v>1.36656E-2</v>
      </c>
      <c r="S73" s="13">
        <f t="shared" ref="S73:S84" si="71">Q73/R73</f>
        <v>3.5501007009146941E-2</v>
      </c>
      <c r="T73" s="2">
        <f t="shared" ref="T73:T84" si="72">$B$74/100</f>
        <v>0.01</v>
      </c>
      <c r="U73" s="14">
        <f t="shared" ref="U73:U84" si="73">S73*T73</f>
        <v>3.5501007009146942E-4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1.295501007009147E-2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1285288.4166666667</v>
      </c>
      <c r="AU73" s="1">
        <f t="shared" ref="AU73:AU84" si="80">AT73*10000*AS73*0.67*AR73*AQ73</f>
        <v>152455064.38704562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6.6198645389611697</v>
      </c>
      <c r="E74" s="10">
        <f t="shared" ref="E74:E85" si="82">D73</f>
        <v>5.5637192800322604</v>
      </c>
      <c r="F74" s="7" t="s">
        <v>83</v>
      </c>
      <c r="G74" s="1">
        <v>2</v>
      </c>
      <c r="H74" s="9">
        <f t="shared" si="63"/>
        <v>6.6198645389611697</v>
      </c>
      <c r="I74" s="9">
        <f t="shared" si="64"/>
        <v>279.76986453896114</v>
      </c>
      <c r="J74" s="9">
        <f t="shared" si="65"/>
        <v>4.0505648239999907E-2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0.14914476354786557</v>
      </c>
      <c r="P74" s="9">
        <f t="shared" si="68"/>
        <v>6.0412053291078035E-3</v>
      </c>
      <c r="Q74" s="12">
        <f t="shared" si="69"/>
        <v>1.0874169592394046E-3</v>
      </c>
      <c r="R74" s="9">
        <f t="shared" si="70"/>
        <v>1.36656E-2</v>
      </c>
      <c r="S74" s="13">
        <f t="shared" si="71"/>
        <v>7.9573305177921536E-2</v>
      </c>
      <c r="T74" s="2">
        <f t="shared" si="72"/>
        <v>0.01</v>
      </c>
      <c r="U74" s="14">
        <f t="shared" si="73"/>
        <v>7.9573305177921532E-4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1.3395733051779216E-2</v>
      </c>
      <c r="AR74" s="9">
        <f t="shared" si="77"/>
        <v>7.5919999999999996</v>
      </c>
      <c r="AS74" s="1">
        <f t="shared" si="78"/>
        <v>0.18</v>
      </c>
      <c r="AT74" s="1">
        <f t="shared" si="79"/>
        <v>1285288.4166666667</v>
      </c>
      <c r="AU74" s="1">
        <f t="shared" si="80"/>
        <v>157641509.6454075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9.9997803574549895</v>
      </c>
      <c r="E75" s="10">
        <f t="shared" si="82"/>
        <v>6.6198645389611697</v>
      </c>
      <c r="F75" s="7" t="s">
        <v>83</v>
      </c>
      <c r="G75" s="1">
        <v>3</v>
      </c>
      <c r="H75" s="9">
        <f t="shared" si="63"/>
        <v>9.9997803574549895</v>
      </c>
      <c r="I75" s="9">
        <f t="shared" si="64"/>
        <v>283.14978035745497</v>
      </c>
      <c r="J75" s="9">
        <f t="shared" si="65"/>
        <v>6.1367339895965572E-2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0.2190235582187578</v>
      </c>
      <c r="P75" s="9">
        <f t="shared" si="68"/>
        <v>1.3440893142434313E-2</v>
      </c>
      <c r="Q75" s="12">
        <f t="shared" si="69"/>
        <v>2.4193607656381763E-3</v>
      </c>
      <c r="R75" s="9">
        <f t="shared" si="70"/>
        <v>1.36656E-2</v>
      </c>
      <c r="S75" s="13">
        <f t="shared" si="71"/>
        <v>0.17704021525861846</v>
      </c>
      <c r="T75" s="2">
        <f t="shared" si="72"/>
        <v>0.01</v>
      </c>
      <c r="U75" s="14">
        <f t="shared" si="73"/>
        <v>1.7704021525861847E-3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1.4370402152586184E-2</v>
      </c>
      <c r="AR75" s="9">
        <f t="shared" si="77"/>
        <v>7.5919999999999996</v>
      </c>
      <c r="AS75" s="1">
        <f t="shared" si="78"/>
        <v>0.18</v>
      </c>
      <c r="AT75" s="1">
        <f t="shared" si="79"/>
        <v>1285288.4166666667</v>
      </c>
      <c r="AU75" s="1">
        <f t="shared" si="80"/>
        <v>169111453.68370965</v>
      </c>
    </row>
    <row r="76" spans="1:48" x14ac:dyDescent="0.15">
      <c r="C76" s="7">
        <v>3</v>
      </c>
      <c r="D76" s="7">
        <f t="shared" si="81"/>
        <v>16.5130444205289</v>
      </c>
      <c r="E76" s="10">
        <f t="shared" si="82"/>
        <v>9.9997803574549895</v>
      </c>
      <c r="F76" s="7" t="s">
        <v>83</v>
      </c>
      <c r="G76" s="1">
        <v>4</v>
      </c>
      <c r="H76" s="9">
        <f t="shared" si="63"/>
        <v>16.5130444205289</v>
      </c>
      <c r="I76" s="9">
        <f t="shared" si="64"/>
        <v>289.66304442052888</v>
      </c>
      <c r="J76" s="9">
        <f t="shared" si="65"/>
        <v>0.13296705924157759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0.28150266507632349</v>
      </c>
      <c r="P76" s="9">
        <f t="shared" si="68"/>
        <v>3.7430581543865478E-2</v>
      </c>
      <c r="Q76" s="12">
        <f t="shared" si="69"/>
        <v>6.7375046778957856E-3</v>
      </c>
      <c r="R76" s="9">
        <f t="shared" si="70"/>
        <v>1.36656E-2</v>
      </c>
      <c r="S76" s="13">
        <f t="shared" si="71"/>
        <v>0.49302662729011426</v>
      </c>
      <c r="T76" s="2">
        <f t="shared" si="72"/>
        <v>0.01</v>
      </c>
      <c r="U76" s="14">
        <f t="shared" si="73"/>
        <v>4.9302662729011426E-3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1.7530266272901142E-2</v>
      </c>
      <c r="AR76" s="9">
        <f t="shared" si="77"/>
        <v>7.5919999999999996</v>
      </c>
      <c r="AS76" s="1">
        <f t="shared" si="78"/>
        <v>0.18</v>
      </c>
      <c r="AT76" s="1">
        <f t="shared" si="79"/>
        <v>1285288.4166666667</v>
      </c>
      <c r="AU76" s="1">
        <f t="shared" si="80"/>
        <v>206296858.04160306</v>
      </c>
    </row>
    <row r="77" spans="1:48" x14ac:dyDescent="0.15">
      <c r="C77" s="7">
        <v>4</v>
      </c>
      <c r="D77" s="7">
        <f t="shared" si="81"/>
        <v>17.896447856820402</v>
      </c>
      <c r="E77" s="10">
        <f t="shared" si="82"/>
        <v>16.5130444205289</v>
      </c>
      <c r="F77" s="7" t="s">
        <v>83</v>
      </c>
      <c r="G77" s="1">
        <v>5</v>
      </c>
      <c r="H77" s="9">
        <f t="shared" si="63"/>
        <v>17.896447856820402</v>
      </c>
      <c r="I77" s="9">
        <f t="shared" si="64"/>
        <v>291.04644785682035</v>
      </c>
      <c r="J77" s="9">
        <f t="shared" si="65"/>
        <v>0.15600320746981897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0.2318684793558351</v>
      </c>
      <c r="O77" s="9">
        <f t="shared" si="83"/>
        <v>8.8123604176622905E-2</v>
      </c>
      <c r="P77" s="9">
        <f t="shared" si="68"/>
        <v>1.3747564905353908E-2</v>
      </c>
      <c r="Q77" s="12">
        <f t="shared" si="69"/>
        <v>2.4745616829637035E-3</v>
      </c>
      <c r="R77" s="9">
        <f t="shared" si="70"/>
        <v>1.36656E-2</v>
      </c>
      <c r="S77" s="13">
        <f t="shared" si="71"/>
        <v>0.18107962204101566</v>
      </c>
      <c r="T77" s="2">
        <f t="shared" si="72"/>
        <v>0.01</v>
      </c>
      <c r="U77" s="14">
        <f t="shared" si="73"/>
        <v>1.8107962204101566E-3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2.3410796220410156E-2</v>
      </c>
      <c r="AR77" s="9">
        <f t="shared" si="77"/>
        <v>7.5919999999999996</v>
      </c>
      <c r="AS77" s="1">
        <f t="shared" si="78"/>
        <v>0.18</v>
      </c>
      <c r="AT77" s="1">
        <f t="shared" si="79"/>
        <v>1285288.4166666667</v>
      </c>
      <c r="AU77" s="1">
        <f t="shared" si="80"/>
        <v>275499164.09362042</v>
      </c>
    </row>
    <row r="78" spans="1:48" x14ac:dyDescent="0.15">
      <c r="C78" s="7">
        <v>5</v>
      </c>
      <c r="D78" s="7">
        <f t="shared" si="81"/>
        <v>22.7163354592725</v>
      </c>
      <c r="E78" s="10">
        <f t="shared" si="82"/>
        <v>17.896447856820402</v>
      </c>
      <c r="F78" s="7" t="s">
        <v>85</v>
      </c>
      <c r="G78" s="1">
        <v>6</v>
      </c>
      <c r="H78" s="9">
        <f t="shared" si="63"/>
        <v>22.7163354592725</v>
      </c>
      <c r="I78" s="9">
        <f t="shared" si="64"/>
        <v>295.86633545927248</v>
      </c>
      <c r="J78" s="9">
        <f t="shared" si="65"/>
        <v>0.26904387112590439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0.15029603927126897</v>
      </c>
      <c r="P78" s="9">
        <f t="shared" si="68"/>
        <v>4.0436228220433156E-2</v>
      </c>
      <c r="Q78" s="12">
        <f t="shared" si="69"/>
        <v>7.2785210796779678E-3</v>
      </c>
      <c r="R78" s="9">
        <f t="shared" si="70"/>
        <v>1.36656E-2</v>
      </c>
      <c r="S78" s="13">
        <f t="shared" si="71"/>
        <v>0.53261628319853993</v>
      </c>
      <c r="T78" s="2">
        <f t="shared" si="72"/>
        <v>0.01</v>
      </c>
      <c r="U78" s="14">
        <f t="shared" si="73"/>
        <v>5.3261628319853996E-3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3.3226162831985401E-2</v>
      </c>
      <c r="AR78" s="9">
        <f t="shared" si="77"/>
        <v>7.5919999999999996</v>
      </c>
      <c r="AS78" s="1">
        <f t="shared" si="78"/>
        <v>0.18</v>
      </c>
      <c r="AT78" s="1">
        <f t="shared" si="79"/>
        <v>1285288.4166666667</v>
      </c>
      <c r="AU78" s="1">
        <f t="shared" si="80"/>
        <v>391006781.66041988</v>
      </c>
    </row>
    <row r="79" spans="1:48" x14ac:dyDescent="0.15">
      <c r="C79" s="7">
        <v>6</v>
      </c>
      <c r="D79" s="7">
        <f t="shared" si="81"/>
        <v>29.203201737013</v>
      </c>
      <c r="E79" s="10">
        <f t="shared" si="82"/>
        <v>22.7163354592725</v>
      </c>
      <c r="F79" s="7" t="s">
        <v>83</v>
      </c>
      <c r="G79" s="1">
        <v>7</v>
      </c>
      <c r="H79" s="9">
        <f t="shared" si="63"/>
        <v>29.203201737013</v>
      </c>
      <c r="I79" s="9">
        <f t="shared" si="64"/>
        <v>302.35320173701297</v>
      </c>
      <c r="J79" s="9">
        <f t="shared" si="65"/>
        <v>0.54508011987164295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0.18577981105083582</v>
      </c>
      <c r="P79" s="9">
        <f t="shared" si="68"/>
        <v>0.10126488167732077</v>
      </c>
      <c r="Q79" s="12">
        <f t="shared" si="69"/>
        <v>1.8227678701917736E-2</v>
      </c>
      <c r="R79" s="9">
        <f t="shared" si="70"/>
        <v>1.36656E-2</v>
      </c>
      <c r="S79" s="13">
        <f t="shared" si="71"/>
        <v>1.3338366922724019</v>
      </c>
      <c r="T79" s="2">
        <f t="shared" si="72"/>
        <v>0.01</v>
      </c>
      <c r="U79" s="14">
        <f t="shared" si="73"/>
        <v>1.333836692272402E-2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4.1238366922724021E-2</v>
      </c>
      <c r="AR79" s="9">
        <f t="shared" si="77"/>
        <v>7.5919999999999996</v>
      </c>
      <c r="AS79" s="1">
        <f t="shared" si="78"/>
        <v>0.18</v>
      </c>
      <c r="AT79" s="1">
        <f t="shared" si="79"/>
        <v>1285288.4166666667</v>
      </c>
      <c r="AU79" s="1">
        <f t="shared" si="80"/>
        <v>485294712.27003944</v>
      </c>
    </row>
    <row r="80" spans="1:48" x14ac:dyDescent="0.15">
      <c r="C80" s="7">
        <v>7</v>
      </c>
      <c r="D80" s="7">
        <f t="shared" si="81"/>
        <v>31.692492124899601</v>
      </c>
      <c r="E80" s="10">
        <f t="shared" si="82"/>
        <v>29.203201737013</v>
      </c>
      <c r="F80" s="7" t="s">
        <v>83</v>
      </c>
      <c r="G80" s="1">
        <v>8</v>
      </c>
      <c r="H80" s="9">
        <f t="shared" si="63"/>
        <v>31.692492124899601</v>
      </c>
      <c r="I80" s="9">
        <f t="shared" si="64"/>
        <v>304.84249212489959</v>
      </c>
      <c r="J80" s="9">
        <f t="shared" si="65"/>
        <v>0.7090313852946929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0.16043492937351506</v>
      </c>
      <c r="P80" s="9">
        <f t="shared" si="68"/>
        <v>0.1137534002233596</v>
      </c>
      <c r="Q80" s="12">
        <f t="shared" si="69"/>
        <v>2.0475612040204726E-2</v>
      </c>
      <c r="R80" s="9">
        <f t="shared" si="70"/>
        <v>1.36656E-2</v>
      </c>
      <c r="S80" s="13">
        <f t="shared" si="71"/>
        <v>1.4983324581580557</v>
      </c>
      <c r="T80" s="2">
        <f t="shared" si="72"/>
        <v>0.01</v>
      </c>
      <c r="U80" s="14">
        <f t="shared" si="73"/>
        <v>1.4983324581580557E-2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4.2883324581580562E-2</v>
      </c>
      <c r="AR80" s="9">
        <f t="shared" si="77"/>
        <v>7.5919999999999996</v>
      </c>
      <c r="AS80" s="1">
        <f t="shared" si="78"/>
        <v>0.18</v>
      </c>
      <c r="AT80" s="1">
        <f t="shared" si="79"/>
        <v>1285288.4166666667</v>
      </c>
      <c r="AU80" s="1">
        <f t="shared" si="80"/>
        <v>504652638.23367143</v>
      </c>
    </row>
    <row r="81" spans="1:48" x14ac:dyDescent="0.15">
      <c r="C81" s="7">
        <v>8</v>
      </c>
      <c r="D81" s="7">
        <f t="shared" si="81"/>
        <v>29.819733822337099</v>
      </c>
      <c r="E81" s="10">
        <f t="shared" si="82"/>
        <v>31.692492124899601</v>
      </c>
      <c r="F81" s="7" t="s">
        <v>83</v>
      </c>
      <c r="G81" s="1">
        <v>9</v>
      </c>
      <c r="H81" s="9">
        <f t="shared" si="63"/>
        <v>29.819733822337099</v>
      </c>
      <c r="I81" s="9">
        <f t="shared" si="64"/>
        <v>302.96973382233705</v>
      </c>
      <c r="J81" s="9">
        <f t="shared" si="65"/>
        <v>0.58199707834970005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0.12260152915015544</v>
      </c>
      <c r="P81" s="9">
        <f t="shared" si="68"/>
        <v>7.1353731766596054E-2</v>
      </c>
      <c r="Q81" s="12">
        <f t="shared" si="69"/>
        <v>1.2843671717987289E-2</v>
      </c>
      <c r="R81" s="9">
        <f t="shared" si="70"/>
        <v>1.36656E-2</v>
      </c>
      <c r="S81" s="13">
        <f t="shared" si="71"/>
        <v>0.93985421188877827</v>
      </c>
      <c r="T81" s="2">
        <f t="shared" si="72"/>
        <v>0.01</v>
      </c>
      <c r="U81" s="14">
        <f t="shared" si="73"/>
        <v>9.3985421188877826E-3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3.7298542118887786E-2</v>
      </c>
      <c r="AR81" s="9">
        <f t="shared" si="77"/>
        <v>7.5919999999999996</v>
      </c>
      <c r="AS81" s="1">
        <f t="shared" si="78"/>
        <v>0.18</v>
      </c>
      <c r="AT81" s="1">
        <f t="shared" si="79"/>
        <v>1285288.4166666667</v>
      </c>
      <c r="AU81" s="1">
        <f t="shared" si="80"/>
        <v>438930700.13166124</v>
      </c>
    </row>
    <row r="82" spans="1:48" x14ac:dyDescent="0.15">
      <c r="C82" s="7">
        <v>9</v>
      </c>
      <c r="D82" s="7">
        <f t="shared" si="81"/>
        <v>25.862689910644601</v>
      </c>
      <c r="E82" s="10">
        <f t="shared" si="82"/>
        <v>29.819733822337099</v>
      </c>
      <c r="F82" s="7" t="s">
        <v>83</v>
      </c>
      <c r="G82" s="1">
        <v>10</v>
      </c>
      <c r="H82" s="9">
        <f t="shared" si="63"/>
        <v>25.862689910644601</v>
      </c>
      <c r="I82" s="9">
        <f t="shared" si="64"/>
        <v>299.01268991064455</v>
      </c>
      <c r="J82" s="9">
        <f t="shared" si="65"/>
        <v>0.38037708546158233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0.12716779738355938</v>
      </c>
      <c r="P82" s="9">
        <f t="shared" si="68"/>
        <v>4.8371716133327351E-2</v>
      </c>
      <c r="Q82" s="12">
        <f t="shared" si="69"/>
        <v>8.7069089039989236E-3</v>
      </c>
      <c r="R82" s="9">
        <f t="shared" si="70"/>
        <v>1.36656E-2</v>
      </c>
      <c r="S82" s="13">
        <f t="shared" si="71"/>
        <v>0.63714062346321598</v>
      </c>
      <c r="T82" s="2">
        <f t="shared" si="72"/>
        <v>0.01</v>
      </c>
      <c r="U82" s="14">
        <f t="shared" si="73"/>
        <v>6.3714062346321597E-3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3.4271406234632158E-2</v>
      </c>
      <c r="AR82" s="9">
        <f t="shared" si="77"/>
        <v>7.5919999999999996</v>
      </c>
      <c r="AS82" s="1">
        <f t="shared" si="78"/>
        <v>0.18</v>
      </c>
      <c r="AT82" s="1">
        <f t="shared" si="79"/>
        <v>1285288.4166666667</v>
      </c>
      <c r="AU82" s="1">
        <f t="shared" si="80"/>
        <v>403307246.83863962</v>
      </c>
    </row>
    <row r="83" spans="1:48" x14ac:dyDescent="0.15">
      <c r="C83" s="7">
        <v>10</v>
      </c>
      <c r="D83" s="7">
        <f t="shared" si="81"/>
        <v>19.070365724176</v>
      </c>
      <c r="E83" s="10">
        <f t="shared" si="82"/>
        <v>25.862689910644601</v>
      </c>
      <c r="F83" s="7" t="s">
        <v>83</v>
      </c>
      <c r="G83" s="1">
        <v>11</v>
      </c>
      <c r="H83" s="9">
        <f t="shared" si="63"/>
        <v>19.070365724176</v>
      </c>
      <c r="I83" s="9">
        <f t="shared" si="64"/>
        <v>292.22036572417596</v>
      </c>
      <c r="J83" s="9">
        <f t="shared" si="65"/>
        <v>0.17844328499966272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7.4856277187720421E-2</v>
      </c>
      <c r="O83" s="9">
        <f t="shared" si="83"/>
        <v>7.9859804062511586E-2</v>
      </c>
      <c r="P83" s="9">
        <f t="shared" si="68"/>
        <v>1.4250445776343977E-2</v>
      </c>
      <c r="Q83" s="12">
        <f t="shared" si="69"/>
        <v>2.565080239741916E-3</v>
      </c>
      <c r="R83" s="9">
        <f t="shared" si="70"/>
        <v>1.36656E-2</v>
      </c>
      <c r="S83" s="13">
        <f t="shared" si="71"/>
        <v>0.18770344805511036</v>
      </c>
      <c r="T83" s="2">
        <f t="shared" si="72"/>
        <v>0.01</v>
      </c>
      <c r="U83" s="14">
        <f t="shared" si="73"/>
        <v>1.8770344805511035E-3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2.3477034480551103E-2</v>
      </c>
      <c r="AR83" s="9">
        <f t="shared" si="77"/>
        <v>7.5919999999999996</v>
      </c>
      <c r="AS83" s="1">
        <f t="shared" si="78"/>
        <v>0.18</v>
      </c>
      <c r="AT83" s="1">
        <f t="shared" si="79"/>
        <v>1285288.4166666667</v>
      </c>
      <c r="AU83" s="1">
        <f t="shared" si="80"/>
        <v>276278658.52550721</v>
      </c>
    </row>
    <row r="84" spans="1:48" x14ac:dyDescent="0.15">
      <c r="C84" s="7">
        <v>11</v>
      </c>
      <c r="D84" s="7">
        <f t="shared" si="81"/>
        <v>12.160798428997801</v>
      </c>
      <c r="E84" s="10">
        <f t="shared" si="82"/>
        <v>19.070365724176</v>
      </c>
      <c r="F84" s="7" t="s">
        <v>85</v>
      </c>
      <c r="G84" s="1">
        <v>12</v>
      </c>
      <c r="H84" s="9">
        <f t="shared" si="63"/>
        <v>12.160798428997801</v>
      </c>
      <c r="I84" s="9">
        <f t="shared" si="64"/>
        <v>285.31079842899777</v>
      </c>
      <c r="J84" s="9">
        <f t="shared" si="65"/>
        <v>7.9625706266094221E-2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0.14152935828616758</v>
      </c>
      <c r="P84" s="9">
        <f t="shared" si="68"/>
        <v>1.1269375110923189E-2</v>
      </c>
      <c r="Q84" s="12">
        <f t="shared" si="69"/>
        <v>2.0284875199661741E-3</v>
      </c>
      <c r="R84" s="9">
        <f t="shared" si="70"/>
        <v>1.36656E-2</v>
      </c>
      <c r="S84" s="13">
        <f t="shared" si="71"/>
        <v>0.14843750146105361</v>
      </c>
      <c r="T84" s="2">
        <f t="shared" si="72"/>
        <v>0.01</v>
      </c>
      <c r="U84" s="14">
        <f t="shared" si="73"/>
        <v>1.4843750146105361E-3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1.4084375014610536E-2</v>
      </c>
      <c r="AR84" s="9">
        <f t="shared" si="77"/>
        <v>7.5919999999999996</v>
      </c>
      <c r="AS84" s="1">
        <f t="shared" si="78"/>
        <v>0.18</v>
      </c>
      <c r="AT84" s="1">
        <f t="shared" si="79"/>
        <v>1285288.4166666667</v>
      </c>
      <c r="AU84" s="1">
        <f t="shared" si="80"/>
        <v>165745475.1548939</v>
      </c>
      <c r="AV84" s="1">
        <f>SUM(AU73:AU84)</f>
        <v>3626220262.6662197</v>
      </c>
    </row>
    <row r="85" spans="1:48" x14ac:dyDescent="0.15">
      <c r="C85" s="7">
        <v>12</v>
      </c>
      <c r="D85" s="7">
        <f t="shared" si="81"/>
        <v>8.8387975123725795</v>
      </c>
      <c r="E85" s="10">
        <f t="shared" si="82"/>
        <v>12.160798428997801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7">
        <f>D73</f>
        <v>5.5637192800322604</v>
      </c>
      <c r="E89" s="7"/>
      <c r="F89" s="7"/>
      <c r="G89" s="1">
        <v>1</v>
      </c>
      <c r="H89" s="9">
        <f t="shared" ref="H89:H100" si="84">E90</f>
        <v>5.5637192800322604</v>
      </c>
      <c r="I89" s="9">
        <f t="shared" ref="I89:I100" si="85">H89+273.15</f>
        <v>278.71371928003225</v>
      </c>
      <c r="J89" s="9">
        <f t="shared" ref="J89:J100" si="86">EXP(($C$15*(I89-$C$13))/($C$16*I89*$C$13))</f>
        <v>3.5501007009146941E-2</v>
      </c>
      <c r="K89" s="9">
        <f t="shared" ref="K89:K100" si="87">$B$89/12</f>
        <v>7.7167083333333331</v>
      </c>
      <c r="L89" s="9">
        <f t="shared" ref="L89:L100" si="88">K89*$B$90/100</f>
        <v>2.2378454166666666</v>
      </c>
      <c r="M89" s="1" t="s">
        <v>83</v>
      </c>
      <c r="O89" s="9">
        <f>L89</f>
        <v>2.2378454166666666</v>
      </c>
      <c r="P89" s="9">
        <f t="shared" ref="P89:P100" si="89">O89*J89</f>
        <v>7.944576582247069E-2</v>
      </c>
      <c r="Q89" s="12">
        <f t="shared" ref="Q89:Q100" si="90">P89*$B$91</f>
        <v>3.5750594620111813E-2</v>
      </c>
      <c r="R89" s="9">
        <f t="shared" ref="R89:R100" si="91">L89*$B$91</f>
        <v>1.0070304375000001</v>
      </c>
      <c r="S89" s="13">
        <f t="shared" ref="S89:S100" si="92">Q89/R89</f>
        <v>3.5501007009146941E-2</v>
      </c>
      <c r="T89" s="2">
        <f t="shared" ref="T89:T100" si="93">$B$90/100</f>
        <v>0.28999999999999998</v>
      </c>
      <c r="U89" s="14">
        <f t="shared" ref="U89:U100" si="94">S89*T89</f>
        <v>1.0295292032652613E-2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3.3441030547844759E-2</v>
      </c>
      <c r="AK89" s="9">
        <f t="shared" ref="AK89:AK100" si="96">$B$89/12</f>
        <v>7.7167083333333331</v>
      </c>
      <c r="AL89" s="1">
        <f t="shared" ref="AL89:AL100" si="97">$B$91</f>
        <v>0.45</v>
      </c>
      <c r="AM89" s="17">
        <f t="shared" ref="AM89:AM100" si="98">$E$6/12</f>
        <v>0</v>
      </c>
      <c r="AN89" s="1">
        <f t="shared" ref="AN89:AN100" si="99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7">
        <f t="shared" ref="D90:D101" si="100">D74</f>
        <v>6.6198645389611697</v>
      </c>
      <c r="E90" s="10">
        <f t="shared" ref="E90:E101" si="101">D89</f>
        <v>5.5637192800322604</v>
      </c>
      <c r="F90" s="7" t="s">
        <v>83</v>
      </c>
      <c r="G90" s="1">
        <v>2</v>
      </c>
      <c r="H90" s="9">
        <f t="shared" si="84"/>
        <v>6.6198645389611697</v>
      </c>
      <c r="I90" s="9">
        <f t="shared" si="85"/>
        <v>279.76986453896114</v>
      </c>
      <c r="J90" s="9">
        <f t="shared" si="86"/>
        <v>4.0505648239999907E-2</v>
      </c>
      <c r="K90" s="9">
        <f t="shared" si="87"/>
        <v>7.7167083333333331</v>
      </c>
      <c r="L90" s="9">
        <f t="shared" si="88"/>
        <v>2.2378454166666666</v>
      </c>
      <c r="M90" s="1" t="s">
        <v>83</v>
      </c>
      <c r="O90" s="9">
        <f t="shared" ref="O90:O100" si="102">L90+O89-P89-N90</f>
        <v>4.3962450675108622</v>
      </c>
      <c r="P90" s="9">
        <f t="shared" si="89"/>
        <v>0.17807275628142963</v>
      </c>
      <c r="Q90" s="12">
        <f t="shared" si="90"/>
        <v>8.0132740326643331E-2</v>
      </c>
      <c r="R90" s="9">
        <f t="shared" si="91"/>
        <v>1.0070304375000001</v>
      </c>
      <c r="S90" s="13">
        <f t="shared" si="92"/>
        <v>7.9573305177921522E-2</v>
      </c>
      <c r="T90" s="2">
        <f t="shared" si="93"/>
        <v>0.28999999999999998</v>
      </c>
      <c r="U90" s="14">
        <f t="shared" si="94"/>
        <v>2.3076258501597238E-2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3.7294491938231568E-2</v>
      </c>
      <c r="AK90" s="9">
        <f t="shared" si="96"/>
        <v>7.7167083333333331</v>
      </c>
      <c r="AL90" s="1">
        <f t="shared" si="97"/>
        <v>0.45</v>
      </c>
      <c r="AM90" s="17">
        <f t="shared" si="98"/>
        <v>0</v>
      </c>
      <c r="AN90" s="1">
        <f t="shared" si="99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9.9997803574549895</v>
      </c>
      <c r="E91" s="10">
        <f t="shared" si="101"/>
        <v>6.6198645389611697</v>
      </c>
      <c r="F91" s="7" t="s">
        <v>83</v>
      </c>
      <c r="G91" s="1">
        <v>3</v>
      </c>
      <c r="H91" s="9">
        <f t="shared" si="84"/>
        <v>9.9997803574549895</v>
      </c>
      <c r="I91" s="9">
        <f t="shared" si="85"/>
        <v>283.14978035745497</v>
      </c>
      <c r="J91" s="9">
        <f t="shared" si="86"/>
        <v>6.1367339895965572E-2</v>
      </c>
      <c r="K91" s="9">
        <f t="shared" si="87"/>
        <v>7.7167083333333331</v>
      </c>
      <c r="L91" s="9">
        <f t="shared" si="88"/>
        <v>2.2378454166666666</v>
      </c>
      <c r="M91" s="1" t="s">
        <v>83</v>
      </c>
      <c r="O91" s="9">
        <f t="shared" si="102"/>
        <v>6.4560177278960991</v>
      </c>
      <c r="P91" s="9">
        <f t="shared" si="89"/>
        <v>0.39618863428217926</v>
      </c>
      <c r="Q91" s="12">
        <f t="shared" si="90"/>
        <v>0.17828488542698068</v>
      </c>
      <c r="R91" s="9">
        <f t="shared" si="91"/>
        <v>1.0070304375000001</v>
      </c>
      <c r="S91" s="13">
        <f t="shared" si="92"/>
        <v>0.17704021525861841</v>
      </c>
      <c r="T91" s="2">
        <f t="shared" si="93"/>
        <v>0.28999999999999998</v>
      </c>
      <c r="U91" s="14">
        <f t="shared" si="94"/>
        <v>5.1341662424999331E-2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4.58165112211373E-2</v>
      </c>
      <c r="AK91" s="9">
        <f t="shared" si="96"/>
        <v>7.7167083333333331</v>
      </c>
      <c r="AL91" s="1">
        <f t="shared" si="97"/>
        <v>0.45</v>
      </c>
      <c r="AM91" s="17">
        <f t="shared" si="98"/>
        <v>0</v>
      </c>
      <c r="AN91" s="1">
        <f t="shared" si="99"/>
        <v>0</v>
      </c>
    </row>
    <row r="92" spans="1:48" x14ac:dyDescent="0.15">
      <c r="C92" s="7">
        <v>3</v>
      </c>
      <c r="D92" s="7">
        <f t="shared" si="100"/>
        <v>16.5130444205289</v>
      </c>
      <c r="E92" s="10">
        <f t="shared" si="101"/>
        <v>9.9997803574549895</v>
      </c>
      <c r="F92" s="7" t="s">
        <v>83</v>
      </c>
      <c r="G92" s="1">
        <v>4</v>
      </c>
      <c r="H92" s="9">
        <f t="shared" si="84"/>
        <v>16.5130444205289</v>
      </c>
      <c r="I92" s="9">
        <f t="shared" si="85"/>
        <v>289.66304442052888</v>
      </c>
      <c r="J92" s="9">
        <f t="shared" si="86"/>
        <v>0.13296705924157759</v>
      </c>
      <c r="K92" s="9">
        <f t="shared" si="87"/>
        <v>7.7167083333333331</v>
      </c>
      <c r="L92" s="9">
        <f t="shared" si="88"/>
        <v>2.2378454166666666</v>
      </c>
      <c r="M92" s="1" t="s">
        <v>83</v>
      </c>
      <c r="O92" s="9">
        <f t="shared" si="102"/>
        <v>8.2976745102805864</v>
      </c>
      <c r="P92" s="9">
        <f t="shared" si="89"/>
        <v>1.103317378175807</v>
      </c>
      <c r="Q92" s="12">
        <f t="shared" si="90"/>
        <v>0.49649282017911317</v>
      </c>
      <c r="R92" s="9">
        <f t="shared" si="91"/>
        <v>1.0070304375000001</v>
      </c>
      <c r="S92" s="13">
        <f t="shared" si="92"/>
        <v>0.49302662729011421</v>
      </c>
      <c r="T92" s="2">
        <f t="shared" si="93"/>
        <v>0.28999999999999998</v>
      </c>
      <c r="U92" s="14">
        <f t="shared" si="94"/>
        <v>0.1429777219141331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7.3444783157111129E-2</v>
      </c>
      <c r="AK92" s="9">
        <f t="shared" si="96"/>
        <v>7.7167083333333331</v>
      </c>
      <c r="AL92" s="1">
        <f t="shared" si="97"/>
        <v>0.45</v>
      </c>
      <c r="AM92" s="17">
        <f t="shared" si="98"/>
        <v>0</v>
      </c>
      <c r="AN92" s="1">
        <f t="shared" si="99"/>
        <v>0</v>
      </c>
    </row>
    <row r="93" spans="1:48" x14ac:dyDescent="0.15">
      <c r="C93" s="7">
        <v>4</v>
      </c>
      <c r="D93" s="7">
        <f t="shared" si="100"/>
        <v>17.896447856820402</v>
      </c>
      <c r="E93" s="10">
        <f t="shared" si="101"/>
        <v>16.5130444205289</v>
      </c>
      <c r="F93" s="7" t="s">
        <v>83</v>
      </c>
      <c r="G93" s="1">
        <v>5</v>
      </c>
      <c r="H93" s="9">
        <f t="shared" si="84"/>
        <v>17.896447856820402</v>
      </c>
      <c r="I93" s="9">
        <f t="shared" si="85"/>
        <v>291.04644785682035</v>
      </c>
      <c r="J93" s="9">
        <f t="shared" si="86"/>
        <v>0.15600320746981897</v>
      </c>
      <c r="K93" s="9">
        <f t="shared" si="87"/>
        <v>7.7167083333333331</v>
      </c>
      <c r="L93" s="9">
        <f t="shared" si="88"/>
        <v>2.2378454166666666</v>
      </c>
      <c r="M93" s="1" t="s">
        <v>85</v>
      </c>
      <c r="N93" s="9">
        <f>(O92-P92)*$C$21/100</f>
        <v>6.8346392754995406</v>
      </c>
      <c r="O93" s="9">
        <f t="shared" si="102"/>
        <v>2.5975632732719038</v>
      </c>
      <c r="P93" s="9">
        <f t="shared" si="89"/>
        <v>0.40522820223621886</v>
      </c>
      <c r="Q93" s="12">
        <f t="shared" si="90"/>
        <v>0.1823526910062985</v>
      </c>
      <c r="R93" s="9">
        <f t="shared" si="91"/>
        <v>1.0070304375000001</v>
      </c>
      <c r="S93" s="13">
        <f t="shared" si="92"/>
        <v>0.18107962204101549</v>
      </c>
      <c r="T93" s="2">
        <f t="shared" si="93"/>
        <v>0.28999999999999998</v>
      </c>
      <c r="U93" s="14">
        <f t="shared" si="94"/>
        <v>5.2513090391894487E-2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3.8743696753156184E-2</v>
      </c>
      <c r="AK93" s="9">
        <f t="shared" si="96"/>
        <v>7.7167083333333331</v>
      </c>
      <c r="AL93" s="1">
        <f t="shared" si="97"/>
        <v>0.45</v>
      </c>
      <c r="AM93" s="17">
        <f t="shared" si="98"/>
        <v>0</v>
      </c>
      <c r="AN93" s="1">
        <f t="shared" si="99"/>
        <v>0</v>
      </c>
    </row>
    <row r="94" spans="1:48" x14ac:dyDescent="0.15">
      <c r="C94" s="7">
        <v>5</v>
      </c>
      <c r="D94" s="7">
        <f t="shared" si="100"/>
        <v>22.7163354592725</v>
      </c>
      <c r="E94" s="10">
        <f t="shared" si="101"/>
        <v>17.896447856820402</v>
      </c>
      <c r="F94" s="7" t="s">
        <v>85</v>
      </c>
      <c r="G94" s="1">
        <v>6</v>
      </c>
      <c r="H94" s="9">
        <f t="shared" si="84"/>
        <v>22.7163354592725</v>
      </c>
      <c r="I94" s="9">
        <f t="shared" si="85"/>
        <v>295.86633545927248</v>
      </c>
      <c r="J94" s="9">
        <f t="shared" si="86"/>
        <v>0.26904387112590439</v>
      </c>
      <c r="K94" s="9">
        <f t="shared" si="87"/>
        <v>7.7167083333333331</v>
      </c>
      <c r="L94" s="9">
        <f t="shared" si="88"/>
        <v>2.2378454166666666</v>
      </c>
      <c r="M94" s="1" t="s">
        <v>83</v>
      </c>
      <c r="O94" s="9">
        <f t="shared" si="102"/>
        <v>4.4301804877023514</v>
      </c>
      <c r="P94" s="9">
        <f t="shared" si="89"/>
        <v>1.1919129081978876</v>
      </c>
      <c r="Q94" s="12">
        <f t="shared" si="90"/>
        <v>0.53636080868904945</v>
      </c>
      <c r="R94" s="9">
        <f t="shared" si="91"/>
        <v>1.0070304375000001</v>
      </c>
      <c r="S94" s="13">
        <f t="shared" si="92"/>
        <v>0.53261628319853982</v>
      </c>
      <c r="T94" s="2">
        <f t="shared" si="93"/>
        <v>0.28999999999999998</v>
      </c>
      <c r="U94" s="14">
        <f t="shared" si="94"/>
        <v>0.15445872212757653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7.2698304721464324E-2</v>
      </c>
      <c r="AK94" s="9">
        <f t="shared" si="96"/>
        <v>7.7167083333333331</v>
      </c>
      <c r="AL94" s="1">
        <f t="shared" si="97"/>
        <v>0.45</v>
      </c>
      <c r="AM94" s="17">
        <f t="shared" si="98"/>
        <v>0</v>
      </c>
      <c r="AN94" s="1">
        <f t="shared" si="99"/>
        <v>0</v>
      </c>
    </row>
    <row r="95" spans="1:48" x14ac:dyDescent="0.15">
      <c r="C95" s="7">
        <v>6</v>
      </c>
      <c r="D95" s="7">
        <f t="shared" si="100"/>
        <v>29.203201737013</v>
      </c>
      <c r="E95" s="10">
        <f t="shared" si="101"/>
        <v>22.7163354592725</v>
      </c>
      <c r="F95" s="7" t="s">
        <v>83</v>
      </c>
      <c r="G95" s="1">
        <v>7</v>
      </c>
      <c r="H95" s="9">
        <f t="shared" si="84"/>
        <v>29.203201737013</v>
      </c>
      <c r="I95" s="9">
        <f t="shared" si="85"/>
        <v>302.35320173701297</v>
      </c>
      <c r="J95" s="9">
        <f t="shared" si="86"/>
        <v>0.54508011987164295</v>
      </c>
      <c r="K95" s="9">
        <f t="shared" si="87"/>
        <v>7.7167083333333331</v>
      </c>
      <c r="L95" s="9">
        <f t="shared" si="88"/>
        <v>2.2378454166666666</v>
      </c>
      <c r="M95" s="1" t="s">
        <v>83</v>
      </c>
      <c r="O95" s="9">
        <f t="shared" si="102"/>
        <v>5.4761129961711301</v>
      </c>
      <c r="P95" s="9">
        <f t="shared" si="89"/>
        <v>2.9849203283836214</v>
      </c>
      <c r="Q95" s="12">
        <f t="shared" si="90"/>
        <v>1.3432141477726296</v>
      </c>
      <c r="R95" s="9">
        <f t="shared" si="91"/>
        <v>1.0070304375000001</v>
      </c>
      <c r="S95" s="13">
        <f t="shared" si="92"/>
        <v>1.3338366922724016</v>
      </c>
      <c r="T95" s="2">
        <f t="shared" si="93"/>
        <v>0.28999999999999998</v>
      </c>
      <c r="U95" s="14">
        <f t="shared" si="94"/>
        <v>0.38681264075899646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0.16307901118883744</v>
      </c>
      <c r="AK95" s="9">
        <f t="shared" si="96"/>
        <v>7.7167083333333331</v>
      </c>
      <c r="AL95" s="1">
        <f t="shared" si="97"/>
        <v>0.45</v>
      </c>
      <c r="AM95" s="17">
        <f t="shared" si="98"/>
        <v>0</v>
      </c>
      <c r="AN95" s="1">
        <f t="shared" si="99"/>
        <v>0</v>
      </c>
    </row>
    <row r="96" spans="1:48" x14ac:dyDescent="0.15">
      <c r="C96" s="7">
        <v>7</v>
      </c>
      <c r="D96" s="7">
        <f t="shared" si="100"/>
        <v>31.692492124899601</v>
      </c>
      <c r="E96" s="10">
        <f t="shared" si="101"/>
        <v>29.203201737013</v>
      </c>
      <c r="F96" s="7" t="s">
        <v>83</v>
      </c>
      <c r="G96" s="1">
        <v>8</v>
      </c>
      <c r="H96" s="9">
        <f t="shared" si="84"/>
        <v>31.692492124899601</v>
      </c>
      <c r="I96" s="9">
        <f t="shared" si="85"/>
        <v>304.84249212489959</v>
      </c>
      <c r="J96" s="9">
        <f t="shared" si="86"/>
        <v>0.7090313852946929</v>
      </c>
      <c r="K96" s="9">
        <f t="shared" si="87"/>
        <v>7.7167083333333331</v>
      </c>
      <c r="L96" s="9">
        <f t="shared" si="88"/>
        <v>2.2378454166666666</v>
      </c>
      <c r="M96" s="1" t="s">
        <v>83</v>
      </c>
      <c r="O96" s="9">
        <f t="shared" si="102"/>
        <v>4.7290380844541753</v>
      </c>
      <c r="P96" s="9">
        <f t="shared" si="89"/>
        <v>3.3530364241319046</v>
      </c>
      <c r="Q96" s="12">
        <f t="shared" si="90"/>
        <v>1.5088663908593571</v>
      </c>
      <c r="R96" s="9">
        <f t="shared" si="91"/>
        <v>1.0070304375000001</v>
      </c>
      <c r="S96" s="13">
        <f t="shared" si="92"/>
        <v>1.4983324581580555</v>
      </c>
      <c r="T96" s="2">
        <f t="shared" si="93"/>
        <v>0.28999999999999998</v>
      </c>
      <c r="U96" s="14">
        <f t="shared" si="94"/>
        <v>0.43451641286583609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0.17746169847904958</v>
      </c>
      <c r="AK96" s="9">
        <f t="shared" si="96"/>
        <v>7.7167083333333331</v>
      </c>
      <c r="AL96" s="1">
        <f t="shared" si="97"/>
        <v>0.45</v>
      </c>
      <c r="AM96" s="17">
        <f t="shared" si="98"/>
        <v>0</v>
      </c>
      <c r="AN96" s="1">
        <f t="shared" si="99"/>
        <v>0</v>
      </c>
    </row>
    <row r="97" spans="1:50" x14ac:dyDescent="0.15">
      <c r="C97" s="7">
        <v>8</v>
      </c>
      <c r="D97" s="7">
        <f t="shared" si="100"/>
        <v>29.819733822337099</v>
      </c>
      <c r="E97" s="10">
        <f t="shared" si="101"/>
        <v>31.692492124899601</v>
      </c>
      <c r="F97" s="7" t="s">
        <v>83</v>
      </c>
      <c r="G97" s="1">
        <v>9</v>
      </c>
      <c r="H97" s="9">
        <f t="shared" si="84"/>
        <v>29.819733822337099</v>
      </c>
      <c r="I97" s="9">
        <f t="shared" si="85"/>
        <v>302.96973382233705</v>
      </c>
      <c r="J97" s="9">
        <f t="shared" si="86"/>
        <v>0.58199707834970005</v>
      </c>
      <c r="K97" s="9">
        <f t="shared" si="87"/>
        <v>7.7167083333333331</v>
      </c>
      <c r="L97" s="9">
        <f t="shared" si="88"/>
        <v>2.2378454166666666</v>
      </c>
      <c r="M97" s="1" t="s">
        <v>83</v>
      </c>
      <c r="O97" s="9">
        <f t="shared" si="102"/>
        <v>3.6138470769889373</v>
      </c>
      <c r="P97" s="9">
        <f t="shared" si="89"/>
        <v>2.103248440410165</v>
      </c>
      <c r="Q97" s="12">
        <f t="shared" si="90"/>
        <v>0.94646179818457432</v>
      </c>
      <c r="R97" s="9">
        <f t="shared" si="91"/>
        <v>1.0070304375000001</v>
      </c>
      <c r="S97" s="13">
        <f t="shared" si="92"/>
        <v>0.93985421188877838</v>
      </c>
      <c r="T97" s="2">
        <f t="shared" si="93"/>
        <v>0.28999999999999998</v>
      </c>
      <c r="U97" s="14">
        <f t="shared" si="94"/>
        <v>0.2725577214477457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0.12863115301649533</v>
      </c>
      <c r="AK97" s="9">
        <f t="shared" si="96"/>
        <v>7.7167083333333331</v>
      </c>
      <c r="AL97" s="1">
        <f t="shared" si="97"/>
        <v>0.45</v>
      </c>
      <c r="AM97" s="17">
        <f t="shared" si="98"/>
        <v>0</v>
      </c>
      <c r="AN97" s="1">
        <f t="shared" si="99"/>
        <v>0</v>
      </c>
    </row>
    <row r="98" spans="1:50" x14ac:dyDescent="0.15">
      <c r="C98" s="7">
        <v>9</v>
      </c>
      <c r="D98" s="7">
        <f t="shared" si="100"/>
        <v>25.862689910644601</v>
      </c>
      <c r="E98" s="10">
        <f t="shared" si="101"/>
        <v>29.819733822337099</v>
      </c>
      <c r="F98" s="7" t="s">
        <v>83</v>
      </c>
      <c r="G98" s="1">
        <v>10</v>
      </c>
      <c r="H98" s="9">
        <f t="shared" si="84"/>
        <v>25.862689910644601</v>
      </c>
      <c r="I98" s="9">
        <f t="shared" si="85"/>
        <v>299.01268991064455</v>
      </c>
      <c r="J98" s="9">
        <f t="shared" si="86"/>
        <v>0.38037708546158233</v>
      </c>
      <c r="K98" s="9">
        <f t="shared" si="87"/>
        <v>7.7167083333333331</v>
      </c>
      <c r="L98" s="9">
        <f t="shared" si="88"/>
        <v>2.2378454166666666</v>
      </c>
      <c r="M98" s="1" t="s">
        <v>83</v>
      </c>
      <c r="O98" s="9">
        <f t="shared" si="102"/>
        <v>3.7484440532454384</v>
      </c>
      <c r="P98" s="9">
        <f t="shared" si="89"/>
        <v>1.4258222239893001</v>
      </c>
      <c r="Q98" s="12">
        <f t="shared" si="90"/>
        <v>0.64162000079518511</v>
      </c>
      <c r="R98" s="9">
        <f t="shared" si="91"/>
        <v>1.0070304375000001</v>
      </c>
      <c r="S98" s="13">
        <f t="shared" si="92"/>
        <v>0.63714062346321587</v>
      </c>
      <c r="T98" s="2">
        <f t="shared" si="93"/>
        <v>0.28999999999999998</v>
      </c>
      <c r="U98" s="14">
        <f t="shared" si="94"/>
        <v>0.1847707808043326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9.8957390412506285E-2</v>
      </c>
      <c r="AK98" s="9">
        <f t="shared" si="96"/>
        <v>7.7167083333333331</v>
      </c>
      <c r="AL98" s="1">
        <f t="shared" si="97"/>
        <v>0.45</v>
      </c>
      <c r="AM98" s="17">
        <f t="shared" si="98"/>
        <v>0</v>
      </c>
      <c r="AN98" s="1">
        <f t="shared" si="99"/>
        <v>0</v>
      </c>
    </row>
    <row r="99" spans="1:50" x14ac:dyDescent="0.15">
      <c r="C99" s="7">
        <v>10</v>
      </c>
      <c r="D99" s="7">
        <f t="shared" si="100"/>
        <v>19.070365724176</v>
      </c>
      <c r="E99" s="10">
        <f t="shared" si="101"/>
        <v>25.862689910644601</v>
      </c>
      <c r="F99" s="7" t="s">
        <v>83</v>
      </c>
      <c r="G99" s="1">
        <v>11</v>
      </c>
      <c r="H99" s="9">
        <f t="shared" si="84"/>
        <v>19.070365724176</v>
      </c>
      <c r="I99" s="9">
        <f t="shared" si="85"/>
        <v>292.22036572417596</v>
      </c>
      <c r="J99" s="9">
        <f t="shared" si="86"/>
        <v>0.17844328499966272</v>
      </c>
      <c r="K99" s="9">
        <f t="shared" si="87"/>
        <v>7.7167083333333331</v>
      </c>
      <c r="L99" s="9">
        <f t="shared" si="88"/>
        <v>2.2378454166666666</v>
      </c>
      <c r="M99" s="1" t="s">
        <v>85</v>
      </c>
      <c r="N99" s="9">
        <f>(O98-P98)*$C$21/100</f>
        <v>2.2064907377933314</v>
      </c>
      <c r="O99" s="9">
        <f t="shared" si="102"/>
        <v>2.3539765081294735</v>
      </c>
      <c r="P99" s="9">
        <f t="shared" si="89"/>
        <v>0.42005130092265852</v>
      </c>
      <c r="Q99" s="12">
        <f t="shared" si="90"/>
        <v>0.18902308541519633</v>
      </c>
      <c r="R99" s="9">
        <f t="shared" si="91"/>
        <v>1.0070304375000001</v>
      </c>
      <c r="S99" s="13">
        <f t="shared" si="92"/>
        <v>0.18770344805511036</v>
      </c>
      <c r="T99" s="2">
        <f t="shared" si="93"/>
        <v>0.28999999999999998</v>
      </c>
      <c r="U99" s="14">
        <f t="shared" si="94"/>
        <v>5.4433999935981997E-2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4.6748850980698572E-2</v>
      </c>
      <c r="AK99" s="9">
        <f t="shared" si="96"/>
        <v>7.7167083333333331</v>
      </c>
      <c r="AL99" s="1">
        <f t="shared" si="97"/>
        <v>0.45</v>
      </c>
      <c r="AM99" s="17">
        <f t="shared" si="98"/>
        <v>0</v>
      </c>
      <c r="AN99" s="1">
        <f t="shared" si="99"/>
        <v>0</v>
      </c>
    </row>
    <row r="100" spans="1:50" x14ac:dyDescent="0.15">
      <c r="C100" s="7">
        <v>11</v>
      </c>
      <c r="D100" s="7">
        <f t="shared" si="100"/>
        <v>12.160798428997801</v>
      </c>
      <c r="E100" s="10">
        <f t="shared" si="101"/>
        <v>19.070365724176</v>
      </c>
      <c r="F100" s="7" t="s">
        <v>85</v>
      </c>
      <c r="G100" s="1">
        <v>12</v>
      </c>
      <c r="H100" s="9">
        <f t="shared" si="84"/>
        <v>12.160798428997801</v>
      </c>
      <c r="I100" s="9">
        <f t="shared" si="85"/>
        <v>285.31079842899777</v>
      </c>
      <c r="J100" s="9">
        <f t="shared" si="86"/>
        <v>7.9625706266094221E-2</v>
      </c>
      <c r="K100" s="9">
        <f t="shared" si="87"/>
        <v>7.7167083333333331</v>
      </c>
      <c r="L100" s="9">
        <f t="shared" si="88"/>
        <v>2.2378454166666666</v>
      </c>
      <c r="M100" s="1" t="s">
        <v>83</v>
      </c>
      <c r="O100" s="9">
        <f t="shared" si="102"/>
        <v>4.1717706238734813</v>
      </c>
      <c r="P100" s="9">
        <f t="shared" si="89"/>
        <v>0.33218018230607044</v>
      </c>
      <c r="Q100" s="12">
        <f t="shared" si="90"/>
        <v>0.14948108203773169</v>
      </c>
      <c r="R100" s="9">
        <f t="shared" si="91"/>
        <v>1.0070304375000001</v>
      </c>
      <c r="S100" s="13">
        <f t="shared" si="92"/>
        <v>0.14843750146105358</v>
      </c>
      <c r="T100" s="2">
        <f t="shared" si="93"/>
        <v>0.28999999999999998</v>
      </c>
      <c r="U100" s="14">
        <f t="shared" si="94"/>
        <v>4.3046875423705534E-2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4.331563294024722E-2</v>
      </c>
      <c r="AK100" s="9">
        <f t="shared" si="96"/>
        <v>7.7167083333333331</v>
      </c>
      <c r="AL100" s="1">
        <f t="shared" si="97"/>
        <v>0.45</v>
      </c>
      <c r="AM100" s="17">
        <f t="shared" si="98"/>
        <v>0</v>
      </c>
      <c r="AN100" s="1">
        <f t="shared" si="99"/>
        <v>0</v>
      </c>
      <c r="AO100" s="1">
        <f>SUM(AN89:AN100)</f>
        <v>0</v>
      </c>
    </row>
    <row r="101" spans="1:50" x14ac:dyDescent="0.15">
      <c r="C101" s="7">
        <v>12</v>
      </c>
      <c r="D101" s="7">
        <f t="shared" si="100"/>
        <v>8.8387975123725795</v>
      </c>
      <c r="E101" s="10">
        <f t="shared" si="101"/>
        <v>12.160798428997801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5.5637192800322604</v>
      </c>
      <c r="E105" s="7"/>
      <c r="F105" s="7"/>
      <c r="G105" s="1">
        <v>1</v>
      </c>
      <c r="H105" s="9">
        <f t="shared" ref="H105:H116" si="103">E106</f>
        <v>5.5637192800322604</v>
      </c>
      <c r="I105" s="9">
        <f t="shared" ref="I105:I116" si="104">H105+273.15</f>
        <v>278.71371928003225</v>
      </c>
      <c r="J105" s="9">
        <f t="shared" ref="J105:J116" si="105">EXP(($C$15*(I105-$C$13))/($C$16*I105*$C$13))</f>
        <v>3.5501007009146941E-2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1.8503834873307569E-2</v>
      </c>
      <c r="Q105" s="12">
        <f t="shared" ref="Q105:Q116" si="109">P105*$B$107</f>
        <v>5.5511504619922703E-3</v>
      </c>
      <c r="R105" s="9">
        <f t="shared" ref="R105:R116" si="110">L105*$B$107</f>
        <v>0.156366</v>
      </c>
      <c r="S105" s="13">
        <f t="shared" ref="S105:S116" si="111">Q105/R105</f>
        <v>3.5501007009146941E-2</v>
      </c>
      <c r="T105" s="2">
        <f t="shared" ref="T105:T116" si="112">$B$106/100</f>
        <v>0.01</v>
      </c>
      <c r="U105" s="14">
        <f t="shared" ref="U105:U116" si="113">S105*T105</f>
        <v>3.5501007009146942E-4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5.8450100700914694E-3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11441.5</v>
      </c>
      <c r="AX105" s="1">
        <f t="shared" ref="AX105:AX116" si="120">AW105*10000*AV105*0.67*AU105*AT105</f>
        <v>7006245.6124916272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6.6198645389611697</v>
      </c>
      <c r="E106" s="10">
        <f t="shared" ref="E106:E117" si="122">D105</f>
        <v>5.5637192800322604</v>
      </c>
      <c r="F106" s="7" t="s">
        <v>83</v>
      </c>
      <c r="G106" s="1">
        <v>2</v>
      </c>
      <c r="H106" s="9">
        <f t="shared" si="103"/>
        <v>6.6198645389611697</v>
      </c>
      <c r="I106" s="9">
        <f t="shared" si="104"/>
        <v>279.76986453896114</v>
      </c>
      <c r="J106" s="9">
        <f t="shared" si="105"/>
        <v>4.0505648239999907E-2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1.0239361651266925</v>
      </c>
      <c r="P106" s="9">
        <f t="shared" si="108"/>
        <v>4.1475198124836264E-2</v>
      </c>
      <c r="Q106" s="12">
        <f t="shared" si="109"/>
        <v>1.2442559437450878E-2</v>
      </c>
      <c r="R106" s="9">
        <f t="shared" si="110"/>
        <v>0.156366</v>
      </c>
      <c r="S106" s="13">
        <f t="shared" si="111"/>
        <v>7.9573305177921536E-2</v>
      </c>
      <c r="T106" s="2">
        <f t="shared" si="112"/>
        <v>0.01</v>
      </c>
      <c r="U106" s="14">
        <f t="shared" si="113"/>
        <v>7.9573305177921532E-4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6.2857330517792154E-3</v>
      </c>
      <c r="AU106" s="9">
        <f t="shared" si="117"/>
        <v>52.122000000000007</v>
      </c>
      <c r="AV106" s="1">
        <f t="shared" si="118"/>
        <v>0.3</v>
      </c>
      <c r="AW106" s="1">
        <f t="shared" si="119"/>
        <v>11441.5</v>
      </c>
      <c r="AX106" s="1">
        <f t="shared" si="120"/>
        <v>7534527.5863027824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9.9997803574549895</v>
      </c>
      <c r="E107" s="10">
        <f t="shared" si="122"/>
        <v>6.6198645389611697</v>
      </c>
      <c r="F107" s="7" t="s">
        <v>83</v>
      </c>
      <c r="G107" s="1">
        <v>3</v>
      </c>
      <c r="H107" s="9">
        <f t="shared" si="103"/>
        <v>9.9997803574549895</v>
      </c>
      <c r="I107" s="9">
        <f t="shared" si="104"/>
        <v>283.14978035745497</v>
      </c>
      <c r="J107" s="9">
        <f t="shared" si="105"/>
        <v>6.1367339895965572E-2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1.5036809670018563</v>
      </c>
      <c r="P107" s="9">
        <f t="shared" si="108"/>
        <v>9.2276900997097108E-2</v>
      </c>
      <c r="Q107" s="12">
        <f t="shared" si="109"/>
        <v>2.7683070299129132E-2</v>
      </c>
      <c r="R107" s="9">
        <f t="shared" si="110"/>
        <v>0.156366</v>
      </c>
      <c r="S107" s="13">
        <f t="shared" si="111"/>
        <v>0.17704021525861843</v>
      </c>
      <c r="T107" s="2">
        <f t="shared" si="112"/>
        <v>0.01</v>
      </c>
      <c r="U107" s="14">
        <f t="shared" si="113"/>
        <v>1.7704021525861843E-3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7.2604021525861841E-3</v>
      </c>
      <c r="AU107" s="9">
        <f t="shared" si="117"/>
        <v>52.122000000000007</v>
      </c>
      <c r="AV107" s="1">
        <f t="shared" si="118"/>
        <v>0.3</v>
      </c>
      <c r="AW107" s="1">
        <f t="shared" si="119"/>
        <v>11441.5</v>
      </c>
      <c r="AX107" s="1">
        <f t="shared" si="120"/>
        <v>8702835.4299628567</v>
      </c>
    </row>
    <row r="108" spans="1:50" x14ac:dyDescent="0.15">
      <c r="C108" s="7">
        <v>3</v>
      </c>
      <c r="D108" s="7">
        <f t="shared" si="121"/>
        <v>16.5130444205289</v>
      </c>
      <c r="E108" s="10">
        <f t="shared" si="122"/>
        <v>9.9997803574549895</v>
      </c>
      <c r="F108" s="7" t="s">
        <v>83</v>
      </c>
      <c r="G108" s="1">
        <v>4</v>
      </c>
      <c r="H108" s="9">
        <f t="shared" si="103"/>
        <v>16.5130444205289</v>
      </c>
      <c r="I108" s="9">
        <f t="shared" si="104"/>
        <v>289.66304442052888</v>
      </c>
      <c r="J108" s="9">
        <f t="shared" si="105"/>
        <v>0.13296705924157759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1.9326240660047589</v>
      </c>
      <c r="P108" s="9">
        <f t="shared" si="108"/>
        <v>0.25697533867615335</v>
      </c>
      <c r="Q108" s="12">
        <f t="shared" si="109"/>
        <v>7.7092601602846006E-2</v>
      </c>
      <c r="R108" s="9">
        <f t="shared" si="110"/>
        <v>0.156366</v>
      </c>
      <c r="S108" s="13">
        <f t="shared" si="111"/>
        <v>0.49302662729011426</v>
      </c>
      <c r="T108" s="2">
        <f t="shared" si="112"/>
        <v>0.01</v>
      </c>
      <c r="U108" s="14">
        <f t="shared" si="113"/>
        <v>4.9302662729011426E-3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1.0420266272901144E-2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11441.5</v>
      </c>
      <c r="AX108" s="1">
        <f t="shared" si="120"/>
        <v>12490473.751119751</v>
      </c>
    </row>
    <row r="109" spans="1:50" x14ac:dyDescent="0.15">
      <c r="C109" s="7">
        <v>4</v>
      </c>
      <c r="D109" s="7">
        <f t="shared" si="121"/>
        <v>17.896447856820402</v>
      </c>
      <c r="E109" s="10">
        <f t="shared" si="122"/>
        <v>16.5130444205289</v>
      </c>
      <c r="F109" s="7" t="s">
        <v>83</v>
      </c>
      <c r="G109" s="1">
        <v>5</v>
      </c>
      <c r="H109" s="9">
        <f t="shared" si="103"/>
        <v>17.896447856820402</v>
      </c>
      <c r="I109" s="9">
        <f t="shared" si="104"/>
        <v>291.04644785682035</v>
      </c>
      <c r="J109" s="9">
        <f t="shared" si="105"/>
        <v>0.15600320746981897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1.5918662909621752</v>
      </c>
      <c r="O109" s="9">
        <f t="shared" si="123"/>
        <v>0.60500243636643036</v>
      </c>
      <c r="P109" s="9">
        <f t="shared" si="108"/>
        <v>9.4382320600218186E-2</v>
      </c>
      <c r="Q109" s="12">
        <f t="shared" si="109"/>
        <v>2.8314696180065456E-2</v>
      </c>
      <c r="R109" s="9">
        <f t="shared" si="110"/>
        <v>0.156366</v>
      </c>
      <c r="S109" s="13">
        <f t="shared" si="111"/>
        <v>0.18107962204101566</v>
      </c>
      <c r="T109" s="2">
        <f t="shared" si="112"/>
        <v>0.01</v>
      </c>
      <c r="U109" s="14">
        <f t="shared" si="113"/>
        <v>1.8107962204101566E-3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4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1.1760796220410156E-2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11441.5</v>
      </c>
      <c r="AX109" s="1">
        <f t="shared" si="120"/>
        <v>14097328.478574768</v>
      </c>
    </row>
    <row r="110" spans="1:50" x14ac:dyDescent="0.15">
      <c r="C110" s="7">
        <v>5</v>
      </c>
      <c r="D110" s="7">
        <f t="shared" si="121"/>
        <v>22.7163354592725</v>
      </c>
      <c r="E110" s="10">
        <f t="shared" si="122"/>
        <v>17.896447856820402</v>
      </c>
      <c r="F110" s="7" t="s">
        <v>85</v>
      </c>
      <c r="G110" s="1">
        <v>6</v>
      </c>
      <c r="H110" s="9">
        <f t="shared" si="103"/>
        <v>22.7163354592725</v>
      </c>
      <c r="I110" s="9">
        <f t="shared" si="104"/>
        <v>295.86633545927248</v>
      </c>
      <c r="J110" s="9">
        <f t="shared" si="105"/>
        <v>0.26904387112590439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1.0318401157662123</v>
      </c>
      <c r="P110" s="9">
        <f t="shared" si="108"/>
        <v>0.2776102591287431</v>
      </c>
      <c r="Q110" s="12">
        <f t="shared" si="109"/>
        <v>8.3283077738622924E-2</v>
      </c>
      <c r="R110" s="9">
        <f t="shared" si="110"/>
        <v>0.156366</v>
      </c>
      <c r="S110" s="13">
        <f t="shared" si="111"/>
        <v>0.53261628319854015</v>
      </c>
      <c r="T110" s="2">
        <f t="shared" si="112"/>
        <v>0.01</v>
      </c>
      <c r="U110" s="14">
        <f t="shared" si="113"/>
        <v>5.3261628319854013E-3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2.0226162831985403E-2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11441.5</v>
      </c>
      <c r="AX110" s="1">
        <f t="shared" si="120"/>
        <v>24244520.180428248</v>
      </c>
    </row>
    <row r="111" spans="1:50" x14ac:dyDescent="0.15">
      <c r="C111" s="7">
        <v>6</v>
      </c>
      <c r="D111" s="7">
        <f t="shared" si="121"/>
        <v>29.203201737013</v>
      </c>
      <c r="E111" s="10">
        <f t="shared" si="122"/>
        <v>22.7163354592725</v>
      </c>
      <c r="F111" s="7" t="s">
        <v>83</v>
      </c>
      <c r="G111" s="1">
        <v>7</v>
      </c>
      <c r="H111" s="9">
        <f t="shared" si="103"/>
        <v>29.203201737013</v>
      </c>
      <c r="I111" s="9">
        <f t="shared" si="104"/>
        <v>302.35320173701297</v>
      </c>
      <c r="J111" s="9">
        <f t="shared" si="105"/>
        <v>0.54508011987164295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1.2754498566374692</v>
      </c>
      <c r="P111" s="9">
        <f t="shared" si="108"/>
        <v>0.69522236074622157</v>
      </c>
      <c r="Q111" s="12">
        <f t="shared" si="109"/>
        <v>0.20856670822386647</v>
      </c>
      <c r="R111" s="9">
        <f t="shared" si="110"/>
        <v>0.156366</v>
      </c>
      <c r="S111" s="13">
        <f t="shared" si="111"/>
        <v>1.3338366922724023</v>
      </c>
      <c r="T111" s="2">
        <f t="shared" si="112"/>
        <v>0.01</v>
      </c>
      <c r="U111" s="14">
        <f t="shared" si="113"/>
        <v>1.3338366922724023E-2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2.8238366922724023E-2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11441.5</v>
      </c>
      <c r="AX111" s="1">
        <f t="shared" si="120"/>
        <v>33848518.990347572</v>
      </c>
    </row>
    <row r="112" spans="1:50" x14ac:dyDescent="0.15">
      <c r="C112" s="7">
        <v>7</v>
      </c>
      <c r="D112" s="7">
        <f t="shared" si="121"/>
        <v>31.692492124899601</v>
      </c>
      <c r="E112" s="10">
        <f t="shared" si="122"/>
        <v>29.203201737013</v>
      </c>
      <c r="F112" s="7" t="s">
        <v>83</v>
      </c>
      <c r="G112" s="1">
        <v>8</v>
      </c>
      <c r="H112" s="9">
        <f t="shared" si="103"/>
        <v>31.692492124899601</v>
      </c>
      <c r="I112" s="9">
        <f t="shared" si="104"/>
        <v>304.84249212489959</v>
      </c>
      <c r="J112" s="9">
        <f t="shared" si="105"/>
        <v>0.7090313852946929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1.1014474958912477</v>
      </c>
      <c r="P112" s="9">
        <f t="shared" si="108"/>
        <v>0.78096084384114195</v>
      </c>
      <c r="Q112" s="12">
        <f t="shared" si="109"/>
        <v>0.23428825315234258</v>
      </c>
      <c r="R112" s="9">
        <f t="shared" si="110"/>
        <v>0.156366</v>
      </c>
      <c r="S112" s="13">
        <f t="shared" si="111"/>
        <v>1.4983324581580559</v>
      </c>
      <c r="T112" s="2">
        <f t="shared" si="112"/>
        <v>0.01</v>
      </c>
      <c r="U112" s="14">
        <f t="shared" si="113"/>
        <v>1.4983324581580559E-2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2.9883324581580557E-2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11441.5</v>
      </c>
      <c r="AX112" s="1">
        <f t="shared" si="120"/>
        <v>35820282.467551939</v>
      </c>
    </row>
    <row r="113" spans="1:53" x14ac:dyDescent="0.15">
      <c r="C113" s="7">
        <v>8</v>
      </c>
      <c r="D113" s="7">
        <f t="shared" si="121"/>
        <v>29.819733822337099</v>
      </c>
      <c r="E113" s="10">
        <f t="shared" si="122"/>
        <v>31.692492124899601</v>
      </c>
      <c r="F113" s="7" t="s">
        <v>83</v>
      </c>
      <c r="G113" s="1">
        <v>9</v>
      </c>
      <c r="H113" s="9">
        <f t="shared" si="103"/>
        <v>29.819733822337099</v>
      </c>
      <c r="I113" s="9">
        <f t="shared" si="104"/>
        <v>302.96973382233705</v>
      </c>
      <c r="J113" s="9">
        <f t="shared" si="105"/>
        <v>0.58199707834970005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0.84170665205010575</v>
      </c>
      <c r="P113" s="9">
        <f t="shared" si="108"/>
        <v>0.48987081232066909</v>
      </c>
      <c r="Q113" s="12">
        <f t="shared" si="109"/>
        <v>0.14696124369620073</v>
      </c>
      <c r="R113" s="9">
        <f t="shared" si="110"/>
        <v>0.156366</v>
      </c>
      <c r="S113" s="13">
        <f t="shared" si="111"/>
        <v>0.93985421188877838</v>
      </c>
      <c r="T113" s="2">
        <f t="shared" si="112"/>
        <v>0.01</v>
      </c>
      <c r="U113" s="14">
        <f t="shared" si="113"/>
        <v>9.3985421188877843E-3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2.4298542118887788E-2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11441.5</v>
      </c>
      <c r="AX113" s="1">
        <f t="shared" si="120"/>
        <v>29125964.210312549</v>
      </c>
    </row>
    <row r="114" spans="1:53" x14ac:dyDescent="0.15">
      <c r="C114" s="7">
        <v>9</v>
      </c>
      <c r="D114" s="7">
        <f t="shared" si="121"/>
        <v>25.862689910644601</v>
      </c>
      <c r="E114" s="10">
        <f t="shared" si="122"/>
        <v>29.819733822337099</v>
      </c>
      <c r="F114" s="7" t="s">
        <v>83</v>
      </c>
      <c r="G114" s="1">
        <v>10</v>
      </c>
      <c r="H114" s="9">
        <f t="shared" si="103"/>
        <v>25.862689910644601</v>
      </c>
      <c r="I114" s="9">
        <f t="shared" si="104"/>
        <v>299.01268991064455</v>
      </c>
      <c r="J114" s="9">
        <f t="shared" si="105"/>
        <v>0.38037708546158233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0.87305583972943668</v>
      </c>
      <c r="P114" s="9">
        <f t="shared" si="108"/>
        <v>0.33209043576149744</v>
      </c>
      <c r="Q114" s="12">
        <f t="shared" si="109"/>
        <v>9.9627130728449226E-2</v>
      </c>
      <c r="R114" s="9">
        <f t="shared" si="110"/>
        <v>0.156366</v>
      </c>
      <c r="S114" s="13">
        <f t="shared" si="111"/>
        <v>0.63714062346321598</v>
      </c>
      <c r="T114" s="2">
        <f t="shared" si="112"/>
        <v>0.01</v>
      </c>
      <c r="U114" s="14">
        <f t="shared" si="113"/>
        <v>6.3714062346321597E-3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2.1271406234632161E-2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11441.5</v>
      </c>
      <c r="AX114" s="1">
        <f t="shared" si="120"/>
        <v>25497423.411725</v>
      </c>
    </row>
    <row r="115" spans="1:53" x14ac:dyDescent="0.15">
      <c r="C115" s="7">
        <v>10</v>
      </c>
      <c r="D115" s="7">
        <f t="shared" si="121"/>
        <v>19.070365724176</v>
      </c>
      <c r="E115" s="10">
        <f t="shared" si="122"/>
        <v>25.862689910644601</v>
      </c>
      <c r="F115" s="7" t="s">
        <v>83</v>
      </c>
      <c r="G115" s="1">
        <v>11</v>
      </c>
      <c r="H115" s="9">
        <f t="shared" si="103"/>
        <v>19.070365724176</v>
      </c>
      <c r="I115" s="9">
        <f t="shared" si="104"/>
        <v>292.22036572417596</v>
      </c>
      <c r="J115" s="9">
        <f t="shared" si="105"/>
        <v>0.17844328499966272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0.51391713376954229</v>
      </c>
      <c r="O115" s="9">
        <f t="shared" si="123"/>
        <v>0.54826827019839675</v>
      </c>
      <c r="P115" s="9">
        <f t="shared" si="108"/>
        <v>9.7834791195284598E-2</v>
      </c>
      <c r="Q115" s="12">
        <f t="shared" si="109"/>
        <v>2.9350437358585377E-2</v>
      </c>
      <c r="R115" s="9">
        <f t="shared" si="110"/>
        <v>0.156366</v>
      </c>
      <c r="S115" s="13">
        <f t="shared" si="111"/>
        <v>0.1877034480551103</v>
      </c>
      <c r="T115" s="2">
        <f t="shared" si="112"/>
        <v>0.01</v>
      </c>
      <c r="U115" s="14">
        <f t="shared" si="113"/>
        <v>1.8770344805511031E-3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1.1827034480551103E-2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11441.5</v>
      </c>
      <c r="AX115" s="1">
        <f t="shared" si="120"/>
        <v>14176726.377624806</v>
      </c>
    </row>
    <row r="116" spans="1:53" x14ac:dyDescent="0.15">
      <c r="C116" s="7">
        <v>11</v>
      </c>
      <c r="D116" s="7">
        <f t="shared" si="121"/>
        <v>12.160798428997801</v>
      </c>
      <c r="E116" s="10">
        <f t="shared" si="122"/>
        <v>19.070365724176</v>
      </c>
      <c r="F116" s="7" t="s">
        <v>85</v>
      </c>
      <c r="G116" s="1">
        <v>12</v>
      </c>
      <c r="H116" s="9">
        <f t="shared" si="103"/>
        <v>12.160798428997801</v>
      </c>
      <c r="I116" s="9">
        <f t="shared" si="104"/>
        <v>285.31079842899777</v>
      </c>
      <c r="J116" s="9">
        <f t="shared" si="105"/>
        <v>7.9625706266094221E-2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0.97165347900311216</v>
      </c>
      <c r="P116" s="9">
        <f t="shared" si="108"/>
        <v>7.7368594511530359E-2</v>
      </c>
      <c r="Q116" s="12">
        <f t="shared" si="109"/>
        <v>2.3210578353459108E-2</v>
      </c>
      <c r="R116" s="9">
        <f t="shared" si="110"/>
        <v>0.156366</v>
      </c>
      <c r="S116" s="13">
        <f t="shared" si="111"/>
        <v>0.14843750146105361</v>
      </c>
      <c r="T116" s="2">
        <f t="shared" si="112"/>
        <v>0.01</v>
      </c>
      <c r="U116" s="14">
        <f t="shared" si="113"/>
        <v>1.4843750146105361E-3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6.9743750146105364E-3</v>
      </c>
      <c r="AU116" s="9">
        <f t="shared" si="117"/>
        <v>52.122000000000007</v>
      </c>
      <c r="AV116" s="1">
        <f t="shared" si="118"/>
        <v>0.3</v>
      </c>
      <c r="AW116" s="1">
        <f t="shared" si="119"/>
        <v>11441.5</v>
      </c>
      <c r="AX116" s="1">
        <f t="shared" si="120"/>
        <v>8359982.9187670872</v>
      </c>
      <c r="AY116" s="1">
        <f>SUM(AX105:AX116)</f>
        <v>220904829.415209</v>
      </c>
    </row>
    <row r="117" spans="1:53" x14ac:dyDescent="0.15">
      <c r="C117" s="7">
        <v>12</v>
      </c>
      <c r="D117" s="7">
        <f t="shared" si="121"/>
        <v>8.8387975123725795</v>
      </c>
      <c r="E117" s="10">
        <f t="shared" si="122"/>
        <v>12.160798428997801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5.5637192800322604</v>
      </c>
      <c r="E121" s="7"/>
      <c r="F121" s="7"/>
      <c r="G121" s="1">
        <v>1</v>
      </c>
      <c r="H121" s="9">
        <f t="shared" ref="H121:H132" si="124">E122</f>
        <v>5.5637192800322604</v>
      </c>
      <c r="I121" s="9">
        <f t="shared" ref="I121:I132" si="125">H121+273.15</f>
        <v>278.71371928003225</v>
      </c>
      <c r="J121" s="9">
        <f t="shared" ref="J121:J132" si="126">EXP(($C$15*(I121-$C$13))/($C$16*I121*$C$13))</f>
        <v>3.5501007009146941E-2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1.0107136695504134E-2</v>
      </c>
      <c r="Q121" s="12">
        <f t="shared" ref="Q121:Q132" si="130">P121*$B$123</f>
        <v>3.3353551095163646E-3</v>
      </c>
      <c r="R121" s="9">
        <f t="shared" ref="R121:R132" si="131">L121*$B$123</f>
        <v>9.3951000000000007E-2</v>
      </c>
      <c r="S121" s="13">
        <f t="shared" ref="S121:S132" si="132">Q121/R121</f>
        <v>3.5501007009146941E-2</v>
      </c>
      <c r="T121" s="2">
        <f t="shared" ref="T121:T132" si="133">$B$122/100</f>
        <v>0.01</v>
      </c>
      <c r="U121" s="14">
        <f t="shared" ref="U121:U132" si="134">S121*T121</f>
        <v>3.5501007009146942E-4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5.8450100700914694E-3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131020.66666666667</v>
      </c>
      <c r="AX121" s="1">
        <f t="shared" ref="AX121:AX132" si="141">AW121*10000*AV121*0.67*AU121*AT121</f>
        <v>48206020.193334885</v>
      </c>
      <c r="AZ121" s="1">
        <f t="shared" ref="AZ121:AZ132" si="142">$E$9/12</f>
        <v>14957.333333333334</v>
      </c>
      <c r="BA121" s="1">
        <f t="shared" ref="BA121:BA132" si="143">AZ121*10000*AV121*0.67*AU121*AT121</f>
        <v>5503204.4260582887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6.6198645389611697</v>
      </c>
      <c r="E122" s="10">
        <f t="shared" ref="E122:E133" si="145">D121</f>
        <v>5.5637192800322604</v>
      </c>
      <c r="F122" s="7" t="s">
        <v>83</v>
      </c>
      <c r="G122" s="1">
        <v>2</v>
      </c>
      <c r="H122" s="9">
        <f t="shared" si="124"/>
        <v>6.6198645389611697</v>
      </c>
      <c r="I122" s="9">
        <f t="shared" si="125"/>
        <v>279.76986453896114</v>
      </c>
      <c r="J122" s="9">
        <f t="shared" si="126"/>
        <v>4.0505648239999907E-2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0.5592928633044959</v>
      </c>
      <c r="P122" s="9">
        <f t="shared" si="129"/>
        <v>2.2654519984154263E-2</v>
      </c>
      <c r="Q122" s="12">
        <f t="shared" si="130"/>
        <v>7.4759915947709074E-3</v>
      </c>
      <c r="R122" s="9">
        <f t="shared" si="131"/>
        <v>9.3951000000000007E-2</v>
      </c>
      <c r="S122" s="13">
        <f t="shared" si="132"/>
        <v>7.9573305177921549E-2</v>
      </c>
      <c r="T122" s="2">
        <f t="shared" si="133"/>
        <v>0.01</v>
      </c>
      <c r="U122" s="14">
        <f t="shared" si="134"/>
        <v>7.9573305177921554E-4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6.2857330517792154E-3</v>
      </c>
      <c r="AU122" s="9">
        <f t="shared" si="138"/>
        <v>28.47</v>
      </c>
      <c r="AV122" s="1">
        <f t="shared" si="139"/>
        <v>0.33</v>
      </c>
      <c r="AW122" s="1">
        <f t="shared" si="140"/>
        <v>131020.66666666667</v>
      </c>
      <c r="AX122" s="1">
        <f t="shared" si="141"/>
        <v>51840830.176574789</v>
      </c>
      <c r="AZ122" s="1">
        <f t="shared" si="142"/>
        <v>14957.333333333334</v>
      </c>
      <c r="BA122" s="1">
        <f t="shared" si="143"/>
        <v>5918154.7228764519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9.9997803574549895</v>
      </c>
      <c r="E123" s="10">
        <f t="shared" si="145"/>
        <v>6.6198645389611697</v>
      </c>
      <c r="F123" s="7" t="s">
        <v>83</v>
      </c>
      <c r="G123" s="1">
        <v>3</v>
      </c>
      <c r="H123" s="9">
        <f t="shared" si="124"/>
        <v>9.9997803574549895</v>
      </c>
      <c r="I123" s="9">
        <f t="shared" si="125"/>
        <v>283.14978035745497</v>
      </c>
      <c r="J123" s="9">
        <f t="shared" si="126"/>
        <v>6.1367339895965572E-2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0.82133834332034172</v>
      </c>
      <c r="P123" s="9">
        <f t="shared" si="129"/>
        <v>5.0403349284128672E-2</v>
      </c>
      <c r="Q123" s="12">
        <f t="shared" si="130"/>
        <v>1.6633105263762462E-2</v>
      </c>
      <c r="R123" s="9">
        <f t="shared" si="131"/>
        <v>9.3951000000000007E-2</v>
      </c>
      <c r="S123" s="13">
        <f t="shared" si="132"/>
        <v>0.17704021525861843</v>
      </c>
      <c r="T123" s="2">
        <f t="shared" si="133"/>
        <v>0.01</v>
      </c>
      <c r="U123" s="14">
        <f t="shared" si="134"/>
        <v>1.7704021525861843E-3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7.2604021525861841E-3</v>
      </c>
      <c r="AU123" s="9">
        <f t="shared" si="138"/>
        <v>28.47</v>
      </c>
      <c r="AV123" s="1">
        <f t="shared" si="139"/>
        <v>0.33</v>
      </c>
      <c r="AW123" s="1">
        <f t="shared" si="140"/>
        <v>131020.66666666667</v>
      </c>
      <c r="AX123" s="1">
        <f t="shared" si="141"/>
        <v>59879296.798854709</v>
      </c>
      <c r="AZ123" s="1">
        <f t="shared" si="142"/>
        <v>14957.333333333334</v>
      </c>
      <c r="BA123" s="1">
        <f t="shared" si="143"/>
        <v>6835826.9330492606</v>
      </c>
    </row>
    <row r="124" spans="1:53" x14ac:dyDescent="0.15">
      <c r="C124" s="7">
        <v>3</v>
      </c>
      <c r="D124" s="7">
        <f t="shared" si="144"/>
        <v>16.5130444205289</v>
      </c>
      <c r="E124" s="10">
        <f t="shared" si="145"/>
        <v>9.9997803574549895</v>
      </c>
      <c r="F124" s="7" t="s">
        <v>83</v>
      </c>
      <c r="G124" s="1">
        <v>4</v>
      </c>
      <c r="H124" s="9">
        <f t="shared" si="124"/>
        <v>16.5130444205289</v>
      </c>
      <c r="I124" s="9">
        <f t="shared" si="125"/>
        <v>289.66304442052888</v>
      </c>
      <c r="J124" s="9">
        <f t="shared" si="126"/>
        <v>0.13296705924157759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1.0556349940362131</v>
      </c>
      <c r="P124" s="9">
        <f t="shared" si="129"/>
        <v>0.14036468078949554</v>
      </c>
      <c r="Q124" s="12">
        <f t="shared" si="130"/>
        <v>4.632034466053353E-2</v>
      </c>
      <c r="R124" s="9">
        <f t="shared" si="131"/>
        <v>9.3951000000000007E-2</v>
      </c>
      <c r="S124" s="13">
        <f t="shared" si="132"/>
        <v>0.49302662729011426</v>
      </c>
      <c r="T124" s="2">
        <f t="shared" si="133"/>
        <v>0.01</v>
      </c>
      <c r="U124" s="14">
        <f t="shared" si="134"/>
        <v>4.9302662729011426E-3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1.0420266272901144E-2</v>
      </c>
      <c r="AU124" s="9">
        <f t="shared" si="138"/>
        <v>28.47</v>
      </c>
      <c r="AV124" s="1">
        <f t="shared" si="139"/>
        <v>0.33</v>
      </c>
      <c r="AW124" s="1">
        <f t="shared" si="140"/>
        <v>131020.66666666667</v>
      </c>
      <c r="AX124" s="1">
        <f t="shared" si="141"/>
        <v>85939897.51048249</v>
      </c>
      <c r="AZ124" s="1">
        <f t="shared" si="142"/>
        <v>14957.333333333334</v>
      </c>
      <c r="BA124" s="1">
        <f t="shared" si="143"/>
        <v>9810907.9002558645</v>
      </c>
    </row>
    <row r="125" spans="1:53" x14ac:dyDescent="0.15">
      <c r="C125" s="7">
        <v>4</v>
      </c>
      <c r="D125" s="7">
        <f t="shared" si="144"/>
        <v>17.896447856820402</v>
      </c>
      <c r="E125" s="10">
        <f t="shared" si="145"/>
        <v>16.5130444205289</v>
      </c>
      <c r="F125" s="7" t="s">
        <v>83</v>
      </c>
      <c r="G125" s="1">
        <v>5</v>
      </c>
      <c r="H125" s="9">
        <f t="shared" si="124"/>
        <v>17.896447856820402</v>
      </c>
      <c r="I125" s="9">
        <f t="shared" si="125"/>
        <v>291.04644785682035</v>
      </c>
      <c r="J125" s="9">
        <f t="shared" si="126"/>
        <v>0.15600320746981897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0.86950679758438154</v>
      </c>
      <c r="O125" s="9">
        <f t="shared" si="146"/>
        <v>0.33046351566233589</v>
      </c>
      <c r="P125" s="9">
        <f t="shared" si="129"/>
        <v>5.1553368395077154E-2</v>
      </c>
      <c r="Q125" s="12">
        <f t="shared" si="130"/>
        <v>1.7012611570375463E-2</v>
      </c>
      <c r="R125" s="9">
        <f t="shared" si="131"/>
        <v>9.3951000000000007E-2</v>
      </c>
      <c r="S125" s="13">
        <f t="shared" si="132"/>
        <v>0.18107962204101566</v>
      </c>
      <c r="T125" s="2">
        <f t="shared" si="133"/>
        <v>0.01</v>
      </c>
      <c r="U125" s="14">
        <f t="shared" si="134"/>
        <v>1.8107962204101566E-3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5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1.1760796220410156E-2</v>
      </c>
      <c r="AU125" s="9">
        <f t="shared" si="138"/>
        <v>28.47</v>
      </c>
      <c r="AV125" s="1">
        <f t="shared" si="139"/>
        <v>0.33</v>
      </c>
      <c r="AW125" s="1">
        <f t="shared" si="140"/>
        <v>131020.66666666667</v>
      </c>
      <c r="AX125" s="1">
        <f t="shared" si="141"/>
        <v>96995757.627824992</v>
      </c>
      <c r="AZ125" s="1">
        <f t="shared" si="142"/>
        <v>14957.333333333334</v>
      </c>
      <c r="BA125" s="1">
        <f t="shared" si="143"/>
        <v>11073046.074857818</v>
      </c>
    </row>
    <row r="126" spans="1:53" x14ac:dyDescent="0.15">
      <c r="C126" s="7">
        <v>5</v>
      </c>
      <c r="D126" s="7">
        <f t="shared" si="144"/>
        <v>22.7163354592725</v>
      </c>
      <c r="E126" s="10">
        <f t="shared" si="145"/>
        <v>17.896447856820402</v>
      </c>
      <c r="F126" s="7" t="s">
        <v>85</v>
      </c>
      <c r="G126" s="1">
        <v>6</v>
      </c>
      <c r="H126" s="9">
        <f t="shared" si="124"/>
        <v>22.7163354592725</v>
      </c>
      <c r="I126" s="9">
        <f t="shared" si="125"/>
        <v>295.86633545927248</v>
      </c>
      <c r="J126" s="9">
        <f t="shared" si="126"/>
        <v>0.26904387112590439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0.56361014726725867</v>
      </c>
      <c r="P126" s="9">
        <f t="shared" si="129"/>
        <v>0.15163585582662434</v>
      </c>
      <c r="Q126" s="12">
        <f t="shared" si="130"/>
        <v>5.0039832422786035E-2</v>
      </c>
      <c r="R126" s="9">
        <f t="shared" si="131"/>
        <v>9.3951000000000007E-2</v>
      </c>
      <c r="S126" s="13">
        <f t="shared" si="132"/>
        <v>0.53261628319854004</v>
      </c>
      <c r="T126" s="2">
        <f t="shared" si="133"/>
        <v>0.01</v>
      </c>
      <c r="U126" s="14">
        <f t="shared" si="134"/>
        <v>5.3261628319854004E-3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2.0226162831985403E-2</v>
      </c>
      <c r="AU126" s="9">
        <f t="shared" si="138"/>
        <v>28.47</v>
      </c>
      <c r="AV126" s="1">
        <f t="shared" si="139"/>
        <v>0.33</v>
      </c>
      <c r="AW126" s="1">
        <f t="shared" si="140"/>
        <v>131020.66666666667</v>
      </c>
      <c r="AX126" s="1">
        <f t="shared" si="141"/>
        <v>166812854.42115748</v>
      </c>
      <c r="AZ126" s="1">
        <f t="shared" si="142"/>
        <v>14957.333333333334</v>
      </c>
      <c r="BA126" s="1">
        <f t="shared" si="143"/>
        <v>19043373.319186743</v>
      </c>
    </row>
    <row r="127" spans="1:53" x14ac:dyDescent="0.15">
      <c r="C127" s="7">
        <v>6</v>
      </c>
      <c r="D127" s="7">
        <f t="shared" si="144"/>
        <v>29.203201737013</v>
      </c>
      <c r="E127" s="10">
        <f t="shared" si="145"/>
        <v>22.7163354592725</v>
      </c>
      <c r="F127" s="7" t="s">
        <v>83</v>
      </c>
      <c r="G127" s="1">
        <v>7</v>
      </c>
      <c r="H127" s="9">
        <f t="shared" si="124"/>
        <v>29.203201737013</v>
      </c>
      <c r="I127" s="9">
        <f t="shared" si="125"/>
        <v>302.35320173701297</v>
      </c>
      <c r="J127" s="9">
        <f t="shared" si="126"/>
        <v>0.54508011987164295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0.69667429144063442</v>
      </c>
      <c r="P127" s="9">
        <f t="shared" si="129"/>
        <v>0.37974330628995295</v>
      </c>
      <c r="Q127" s="12">
        <f t="shared" si="130"/>
        <v>0.12531529107568448</v>
      </c>
      <c r="R127" s="9">
        <f t="shared" si="131"/>
        <v>9.3951000000000007E-2</v>
      </c>
      <c r="S127" s="13">
        <f t="shared" si="132"/>
        <v>1.3338366922724023</v>
      </c>
      <c r="T127" s="2">
        <f t="shared" si="133"/>
        <v>0.01</v>
      </c>
      <c r="U127" s="14">
        <f t="shared" si="134"/>
        <v>1.3338366922724023E-2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2.8238366922724023E-2</v>
      </c>
      <c r="AU127" s="9">
        <f t="shared" si="138"/>
        <v>28.47</v>
      </c>
      <c r="AV127" s="1">
        <f t="shared" si="139"/>
        <v>0.33</v>
      </c>
      <c r="AW127" s="1">
        <f t="shared" si="140"/>
        <v>131020.66666666667</v>
      </c>
      <c r="AX127" s="1">
        <f t="shared" si="141"/>
        <v>232892547.62264791</v>
      </c>
      <c r="AZ127" s="1">
        <f t="shared" si="142"/>
        <v>14957.333333333334</v>
      </c>
      <c r="BA127" s="1">
        <f t="shared" si="143"/>
        <v>26587038.169356126</v>
      </c>
    </row>
    <row r="128" spans="1:53" x14ac:dyDescent="0.15">
      <c r="C128" s="7">
        <v>7</v>
      </c>
      <c r="D128" s="7">
        <f t="shared" si="144"/>
        <v>31.692492124899601</v>
      </c>
      <c r="E128" s="10">
        <f t="shared" si="145"/>
        <v>29.203201737013</v>
      </c>
      <c r="F128" s="7" t="s">
        <v>83</v>
      </c>
      <c r="G128" s="1">
        <v>8</v>
      </c>
      <c r="H128" s="9">
        <f t="shared" si="124"/>
        <v>31.692492124899601</v>
      </c>
      <c r="I128" s="9">
        <f t="shared" si="125"/>
        <v>304.84249212489959</v>
      </c>
      <c r="J128" s="9">
        <f t="shared" si="126"/>
        <v>0.7090313852946929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0.60163098515068159</v>
      </c>
      <c r="P128" s="9">
        <f t="shared" si="129"/>
        <v>0.42657525083759856</v>
      </c>
      <c r="Q128" s="12">
        <f t="shared" si="130"/>
        <v>0.14076983277640753</v>
      </c>
      <c r="R128" s="9">
        <f t="shared" si="131"/>
        <v>9.3951000000000007E-2</v>
      </c>
      <c r="S128" s="13">
        <f t="shared" si="132"/>
        <v>1.4983324581580559</v>
      </c>
      <c r="T128" s="2">
        <f t="shared" si="133"/>
        <v>0.01</v>
      </c>
      <c r="U128" s="14">
        <f t="shared" si="134"/>
        <v>1.4983324581580559E-2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2.9883324581580557E-2</v>
      </c>
      <c r="AU128" s="9">
        <f t="shared" si="138"/>
        <v>28.47</v>
      </c>
      <c r="AV128" s="1">
        <f t="shared" si="139"/>
        <v>0.33</v>
      </c>
      <c r="AW128" s="1">
        <f t="shared" si="140"/>
        <v>131020.66666666667</v>
      </c>
      <c r="AX128" s="1">
        <f t="shared" si="141"/>
        <v>246459138.81224668</v>
      </c>
      <c r="AZ128" s="1">
        <f t="shared" si="142"/>
        <v>14957.333333333334</v>
      </c>
      <c r="BA128" s="1">
        <f t="shared" si="143"/>
        <v>28135801.671957944</v>
      </c>
    </row>
    <row r="129" spans="1:54" x14ac:dyDescent="0.15">
      <c r="C129" s="7">
        <v>8</v>
      </c>
      <c r="D129" s="7">
        <f t="shared" si="144"/>
        <v>29.819733822337099</v>
      </c>
      <c r="E129" s="10">
        <f t="shared" si="145"/>
        <v>31.692492124899601</v>
      </c>
      <c r="F129" s="7" t="s">
        <v>83</v>
      </c>
      <c r="G129" s="1">
        <v>9</v>
      </c>
      <c r="H129" s="9">
        <f t="shared" si="124"/>
        <v>29.819733822337099</v>
      </c>
      <c r="I129" s="9">
        <f t="shared" si="125"/>
        <v>302.96973382233705</v>
      </c>
      <c r="J129" s="9">
        <f t="shared" si="126"/>
        <v>0.58199707834970005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0.45975573431308298</v>
      </c>
      <c r="P129" s="9">
        <f t="shared" si="129"/>
        <v>0.26757649412473522</v>
      </c>
      <c r="Q129" s="12">
        <f t="shared" si="130"/>
        <v>8.8300243061162631E-2</v>
      </c>
      <c r="R129" s="9">
        <f t="shared" si="131"/>
        <v>9.3951000000000007E-2</v>
      </c>
      <c r="S129" s="13">
        <f t="shared" si="132"/>
        <v>0.93985421188877849</v>
      </c>
      <c r="T129" s="2">
        <f t="shared" si="133"/>
        <v>0.01</v>
      </c>
      <c r="U129" s="14">
        <f t="shared" si="134"/>
        <v>9.3985421188877843E-3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2.4298542118887788E-2</v>
      </c>
      <c r="AU129" s="9">
        <f t="shared" si="138"/>
        <v>28.47</v>
      </c>
      <c r="AV129" s="1">
        <f t="shared" si="139"/>
        <v>0.33</v>
      </c>
      <c r="AW129" s="1">
        <f t="shared" si="140"/>
        <v>131020.66666666667</v>
      </c>
      <c r="AX129" s="1">
        <f t="shared" si="141"/>
        <v>200399314.62998703</v>
      </c>
      <c r="AZ129" s="1">
        <f t="shared" si="142"/>
        <v>14957.333333333334</v>
      </c>
      <c r="BA129" s="1">
        <f t="shared" si="143"/>
        <v>22877607.212289099</v>
      </c>
    </row>
    <row r="130" spans="1:54" x14ac:dyDescent="0.15">
      <c r="C130" s="7">
        <v>9</v>
      </c>
      <c r="D130" s="7">
        <f t="shared" si="144"/>
        <v>25.862689910644601</v>
      </c>
      <c r="E130" s="10">
        <f t="shared" si="145"/>
        <v>29.819733822337099</v>
      </c>
      <c r="F130" s="7" t="s">
        <v>83</v>
      </c>
      <c r="G130" s="1">
        <v>10</v>
      </c>
      <c r="H130" s="9">
        <f t="shared" si="124"/>
        <v>25.862689910644601</v>
      </c>
      <c r="I130" s="9">
        <f t="shared" si="125"/>
        <v>299.01268991064455</v>
      </c>
      <c r="J130" s="9">
        <f t="shared" si="126"/>
        <v>0.38037708546158233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0.47687924018834776</v>
      </c>
      <c r="P130" s="9">
        <f t="shared" si="129"/>
        <v>0.18139393549997759</v>
      </c>
      <c r="Q130" s="12">
        <f t="shared" si="130"/>
        <v>5.9859998714992611E-2</v>
      </c>
      <c r="R130" s="9">
        <f t="shared" si="131"/>
        <v>9.3951000000000007E-2</v>
      </c>
      <c r="S130" s="13">
        <f t="shared" si="132"/>
        <v>0.63714062346321598</v>
      </c>
      <c r="T130" s="2">
        <f t="shared" si="133"/>
        <v>0.01</v>
      </c>
      <c r="U130" s="14">
        <f t="shared" si="134"/>
        <v>6.3714062346321597E-3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2.1271406234632161E-2</v>
      </c>
      <c r="AU130" s="9">
        <f t="shared" si="138"/>
        <v>28.47</v>
      </c>
      <c r="AV130" s="1">
        <f t="shared" si="139"/>
        <v>0.33</v>
      </c>
      <c r="AW130" s="1">
        <f t="shared" si="140"/>
        <v>131020.66666666667</v>
      </c>
      <c r="AX130" s="1">
        <f t="shared" si="141"/>
        <v>175433374.14151978</v>
      </c>
      <c r="AZ130" s="1">
        <f t="shared" si="142"/>
        <v>14957.333333333334</v>
      </c>
      <c r="BA130" s="1">
        <f t="shared" si="143"/>
        <v>20027492.773349434</v>
      </c>
    </row>
    <row r="131" spans="1:54" x14ac:dyDescent="0.15">
      <c r="C131" s="7">
        <v>10</v>
      </c>
      <c r="D131" s="7">
        <f t="shared" si="144"/>
        <v>19.070365724176</v>
      </c>
      <c r="E131" s="10">
        <f t="shared" si="145"/>
        <v>25.862689910644601</v>
      </c>
      <c r="F131" s="7" t="s">
        <v>83</v>
      </c>
      <c r="G131" s="1">
        <v>11</v>
      </c>
      <c r="H131" s="9">
        <f t="shared" si="124"/>
        <v>19.070365724176</v>
      </c>
      <c r="I131" s="9">
        <f t="shared" si="125"/>
        <v>292.22036572417596</v>
      </c>
      <c r="J131" s="9">
        <f t="shared" si="126"/>
        <v>0.17844328499966272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0.28071103945395171</v>
      </c>
      <c r="O131" s="9">
        <f t="shared" si="146"/>
        <v>0.29947426523441845</v>
      </c>
      <c r="P131" s="9">
        <f t="shared" si="129"/>
        <v>5.3439171661289919E-2</v>
      </c>
      <c r="Q131" s="12">
        <f t="shared" si="130"/>
        <v>1.7634926648225673E-2</v>
      </c>
      <c r="R131" s="9">
        <f t="shared" si="131"/>
        <v>9.3951000000000007E-2</v>
      </c>
      <c r="S131" s="13">
        <f t="shared" si="132"/>
        <v>0.18770344805511036</v>
      </c>
      <c r="T131" s="2">
        <f t="shared" si="133"/>
        <v>0.01</v>
      </c>
      <c r="U131" s="14">
        <f t="shared" si="134"/>
        <v>1.8770344805511035E-3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1.1827034480551103E-2</v>
      </c>
      <c r="AU131" s="9">
        <f t="shared" si="138"/>
        <v>28.47</v>
      </c>
      <c r="AV131" s="1">
        <f t="shared" si="139"/>
        <v>0.33</v>
      </c>
      <c r="AW131" s="1">
        <f t="shared" si="140"/>
        <v>131020.66666666667</v>
      </c>
      <c r="AX131" s="1">
        <f t="shared" si="141"/>
        <v>97542049.741548568</v>
      </c>
      <c r="AZ131" s="1">
        <f t="shared" si="142"/>
        <v>14957.333333333334</v>
      </c>
      <c r="BA131" s="1">
        <f t="shared" si="143"/>
        <v>11135410.841044841</v>
      </c>
    </row>
    <row r="132" spans="1:54" x14ac:dyDescent="0.15">
      <c r="C132" s="7">
        <v>11</v>
      </c>
      <c r="D132" s="7">
        <f t="shared" si="144"/>
        <v>12.160798428997801</v>
      </c>
      <c r="E132" s="10">
        <f t="shared" si="145"/>
        <v>19.070365724176</v>
      </c>
      <c r="F132" s="7" t="s">
        <v>85</v>
      </c>
      <c r="G132" s="1">
        <v>12</v>
      </c>
      <c r="H132" s="9">
        <f t="shared" si="124"/>
        <v>12.160798428997801</v>
      </c>
      <c r="I132" s="9">
        <f t="shared" si="125"/>
        <v>285.31079842899777</v>
      </c>
      <c r="J132" s="9">
        <f t="shared" si="126"/>
        <v>7.9625706266094221E-2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0.53073509357312854</v>
      </c>
      <c r="P132" s="9">
        <f t="shared" si="129"/>
        <v>4.2260156665961966E-2</v>
      </c>
      <c r="Q132" s="12">
        <f t="shared" si="130"/>
        <v>1.3945851699767449E-2</v>
      </c>
      <c r="R132" s="9">
        <f t="shared" si="131"/>
        <v>9.3951000000000007E-2</v>
      </c>
      <c r="S132" s="13">
        <f t="shared" si="132"/>
        <v>0.14843750146105361</v>
      </c>
      <c r="T132" s="2">
        <f t="shared" si="133"/>
        <v>0.01</v>
      </c>
      <c r="U132" s="14">
        <f t="shared" si="134"/>
        <v>1.4843750146105361E-3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6.9743750146105364E-3</v>
      </c>
      <c r="AU132" s="9">
        <f t="shared" si="138"/>
        <v>28.47</v>
      </c>
      <c r="AV132" s="1">
        <f t="shared" si="139"/>
        <v>0.33</v>
      </c>
      <c r="AW132" s="1">
        <f t="shared" si="140"/>
        <v>131020.66666666667</v>
      </c>
      <c r="AX132" s="1">
        <f t="shared" si="141"/>
        <v>57520322.250692792</v>
      </c>
      <c r="AY132" s="1">
        <f>SUM(AX121:AX132)</f>
        <v>1519921403.9268723</v>
      </c>
      <c r="AZ132" s="1">
        <f t="shared" si="142"/>
        <v>14957.333333333334</v>
      </c>
      <c r="BA132" s="1">
        <f t="shared" si="143"/>
        <v>6566526.1460865894</v>
      </c>
      <c r="BB132" s="1">
        <f>SUM(BA121:BA132)</f>
        <v>173514390.19036847</v>
      </c>
    </row>
    <row r="133" spans="1:54" x14ac:dyDescent="0.15">
      <c r="C133" s="7">
        <v>12</v>
      </c>
      <c r="D133" s="7">
        <f t="shared" si="144"/>
        <v>8.8387975123725795</v>
      </c>
      <c r="E133" s="10">
        <f t="shared" si="145"/>
        <v>12.160798428997801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5.5637192800322604</v>
      </c>
      <c r="E136" s="7"/>
      <c r="F136" s="7"/>
      <c r="G136" s="1">
        <v>1</v>
      </c>
      <c r="H136" s="9">
        <f t="shared" ref="H136:H147" si="147">E137</f>
        <v>5.5637192800322604</v>
      </c>
      <c r="I136" s="9">
        <f t="shared" ref="I136:I147" si="148">H136+273.15</f>
        <v>278.71371928003225</v>
      </c>
      <c r="J136" s="9">
        <f t="shared" ref="J136:J147" si="149">EXP(($C$15*(I136-$C$13))/($C$16*I136*$C$13))</f>
        <v>3.5501007009146941E-2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2.6946965409861717E-2</v>
      </c>
      <c r="Q136" s="12">
        <f t="shared" ref="Q136:Q147" si="153">P136*$B$138</f>
        <v>7.0062110065640471E-3</v>
      </c>
      <c r="R136" s="9">
        <f t="shared" ref="R136:R147" si="154">L136*$B$138</f>
        <v>0.19735245833333334</v>
      </c>
      <c r="S136" s="13">
        <f t="shared" ref="S136:S147" si="155">Q136/R136</f>
        <v>3.5501007009146941E-2</v>
      </c>
      <c r="T136" s="2">
        <f t="shared" ref="T136:T147" si="156">$B$137/100</f>
        <v>0.01</v>
      </c>
      <c r="U136" s="14">
        <f t="shared" ref="U136:U147" si="157">S136*T136</f>
        <v>3.5501007009146942E-4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5.8450100700914694E-3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12045</v>
      </c>
      <c r="AX136" s="1">
        <f t="shared" ref="AX136:AX147" si="164">AW136*10000*AV136*0.67*AU136*AT136</f>
        <v>9309136.777033167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6.6198645389611697</v>
      </c>
      <c r="E137" s="10">
        <f t="shared" ref="E137:E148" si="166">D136</f>
        <v>5.5637192800322604</v>
      </c>
      <c r="F137" s="7" t="s">
        <v>83</v>
      </c>
      <c r="G137" s="1">
        <v>2</v>
      </c>
      <c r="H137" s="9">
        <f t="shared" si="147"/>
        <v>6.6198645389611697</v>
      </c>
      <c r="I137" s="9">
        <f t="shared" si="148"/>
        <v>279.76986453896114</v>
      </c>
      <c r="J137" s="9">
        <f t="shared" si="149"/>
        <v>4.0505648239999907E-2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1.4911488679234717</v>
      </c>
      <c r="P137" s="9">
        <f t="shared" si="152"/>
        <v>6.0399951517582227E-2</v>
      </c>
      <c r="Q137" s="12">
        <f t="shared" si="153"/>
        <v>1.5703987394571378E-2</v>
      </c>
      <c r="R137" s="9">
        <f t="shared" si="154"/>
        <v>0.19735245833333334</v>
      </c>
      <c r="S137" s="13">
        <f t="shared" si="155"/>
        <v>7.9573305177921536E-2</v>
      </c>
      <c r="T137" s="2">
        <f t="shared" si="156"/>
        <v>0.01</v>
      </c>
      <c r="U137" s="14">
        <f t="shared" si="157"/>
        <v>7.9573305177921532E-4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6.2857330517792154E-3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12045</v>
      </c>
      <c r="AX137" s="1">
        <f t="shared" si="164"/>
        <v>10011060.378209941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9.9997803574549895</v>
      </c>
      <c r="E138" s="10">
        <f t="shared" si="166"/>
        <v>6.6198645389611697</v>
      </c>
      <c r="F138" s="7" t="s">
        <v>83</v>
      </c>
      <c r="G138" s="1">
        <v>3</v>
      </c>
      <c r="H138" s="9">
        <f t="shared" si="147"/>
        <v>9.9997803574549895</v>
      </c>
      <c r="I138" s="9">
        <f t="shared" si="148"/>
        <v>283.14978035745497</v>
      </c>
      <c r="J138" s="9">
        <f t="shared" si="149"/>
        <v>6.1367339895965572E-2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2.1897968330725561</v>
      </c>
      <c r="P138" s="9">
        <f t="shared" si="152"/>
        <v>0.13438200655827254</v>
      </c>
      <c r="Q138" s="12">
        <f t="shared" si="153"/>
        <v>3.4939321705150864E-2</v>
      </c>
      <c r="R138" s="9">
        <f t="shared" si="154"/>
        <v>0.19735245833333334</v>
      </c>
      <c r="S138" s="13">
        <f t="shared" si="155"/>
        <v>0.17704021525861846</v>
      </c>
      <c r="T138" s="2">
        <f t="shared" si="156"/>
        <v>0.01</v>
      </c>
      <c r="U138" s="14">
        <f t="shared" si="157"/>
        <v>1.7704021525861847E-3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7.260402152586185E-3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12045</v>
      </c>
      <c r="AX138" s="1">
        <f t="shared" si="164"/>
        <v>11563380.710075172</v>
      </c>
    </row>
    <row r="139" spans="1:54" x14ac:dyDescent="0.15">
      <c r="C139" s="7">
        <v>3</v>
      </c>
      <c r="D139" s="7">
        <f t="shared" si="165"/>
        <v>16.5130444205289</v>
      </c>
      <c r="E139" s="10">
        <f t="shared" si="166"/>
        <v>9.9997803574549895</v>
      </c>
      <c r="F139" s="7" t="s">
        <v>83</v>
      </c>
      <c r="G139" s="1">
        <v>4</v>
      </c>
      <c r="H139" s="9">
        <f t="shared" si="147"/>
        <v>16.5130444205289</v>
      </c>
      <c r="I139" s="9">
        <f t="shared" si="148"/>
        <v>289.66304442052888</v>
      </c>
      <c r="J139" s="9">
        <f t="shared" si="149"/>
        <v>0.13296705924157759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2.8144627431809504</v>
      </c>
      <c r="P139" s="9">
        <f t="shared" si="152"/>
        <v>0.37423083430575438</v>
      </c>
      <c r="Q139" s="12">
        <f t="shared" si="153"/>
        <v>9.7300016919496135E-2</v>
      </c>
      <c r="R139" s="9">
        <f t="shared" si="154"/>
        <v>0.19735245833333334</v>
      </c>
      <c r="S139" s="13">
        <f t="shared" si="155"/>
        <v>0.49302662729011421</v>
      </c>
      <c r="T139" s="2">
        <f t="shared" si="156"/>
        <v>0.01</v>
      </c>
      <c r="U139" s="14">
        <f t="shared" si="157"/>
        <v>4.9302662729011418E-3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1.0420266272901144E-2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12045</v>
      </c>
      <c r="AX139" s="1">
        <f t="shared" si="164"/>
        <v>16595982.354915658</v>
      </c>
    </row>
    <row r="140" spans="1:54" x14ac:dyDescent="0.15">
      <c r="C140" s="7">
        <v>4</v>
      </c>
      <c r="D140" s="7">
        <f t="shared" si="165"/>
        <v>17.896447856820402</v>
      </c>
      <c r="E140" s="10">
        <f t="shared" si="166"/>
        <v>16.5130444205289</v>
      </c>
      <c r="F140" s="7" t="s">
        <v>83</v>
      </c>
      <c r="G140" s="1">
        <v>5</v>
      </c>
      <c r="H140" s="9">
        <f t="shared" si="147"/>
        <v>17.896447856820402</v>
      </c>
      <c r="I140" s="9">
        <f t="shared" si="148"/>
        <v>291.04644785682035</v>
      </c>
      <c r="J140" s="9">
        <f t="shared" si="149"/>
        <v>0.15600320746981897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3.1992798255418626</v>
      </c>
      <c r="P140" s="9">
        <f t="shared" si="152"/>
        <v>0.49909791437801343</v>
      </c>
      <c r="Q140" s="12">
        <f t="shared" si="153"/>
        <v>0.12976545773828349</v>
      </c>
      <c r="R140" s="9">
        <f t="shared" si="154"/>
        <v>0.19735245833333334</v>
      </c>
      <c r="S140" s="13">
        <f t="shared" si="155"/>
        <v>0.6575314988937524</v>
      </c>
      <c r="T140" s="2">
        <f t="shared" si="156"/>
        <v>0.01</v>
      </c>
      <c r="U140" s="14">
        <f t="shared" si="157"/>
        <v>6.5753149889375244E-3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8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1.6525314988937525E-2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12045</v>
      </c>
      <c r="AX140" s="1">
        <f t="shared" si="164"/>
        <v>26319273.306772649</v>
      </c>
    </row>
    <row r="141" spans="1:54" x14ac:dyDescent="0.15">
      <c r="C141" s="7">
        <v>5</v>
      </c>
      <c r="D141" s="7">
        <f t="shared" si="165"/>
        <v>22.7163354592725</v>
      </c>
      <c r="E141" s="10">
        <f t="shared" si="166"/>
        <v>17.896447856820402</v>
      </c>
      <c r="F141" s="7" t="s">
        <v>85</v>
      </c>
      <c r="G141" s="1">
        <v>6</v>
      </c>
      <c r="H141" s="9">
        <f t="shared" si="147"/>
        <v>22.7163354592725</v>
      </c>
      <c r="I141" s="9">
        <f t="shared" si="148"/>
        <v>295.86633545927248</v>
      </c>
      <c r="J141" s="9">
        <f t="shared" si="149"/>
        <v>0.26904387112590439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3.4592298278305158</v>
      </c>
      <c r="P141" s="9">
        <f t="shared" si="152"/>
        <v>0.93068458399371767</v>
      </c>
      <c r="Q141" s="12">
        <f t="shared" si="153"/>
        <v>0.2419779918383666</v>
      </c>
      <c r="R141" s="9">
        <f t="shared" si="154"/>
        <v>0.19735245833333334</v>
      </c>
      <c r="S141" s="13">
        <f t="shared" si="155"/>
        <v>1.2261209912554503</v>
      </c>
      <c r="T141" s="2">
        <f t="shared" si="156"/>
        <v>0.01</v>
      </c>
      <c r="U141" s="14">
        <f t="shared" si="157"/>
        <v>1.2261209912554503E-2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2.7161209912554503E-2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12045</v>
      </c>
      <c r="AX141" s="1">
        <f t="shared" si="164"/>
        <v>43258679.638463318</v>
      </c>
    </row>
    <row r="142" spans="1:54" x14ac:dyDescent="0.15">
      <c r="C142" s="7">
        <v>6</v>
      </c>
      <c r="D142" s="7">
        <f t="shared" si="165"/>
        <v>29.203201737013</v>
      </c>
      <c r="E142" s="10">
        <f t="shared" si="166"/>
        <v>22.7163354592725</v>
      </c>
      <c r="F142" s="7" t="s">
        <v>83</v>
      </c>
      <c r="G142" s="1">
        <v>7</v>
      </c>
      <c r="H142" s="9">
        <f t="shared" si="147"/>
        <v>29.203201737013</v>
      </c>
      <c r="I142" s="9">
        <f t="shared" si="148"/>
        <v>302.35320173701297</v>
      </c>
      <c r="J142" s="9">
        <f t="shared" si="149"/>
        <v>0.54508011987164295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3.287593160503465</v>
      </c>
      <c r="P142" s="9">
        <f t="shared" si="152"/>
        <v>1.7920016740164222</v>
      </c>
      <c r="Q142" s="12">
        <f t="shared" si="153"/>
        <v>0.46592043524426979</v>
      </c>
      <c r="R142" s="9">
        <f t="shared" si="154"/>
        <v>0.19735245833333334</v>
      </c>
      <c r="S142" s="13">
        <f t="shared" si="155"/>
        <v>2.360854479234904</v>
      </c>
      <c r="T142" s="2">
        <f t="shared" si="156"/>
        <v>0.01</v>
      </c>
      <c r="U142" s="14">
        <f t="shared" si="157"/>
        <v>2.3608544792349039E-2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3.8508544792349039E-2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12045</v>
      </c>
      <c r="AX142" s="1">
        <f t="shared" si="164"/>
        <v>61331170.734984815</v>
      </c>
    </row>
    <row r="143" spans="1:54" x14ac:dyDescent="0.15">
      <c r="C143" s="7">
        <v>7</v>
      </c>
      <c r="D143" s="7">
        <f t="shared" si="165"/>
        <v>31.692492124899601</v>
      </c>
      <c r="E143" s="10">
        <f t="shared" si="166"/>
        <v>29.203201737013</v>
      </c>
      <c r="F143" s="7" t="s">
        <v>83</v>
      </c>
      <c r="G143" s="1">
        <v>8</v>
      </c>
      <c r="H143" s="9">
        <f t="shared" si="147"/>
        <v>31.692492124899601</v>
      </c>
      <c r="I143" s="9">
        <f t="shared" si="148"/>
        <v>304.84249212489959</v>
      </c>
      <c r="J143" s="9">
        <f t="shared" si="149"/>
        <v>0.7090313852946929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2.2546394031537096</v>
      </c>
      <c r="P143" s="9">
        <f t="shared" si="152"/>
        <v>1.5986100993580743</v>
      </c>
      <c r="Q143" s="12">
        <f t="shared" si="153"/>
        <v>0.41563862583309935</v>
      </c>
      <c r="R143" s="9">
        <f t="shared" si="154"/>
        <v>0.19735245833333334</v>
      </c>
      <c r="S143" s="13">
        <f t="shared" si="155"/>
        <v>2.1060727053679518</v>
      </c>
      <c r="T143" s="2">
        <f t="shared" si="156"/>
        <v>0.01</v>
      </c>
      <c r="U143" s="14">
        <f t="shared" si="157"/>
        <v>2.1060727053679517E-2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3.5960727053679517E-2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12045</v>
      </c>
      <c r="AX143" s="1">
        <f t="shared" si="164"/>
        <v>57273353.292789243</v>
      </c>
    </row>
    <row r="144" spans="1:54" x14ac:dyDescent="0.15">
      <c r="C144" s="7">
        <v>8</v>
      </c>
      <c r="D144" s="7">
        <f t="shared" si="165"/>
        <v>29.819733822337099</v>
      </c>
      <c r="E144" s="10">
        <f t="shared" si="166"/>
        <v>31.692492124899601</v>
      </c>
      <c r="F144" s="7" t="s">
        <v>83</v>
      </c>
      <c r="G144" s="1">
        <v>9</v>
      </c>
      <c r="H144" s="9">
        <f t="shared" si="147"/>
        <v>29.819733822337099</v>
      </c>
      <c r="I144" s="9">
        <f t="shared" si="148"/>
        <v>302.96973382233705</v>
      </c>
      <c r="J144" s="9">
        <f t="shared" si="149"/>
        <v>0.58199707834970005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1.4150772204623021</v>
      </c>
      <c r="P144" s="9">
        <f t="shared" si="152"/>
        <v>0.8235708079482742</v>
      </c>
      <c r="Q144" s="12">
        <f t="shared" si="153"/>
        <v>0.21412841006655131</v>
      </c>
      <c r="R144" s="9">
        <f t="shared" si="154"/>
        <v>0.19735245833333334</v>
      </c>
      <c r="S144" s="13">
        <f t="shared" si="155"/>
        <v>1.0850050304662684</v>
      </c>
      <c r="T144" s="2">
        <f t="shared" si="156"/>
        <v>0.01</v>
      </c>
      <c r="U144" s="14">
        <f t="shared" si="157"/>
        <v>1.0850050304662684E-2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2.5750050304662687E-2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12045</v>
      </c>
      <c r="AX144" s="1">
        <f t="shared" si="164"/>
        <v>41011176.615105174</v>
      </c>
    </row>
    <row r="145" spans="3:51" x14ac:dyDescent="0.15">
      <c r="C145" s="7">
        <v>9</v>
      </c>
      <c r="D145" s="7">
        <f t="shared" si="165"/>
        <v>25.862689910644601</v>
      </c>
      <c r="E145" s="10">
        <f t="shared" si="166"/>
        <v>29.819733822337099</v>
      </c>
      <c r="F145" s="7" t="s">
        <v>83</v>
      </c>
      <c r="G145" s="1">
        <v>10</v>
      </c>
      <c r="H145" s="9">
        <f t="shared" si="147"/>
        <v>25.862689910644601</v>
      </c>
      <c r="I145" s="9">
        <f t="shared" si="148"/>
        <v>299.01268991064455</v>
      </c>
      <c r="J145" s="9">
        <f t="shared" si="149"/>
        <v>0.38037708546158233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1.3505543291806945</v>
      </c>
      <c r="P145" s="9">
        <f t="shared" si="152"/>
        <v>0.51371991949127505</v>
      </c>
      <c r="Q145" s="12">
        <f t="shared" si="153"/>
        <v>0.13356717906773152</v>
      </c>
      <c r="R145" s="9">
        <f t="shared" si="154"/>
        <v>0.19735245833333334</v>
      </c>
      <c r="S145" s="13">
        <f t="shared" si="155"/>
        <v>0.67679511162781236</v>
      </c>
      <c r="T145" s="2">
        <f t="shared" si="156"/>
        <v>0.01</v>
      </c>
      <c r="U145" s="14">
        <f t="shared" si="157"/>
        <v>6.7679511162781238E-3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2.1667951116278124E-2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12045</v>
      </c>
      <c r="AX145" s="1">
        <f t="shared" si="164"/>
        <v>34509764.431653909</v>
      </c>
    </row>
    <row r="146" spans="3:51" x14ac:dyDescent="0.15">
      <c r="C146" s="7">
        <v>10</v>
      </c>
      <c r="D146" s="7">
        <f t="shared" si="165"/>
        <v>19.070365724176</v>
      </c>
      <c r="E146" s="10">
        <f t="shared" si="166"/>
        <v>25.862689910644601</v>
      </c>
      <c r="F146" s="7" t="s">
        <v>83</v>
      </c>
      <c r="G146" s="1">
        <v>11</v>
      </c>
      <c r="H146" s="9">
        <f t="shared" si="147"/>
        <v>19.070365724176</v>
      </c>
      <c r="I146" s="9">
        <f t="shared" si="148"/>
        <v>292.22036572417596</v>
      </c>
      <c r="J146" s="9">
        <f t="shared" si="149"/>
        <v>0.17844328499966272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1.5958823263560862</v>
      </c>
      <c r="P146" s="9">
        <f t="shared" si="152"/>
        <v>0.28477448478788386</v>
      </c>
      <c r="Q146" s="12">
        <f t="shared" si="153"/>
        <v>7.4041366044849802E-2</v>
      </c>
      <c r="R146" s="9">
        <f t="shared" si="154"/>
        <v>0.19735245833333334</v>
      </c>
      <c r="S146" s="13">
        <f t="shared" si="155"/>
        <v>0.37517326447381794</v>
      </c>
      <c r="T146" s="2">
        <f t="shared" si="156"/>
        <v>0.01</v>
      </c>
      <c r="U146" s="14">
        <f t="shared" si="157"/>
        <v>3.7517326447381793E-3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1.3701732644738181E-2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12045</v>
      </c>
      <c r="AX146" s="1">
        <f t="shared" si="164"/>
        <v>21822255.520975012</v>
      </c>
    </row>
    <row r="147" spans="3:51" x14ac:dyDescent="0.15">
      <c r="C147" s="7">
        <v>11</v>
      </c>
      <c r="D147" s="7">
        <f t="shared" si="165"/>
        <v>12.160798428997801</v>
      </c>
      <c r="E147" s="10">
        <f t="shared" si="166"/>
        <v>19.070365724176</v>
      </c>
      <c r="F147" s="7" t="s">
        <v>85</v>
      </c>
      <c r="G147" s="1">
        <v>12</v>
      </c>
      <c r="H147" s="9">
        <f t="shared" si="147"/>
        <v>12.160798428997801</v>
      </c>
      <c r="I147" s="9">
        <f t="shared" si="148"/>
        <v>285.31079842899777</v>
      </c>
      <c r="J147" s="9">
        <f t="shared" si="149"/>
        <v>7.9625706266094221E-2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2.0701557582348693</v>
      </c>
      <c r="P147" s="9">
        <f t="shared" si="152"/>
        <v>0.16483761433027327</v>
      </c>
      <c r="Q147" s="12">
        <f t="shared" si="153"/>
        <v>4.2857779725871049E-2</v>
      </c>
      <c r="R147" s="9">
        <f t="shared" si="154"/>
        <v>0.19735245833333334</v>
      </c>
      <c r="S147" s="13">
        <f t="shared" si="155"/>
        <v>0.21716364765764998</v>
      </c>
      <c r="T147" s="2">
        <f t="shared" si="156"/>
        <v>0.01</v>
      </c>
      <c r="U147" s="14">
        <f t="shared" si="157"/>
        <v>2.1716364765764998E-3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7.6616364765764999E-3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12045</v>
      </c>
      <c r="AX147" s="1">
        <f t="shared" si="164"/>
        <v>12202412.150034321</v>
      </c>
      <c r="AY147" s="1">
        <f>SUM(AX136:AX147)</f>
        <v>345207645.91101235</v>
      </c>
    </row>
    <row r="148" spans="3:51" x14ac:dyDescent="0.15">
      <c r="C148" s="7">
        <v>12</v>
      </c>
      <c r="D148" s="7">
        <f t="shared" si="165"/>
        <v>8.8387975123725795</v>
      </c>
      <c r="E148" s="10">
        <f t="shared" si="166"/>
        <v>12.160798428997801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110048310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192265451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145771142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72119150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9263549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398995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230449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132801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280161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211029961.51689357</v>
      </c>
      <c r="J13" s="6" t="s">
        <v>37</v>
      </c>
      <c r="K13" s="6">
        <f>I13/(10000*1000)</f>
        <v>21.102996151689357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17.010710336129002</v>
      </c>
      <c r="E26" s="7"/>
      <c r="F26" s="7"/>
      <c r="G26" s="1">
        <v>1</v>
      </c>
      <c r="H26" s="9">
        <f t="shared" ref="H26:H37" si="0">E27</f>
        <v>17.010710336129002</v>
      </c>
      <c r="I26" s="9">
        <f t="shared" ref="I26:I37" si="1">H26+273.15</f>
        <v>290.160710336129</v>
      </c>
      <c r="J26" s="9">
        <f t="shared" ref="J26:J37" si="2">EXP(($C$15*(I26-$C$13))/($C$16*I26*$C$13))</f>
        <v>0.14085830132215388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0.17878968113944338</v>
      </c>
      <c r="Q26" s="12">
        <f t="shared" ref="Q26:Q37" si="6">P26*$B$28</f>
        <v>1.7878968113944339E-2</v>
      </c>
      <c r="R26" s="9">
        <f t="shared" ref="R26:R37" si="7">L26*$B$28</f>
        <v>0.12692875000000001</v>
      </c>
      <c r="S26" s="13">
        <f t="shared" ref="S26:S37" si="8">Q26/R26</f>
        <v>0.14085830132215388</v>
      </c>
      <c r="T26" s="2">
        <f t="shared" ref="T26:T37" si="9">$B$27/100</f>
        <v>0.01</v>
      </c>
      <c r="U26" s="14">
        <f t="shared" ref="U26:U37" si="10">S26*T26</f>
        <v>1.4085830132215388E-3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3.3508583013221543E-2</v>
      </c>
      <c r="AR26" s="9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9170692.5</v>
      </c>
      <c r="AU26" s="1">
        <f t="shared" ref="AU26:AU37" si="17">AT26*10000*AS26*0.67*AR26*AQ26</f>
        <v>26133224564.321114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16.346185414857299</v>
      </c>
      <c r="E27" s="10">
        <f t="shared" ref="E27:E38" si="18">D26</f>
        <v>17.010710336129002</v>
      </c>
      <c r="F27" s="7" t="s">
        <v>83</v>
      </c>
      <c r="G27" s="1">
        <v>2</v>
      </c>
      <c r="H27" s="9">
        <f t="shared" si="0"/>
        <v>16.346185414857299</v>
      </c>
      <c r="I27" s="9">
        <f t="shared" si="1"/>
        <v>289.49618541485728</v>
      </c>
      <c r="J27" s="9">
        <f t="shared" si="2"/>
        <v>0.13041569052370874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19">L27+O26-P26-N27</f>
        <v>2.3597853188605562</v>
      </c>
      <c r="P27" s="9">
        <f t="shared" si="5"/>
        <v>0.30775303184690966</v>
      </c>
      <c r="Q27" s="12">
        <f t="shared" si="6"/>
        <v>3.0775303184690968E-2</v>
      </c>
      <c r="R27" s="9">
        <f t="shared" si="7"/>
        <v>0.12692875000000001</v>
      </c>
      <c r="S27" s="13">
        <f t="shared" si="8"/>
        <v>0.24246124841449213</v>
      </c>
      <c r="T27" s="2">
        <f t="shared" si="9"/>
        <v>0.01</v>
      </c>
      <c r="U27" s="14">
        <f t="shared" si="10"/>
        <v>2.4246124841449212E-3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3.4524612484144922E-2</v>
      </c>
      <c r="AR27" s="9">
        <f t="shared" si="14"/>
        <v>126.92874999999999</v>
      </c>
      <c r="AS27" s="1">
        <f t="shared" si="15"/>
        <v>0.1</v>
      </c>
      <c r="AT27" s="1">
        <f t="shared" si="16"/>
        <v>9170692.5</v>
      </c>
      <c r="AU27" s="1">
        <f t="shared" si="17"/>
        <v>26925622330.503357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19.916498313866999</v>
      </c>
      <c r="E28" s="10">
        <f t="shared" si="18"/>
        <v>16.346185414857299</v>
      </c>
      <c r="F28" s="7" t="s">
        <v>83</v>
      </c>
      <c r="G28" s="1">
        <v>3</v>
      </c>
      <c r="H28" s="9">
        <f t="shared" si="0"/>
        <v>19.916498313866999</v>
      </c>
      <c r="I28" s="9">
        <f t="shared" si="1"/>
        <v>293.06649831386699</v>
      </c>
      <c r="J28" s="9">
        <f t="shared" si="2"/>
        <v>0.19646245896963113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19"/>
        <v>3.3213197870136466</v>
      </c>
      <c r="P28" s="9">
        <f t="shared" si="5"/>
        <v>0.65251465238119255</v>
      </c>
      <c r="Q28" s="12">
        <f t="shared" si="6"/>
        <v>6.5251465238119255E-2</v>
      </c>
      <c r="R28" s="9">
        <f t="shared" si="7"/>
        <v>0.12692875000000001</v>
      </c>
      <c r="S28" s="13">
        <f t="shared" si="8"/>
        <v>0.51407947559650002</v>
      </c>
      <c r="T28" s="2">
        <f t="shared" si="9"/>
        <v>0.01</v>
      </c>
      <c r="U28" s="14">
        <f t="shared" si="10"/>
        <v>5.1407947559650004E-3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3.7240794755965007E-2</v>
      </c>
      <c r="AR28" s="9">
        <f t="shared" si="14"/>
        <v>126.92874999999999</v>
      </c>
      <c r="AS28" s="1">
        <f t="shared" si="15"/>
        <v>0.1</v>
      </c>
      <c r="AT28" s="1">
        <f t="shared" si="16"/>
        <v>9170692.5</v>
      </c>
      <c r="AU28" s="1">
        <f t="shared" si="17"/>
        <v>29043963211.67683</v>
      </c>
    </row>
    <row r="29" spans="1:47" x14ac:dyDescent="0.15">
      <c r="C29" s="7">
        <v>3</v>
      </c>
      <c r="D29" s="8">
        <v>24.312000925633399</v>
      </c>
      <c r="E29" s="10">
        <f t="shared" si="18"/>
        <v>19.916498313866999</v>
      </c>
      <c r="F29" s="7" t="s">
        <v>83</v>
      </c>
      <c r="G29" s="1">
        <v>4</v>
      </c>
      <c r="H29" s="9">
        <f t="shared" si="0"/>
        <v>24.312000925633399</v>
      </c>
      <c r="I29" s="9">
        <f t="shared" si="1"/>
        <v>297.46200092563339</v>
      </c>
      <c r="J29" s="9">
        <f t="shared" si="2"/>
        <v>0.32098980122632709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19"/>
        <v>3.9380926346324543</v>
      </c>
      <c r="P29" s="9">
        <f t="shared" si="5"/>
        <v>1.2640875720015343</v>
      </c>
      <c r="Q29" s="12">
        <f t="shared" si="6"/>
        <v>0.12640875720015343</v>
      </c>
      <c r="R29" s="9">
        <f t="shared" si="7"/>
        <v>0.12692875000000001</v>
      </c>
      <c r="S29" s="13">
        <f t="shared" si="8"/>
        <v>0.99590327014292213</v>
      </c>
      <c r="T29" s="2">
        <f t="shared" si="9"/>
        <v>0.01</v>
      </c>
      <c r="U29" s="14">
        <f t="shared" si="10"/>
        <v>9.9590327014292216E-3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4.6059032701429227E-2</v>
      </c>
      <c r="AR29" s="9">
        <f t="shared" si="14"/>
        <v>126.92874999999999</v>
      </c>
      <c r="AS29" s="1">
        <f t="shared" si="15"/>
        <v>0.1</v>
      </c>
      <c r="AT29" s="1">
        <f t="shared" si="16"/>
        <v>9170692.5</v>
      </c>
      <c r="AU29" s="1">
        <f t="shared" si="17"/>
        <v>35921275582.644753</v>
      </c>
    </row>
    <row r="30" spans="1:47" x14ac:dyDescent="0.15">
      <c r="C30" s="7">
        <v>4</v>
      </c>
      <c r="D30" s="8">
        <v>27.578052424484198</v>
      </c>
      <c r="E30" s="10">
        <f t="shared" si="18"/>
        <v>24.312000925633399</v>
      </c>
      <c r="F30" s="7" t="s">
        <v>83</v>
      </c>
      <c r="G30" s="1">
        <v>5</v>
      </c>
      <c r="H30" s="9">
        <f t="shared" si="0"/>
        <v>27.578052424484198</v>
      </c>
      <c r="I30" s="9">
        <f t="shared" si="1"/>
        <v>300.72805242448419</v>
      </c>
      <c r="J30" s="9">
        <f t="shared" si="2"/>
        <v>0.45801605390193662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2.5403048094993741</v>
      </c>
      <c r="O30" s="9">
        <f t="shared" si="19"/>
        <v>1.402987753131546</v>
      </c>
      <c r="P30" s="9">
        <f t="shared" si="5"/>
        <v>0.64259091436205507</v>
      </c>
      <c r="Q30" s="12">
        <f t="shared" si="6"/>
        <v>6.4259091436205507E-2</v>
      </c>
      <c r="R30" s="9">
        <f t="shared" si="7"/>
        <v>0.12692875000000001</v>
      </c>
      <c r="S30" s="13">
        <f t="shared" si="8"/>
        <v>0.50626112237145249</v>
      </c>
      <c r="T30" s="2">
        <f t="shared" si="9"/>
        <v>0.01</v>
      </c>
      <c r="U30" s="14">
        <f t="shared" si="10"/>
        <v>5.0626112237145251E-3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4.1162611223714535E-2</v>
      </c>
      <c r="AR30" s="9">
        <f t="shared" si="14"/>
        <v>126.92874999999999</v>
      </c>
      <c r="AS30" s="1">
        <f t="shared" si="15"/>
        <v>0.1</v>
      </c>
      <c r="AT30" s="1">
        <f t="shared" si="16"/>
        <v>9170692.5</v>
      </c>
      <c r="AU30" s="1">
        <f t="shared" si="17"/>
        <v>32102573908.861832</v>
      </c>
    </row>
    <row r="31" spans="1:47" x14ac:dyDescent="0.15">
      <c r="C31" s="7">
        <v>5</v>
      </c>
      <c r="D31" s="8">
        <v>29.682381200407001</v>
      </c>
      <c r="E31" s="10">
        <f t="shared" si="18"/>
        <v>27.578052424484198</v>
      </c>
      <c r="F31" s="7" t="s">
        <v>85</v>
      </c>
      <c r="G31" s="1">
        <v>6</v>
      </c>
      <c r="H31" s="9">
        <f t="shared" si="0"/>
        <v>29.682381200407001</v>
      </c>
      <c r="I31" s="9">
        <f t="shared" si="1"/>
        <v>302.83238120040699</v>
      </c>
      <c r="J31" s="9">
        <f t="shared" si="2"/>
        <v>0.57357516866855074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19"/>
        <v>2.0296843387694907</v>
      </c>
      <c r="P31" s="9">
        <f t="shared" si="5"/>
        <v>1.1641765369536266</v>
      </c>
      <c r="Q31" s="12">
        <f t="shared" si="6"/>
        <v>0.11641765369536267</v>
      </c>
      <c r="R31" s="9">
        <f t="shared" si="7"/>
        <v>0.12692875000000001</v>
      </c>
      <c r="S31" s="13">
        <f t="shared" si="8"/>
        <v>0.9171890032428639</v>
      </c>
      <c r="T31" s="2">
        <f t="shared" si="9"/>
        <v>0.01</v>
      </c>
      <c r="U31" s="14">
        <f t="shared" si="10"/>
        <v>9.1718900324286399E-3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4.5271890032428645E-2</v>
      </c>
      <c r="AR31" s="9">
        <f t="shared" si="14"/>
        <v>126.92874999999999</v>
      </c>
      <c r="AS31" s="1">
        <f t="shared" si="15"/>
        <v>0.1</v>
      </c>
      <c r="AT31" s="1">
        <f t="shared" si="16"/>
        <v>9170692.5</v>
      </c>
      <c r="AU31" s="1">
        <f t="shared" si="17"/>
        <v>35307385818.191429</v>
      </c>
    </row>
    <row r="32" spans="1:47" x14ac:dyDescent="0.15">
      <c r="C32" s="7">
        <v>6</v>
      </c>
      <c r="D32" s="8">
        <v>28.7832023869111</v>
      </c>
      <c r="E32" s="10">
        <f t="shared" si="18"/>
        <v>29.682381200407001</v>
      </c>
      <c r="F32" s="7" t="s">
        <v>83</v>
      </c>
      <c r="G32" s="1">
        <v>7</v>
      </c>
      <c r="H32" s="9">
        <f t="shared" si="0"/>
        <v>28.7832023869111</v>
      </c>
      <c r="I32" s="9">
        <f t="shared" si="1"/>
        <v>301.93320238691109</v>
      </c>
      <c r="J32" s="9">
        <f t="shared" si="2"/>
        <v>0.52120155229507081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19"/>
        <v>2.1347953018158643</v>
      </c>
      <c r="P32" s="9">
        <f t="shared" si="5"/>
        <v>1.1126586251386528</v>
      </c>
      <c r="Q32" s="12">
        <f t="shared" si="6"/>
        <v>0.11126586251386528</v>
      </c>
      <c r="R32" s="9">
        <f t="shared" si="7"/>
        <v>0.12692875000000001</v>
      </c>
      <c r="S32" s="13">
        <f t="shared" si="8"/>
        <v>0.87660094749113393</v>
      </c>
      <c r="T32" s="2">
        <f t="shared" si="9"/>
        <v>0.01</v>
      </c>
      <c r="U32" s="14">
        <f t="shared" si="10"/>
        <v>8.7660094749113394E-3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4.4866009474911345E-2</v>
      </c>
      <c r="AR32" s="9">
        <f t="shared" si="14"/>
        <v>126.92874999999999</v>
      </c>
      <c r="AS32" s="1">
        <f t="shared" si="15"/>
        <v>0.1</v>
      </c>
      <c r="AT32" s="1">
        <f t="shared" si="16"/>
        <v>9170692.5</v>
      </c>
      <c r="AU32" s="1">
        <f t="shared" si="17"/>
        <v>34990841016.768272</v>
      </c>
    </row>
    <row r="33" spans="1:48" x14ac:dyDescent="0.15">
      <c r="C33" s="7">
        <v>7</v>
      </c>
      <c r="D33" s="8">
        <v>26.745445131750099</v>
      </c>
      <c r="E33" s="10">
        <f t="shared" si="18"/>
        <v>28.7832023869111</v>
      </c>
      <c r="F33" s="7" t="s">
        <v>83</v>
      </c>
      <c r="G33" s="1">
        <v>8</v>
      </c>
      <c r="H33" s="9">
        <f t="shared" si="0"/>
        <v>26.745445131750099</v>
      </c>
      <c r="I33" s="9">
        <f t="shared" si="1"/>
        <v>299.89544513175008</v>
      </c>
      <c r="J33" s="9">
        <f t="shared" si="2"/>
        <v>0.41864113514656026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19"/>
        <v>2.2914241766772117</v>
      </c>
      <c r="P33" s="9">
        <f t="shared" si="5"/>
        <v>0.95928441842642009</v>
      </c>
      <c r="Q33" s="12">
        <f t="shared" si="6"/>
        <v>9.5928441842642015E-2</v>
      </c>
      <c r="R33" s="9">
        <f t="shared" si="7"/>
        <v>0.12692875000000001</v>
      </c>
      <c r="S33" s="13">
        <f t="shared" si="8"/>
        <v>0.75576606436793881</v>
      </c>
      <c r="T33" s="2">
        <f t="shared" si="9"/>
        <v>0.01</v>
      </c>
      <c r="U33" s="14">
        <f t="shared" si="10"/>
        <v>7.5576606436793883E-3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4.3657660643679395E-2</v>
      </c>
      <c r="AR33" s="9">
        <f t="shared" si="14"/>
        <v>126.92874999999999</v>
      </c>
      <c r="AS33" s="1">
        <f t="shared" si="15"/>
        <v>0.1</v>
      </c>
      <c r="AT33" s="1">
        <f t="shared" si="16"/>
        <v>9170692.5</v>
      </c>
      <c r="AU33" s="1">
        <f t="shared" si="17"/>
        <v>34048454066.351429</v>
      </c>
    </row>
    <row r="34" spans="1:48" x14ac:dyDescent="0.15">
      <c r="C34" s="7">
        <v>8</v>
      </c>
      <c r="D34" s="8">
        <v>26.275832758773301</v>
      </c>
      <c r="E34" s="10">
        <f t="shared" si="18"/>
        <v>26.745445131750099</v>
      </c>
      <c r="F34" s="7" t="s">
        <v>83</v>
      </c>
      <c r="G34" s="1">
        <v>9</v>
      </c>
      <c r="H34" s="9">
        <f t="shared" si="0"/>
        <v>26.275832758773301</v>
      </c>
      <c r="I34" s="9">
        <f t="shared" si="1"/>
        <v>299.42583275877325</v>
      </c>
      <c r="J34" s="9">
        <f t="shared" si="2"/>
        <v>0.39785720646187867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19"/>
        <v>2.6014272582507916</v>
      </c>
      <c r="P34" s="9">
        <f t="shared" si="5"/>
        <v>1.0349965817814442</v>
      </c>
      <c r="Q34" s="12">
        <f t="shared" si="6"/>
        <v>0.10349965817814442</v>
      </c>
      <c r="R34" s="9">
        <f t="shared" si="7"/>
        <v>0.12692875000000001</v>
      </c>
      <c r="S34" s="13">
        <f t="shared" si="8"/>
        <v>0.81541540571497328</v>
      </c>
      <c r="T34" s="2">
        <f t="shared" si="9"/>
        <v>0.01</v>
      </c>
      <c r="U34" s="14">
        <f t="shared" si="10"/>
        <v>8.1541540571497331E-3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4.425415405714974E-2</v>
      </c>
      <c r="AR34" s="9">
        <f t="shared" si="14"/>
        <v>126.92874999999999</v>
      </c>
      <c r="AS34" s="1">
        <f t="shared" si="15"/>
        <v>0.1</v>
      </c>
      <c r="AT34" s="1">
        <f t="shared" si="16"/>
        <v>9170692.5</v>
      </c>
      <c r="AU34" s="1">
        <f t="shared" si="17"/>
        <v>34513657155.339355</v>
      </c>
    </row>
    <row r="35" spans="1:48" x14ac:dyDescent="0.15">
      <c r="C35" s="7">
        <v>9</v>
      </c>
      <c r="D35" s="8">
        <v>25.888412908987199</v>
      </c>
      <c r="E35" s="10">
        <f t="shared" si="18"/>
        <v>26.275832758773301</v>
      </c>
      <c r="F35" s="7" t="s">
        <v>83</v>
      </c>
      <c r="G35" s="1">
        <v>10</v>
      </c>
      <c r="H35" s="9">
        <f t="shared" si="0"/>
        <v>25.888412908987199</v>
      </c>
      <c r="I35" s="9">
        <f t="shared" si="1"/>
        <v>299.0384129089872</v>
      </c>
      <c r="J35" s="9">
        <f t="shared" si="2"/>
        <v>0.38144403402706173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19"/>
        <v>2.8357181764693475</v>
      </c>
      <c r="P35" s="9">
        <f t="shared" si="5"/>
        <v>1.0816677805963313</v>
      </c>
      <c r="Q35" s="12">
        <f t="shared" si="6"/>
        <v>0.10816677805963314</v>
      </c>
      <c r="R35" s="9">
        <f t="shared" si="7"/>
        <v>0.12692875000000001</v>
      </c>
      <c r="S35" s="13">
        <f t="shared" si="8"/>
        <v>0.85218500977621803</v>
      </c>
      <c r="T35" s="2">
        <f t="shared" si="9"/>
        <v>0.01</v>
      </c>
      <c r="U35" s="14">
        <f t="shared" si="10"/>
        <v>8.5218500977621812E-3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4.4621850097762192E-2</v>
      </c>
      <c r="AR35" s="9">
        <f t="shared" si="14"/>
        <v>126.92874999999999</v>
      </c>
      <c r="AS35" s="1">
        <f t="shared" si="15"/>
        <v>0.1</v>
      </c>
      <c r="AT35" s="1">
        <f t="shared" si="16"/>
        <v>9170692.5</v>
      </c>
      <c r="AU35" s="1">
        <f t="shared" si="17"/>
        <v>34800421988.007614</v>
      </c>
    </row>
    <row r="36" spans="1:48" x14ac:dyDescent="0.15">
      <c r="C36" s="7">
        <v>10</v>
      </c>
      <c r="D36" s="8">
        <v>24.206146400177602</v>
      </c>
      <c r="E36" s="10">
        <f t="shared" si="18"/>
        <v>25.888412908987199</v>
      </c>
      <c r="F36" s="7" t="s">
        <v>83</v>
      </c>
      <c r="G36" s="1">
        <v>11</v>
      </c>
      <c r="H36" s="9">
        <f t="shared" si="0"/>
        <v>24.206146400177602</v>
      </c>
      <c r="I36" s="9">
        <f t="shared" si="1"/>
        <v>297.35614640017758</v>
      </c>
      <c r="J36" s="9">
        <f t="shared" si="2"/>
        <v>0.31727119514257712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1.6663478760793655</v>
      </c>
      <c r="O36" s="9">
        <f t="shared" si="19"/>
        <v>1.3569900197936509</v>
      </c>
      <c r="P36" s="9">
        <f t="shared" si="5"/>
        <v>0.43053384537648098</v>
      </c>
      <c r="Q36" s="12">
        <f t="shared" si="6"/>
        <v>4.30533845376481E-2</v>
      </c>
      <c r="R36" s="9">
        <f t="shared" si="7"/>
        <v>0.12692875000000001</v>
      </c>
      <c r="S36" s="13">
        <f t="shared" si="8"/>
        <v>0.33919332332232138</v>
      </c>
      <c r="T36" s="2">
        <f t="shared" si="9"/>
        <v>0.01</v>
      </c>
      <c r="U36" s="14">
        <f t="shared" si="10"/>
        <v>3.3919332332232139E-3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3.9491933233223218E-2</v>
      </c>
      <c r="AR36" s="9">
        <f t="shared" si="14"/>
        <v>126.92874999999999</v>
      </c>
      <c r="AS36" s="1">
        <f t="shared" si="15"/>
        <v>0.1</v>
      </c>
      <c r="AT36" s="1">
        <f t="shared" si="16"/>
        <v>9170692.5</v>
      </c>
      <c r="AU36" s="1">
        <f t="shared" si="17"/>
        <v>30799618093.542778</v>
      </c>
    </row>
    <row r="37" spans="1:48" x14ac:dyDescent="0.15">
      <c r="C37" s="7">
        <v>11</v>
      </c>
      <c r="D37" s="8">
        <v>20.758870140897599</v>
      </c>
      <c r="E37" s="10">
        <f t="shared" si="18"/>
        <v>24.206146400177602</v>
      </c>
      <c r="F37" s="7" t="s">
        <v>85</v>
      </c>
      <c r="G37" s="1">
        <v>12</v>
      </c>
      <c r="H37" s="9">
        <f t="shared" si="0"/>
        <v>20.758870140897599</v>
      </c>
      <c r="I37" s="9">
        <f t="shared" si="1"/>
        <v>293.90887014089759</v>
      </c>
      <c r="J37" s="9">
        <f t="shared" si="2"/>
        <v>0.2160898118257803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19"/>
        <v>2.1957436744171699</v>
      </c>
      <c r="P37" s="9">
        <f t="shared" si="5"/>
        <v>0.47447783742245364</v>
      </c>
      <c r="Q37" s="12">
        <f t="shared" si="6"/>
        <v>4.744778374224537E-2</v>
      </c>
      <c r="R37" s="9">
        <f t="shared" si="7"/>
        <v>0.12692875000000001</v>
      </c>
      <c r="S37" s="13">
        <f t="shared" si="8"/>
        <v>0.37381431505663898</v>
      </c>
      <c r="T37" s="2">
        <f t="shared" si="9"/>
        <v>0.01</v>
      </c>
      <c r="U37" s="14">
        <f t="shared" si="10"/>
        <v>3.7381431505663898E-3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3.9838143150566399E-2</v>
      </c>
      <c r="AR37" s="9">
        <f t="shared" si="14"/>
        <v>126.92874999999999</v>
      </c>
      <c r="AS37" s="1">
        <f t="shared" si="15"/>
        <v>0.1</v>
      </c>
      <c r="AT37" s="1">
        <f t="shared" si="16"/>
        <v>9170692.5</v>
      </c>
      <c r="AU37" s="1">
        <f t="shared" si="17"/>
        <v>31069625975.18774</v>
      </c>
      <c r="AV37" s="1">
        <f>SUM(AU26:AU37)</f>
        <v>385656663711.39655</v>
      </c>
    </row>
    <row r="38" spans="1:48" x14ac:dyDescent="0.15">
      <c r="C38" s="7">
        <v>12</v>
      </c>
      <c r="D38" s="8">
        <v>16.426859385100201</v>
      </c>
      <c r="E38" s="10">
        <f t="shared" si="18"/>
        <v>20.758870140897599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17.010710336129002</v>
      </c>
      <c r="E42" s="7"/>
      <c r="F42" s="7"/>
      <c r="G42" s="1">
        <v>1</v>
      </c>
      <c r="H42" s="9">
        <f t="shared" ref="H42:H53" si="22">E43</f>
        <v>17.010710336129002</v>
      </c>
      <c r="I42" s="9">
        <f t="shared" ref="I42:I53" si="23">H42+273.15</f>
        <v>290.160710336129</v>
      </c>
      <c r="J42" s="9">
        <f t="shared" ref="J42:J53" si="24">EXP(($C$15*(I42-$C$13))/($C$16*I42*$C$13))</f>
        <v>0.14085830132215388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0.17217022134168541</v>
      </c>
      <c r="Q42" s="12">
        <f t="shared" ref="Q42:Q53" si="28">P42*$B$44</f>
        <v>4.1320853122004494E-2</v>
      </c>
      <c r="R42" s="9">
        <f t="shared" ref="R42:R53" si="29">L42*$B$44</f>
        <v>0.29335049999999996</v>
      </c>
      <c r="S42" s="13">
        <f t="shared" ref="S42:S53" si="30">Q42/R42</f>
        <v>0.14085830132215388</v>
      </c>
      <c r="T42" s="2">
        <f t="shared" ref="T42:T53" si="31">$B$43/100</f>
        <v>0.01</v>
      </c>
      <c r="U42" s="14">
        <f t="shared" ref="U42:U53" si="32">S42*T42</f>
        <v>1.4085830132215388E-3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3.3508583013221543E-2</v>
      </c>
      <c r="AR42" s="9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16022120.916666666</v>
      </c>
      <c r="AU42" s="1">
        <f t="shared" ref="AU42:AU53" si="40">AT42*10000*AS42*0.67*AR42*AQ42</f>
        <v>105520709716.68707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1">D27</f>
        <v>16.346185414857299</v>
      </c>
      <c r="E43" s="10">
        <f t="shared" ref="E43:E54" si="42">D42</f>
        <v>17.010710336129002</v>
      </c>
      <c r="F43" s="7" t="s">
        <v>83</v>
      </c>
      <c r="G43" s="1">
        <v>2</v>
      </c>
      <c r="H43" s="9">
        <f t="shared" si="22"/>
        <v>16.346185414857299</v>
      </c>
      <c r="I43" s="9">
        <f t="shared" si="23"/>
        <v>289.49618541485728</v>
      </c>
      <c r="J43" s="9">
        <f t="shared" si="24"/>
        <v>0.13041569052370874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3">L43+O42-P42-N43</f>
        <v>2.2724172786583146</v>
      </c>
      <c r="P43" s="9">
        <f t="shared" si="27"/>
        <v>0.29635886855423116</v>
      </c>
      <c r="Q43" s="12">
        <f t="shared" si="28"/>
        <v>7.1126128453015469E-2</v>
      </c>
      <c r="R43" s="9">
        <f t="shared" si="29"/>
        <v>0.29335049999999996</v>
      </c>
      <c r="S43" s="13">
        <f t="shared" si="30"/>
        <v>0.24246124841449215</v>
      </c>
      <c r="T43" s="2">
        <f t="shared" si="31"/>
        <v>0.01</v>
      </c>
      <c r="U43" s="14">
        <f t="shared" si="32"/>
        <v>2.4246124841449217E-3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4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3.4524612484144929E-2</v>
      </c>
      <c r="AR43" s="9">
        <f t="shared" si="37"/>
        <v>122.229375</v>
      </c>
      <c r="AS43" s="1">
        <f t="shared" si="38"/>
        <v>0.24</v>
      </c>
      <c r="AT43" s="1">
        <f t="shared" si="39"/>
        <v>16022120.916666666</v>
      </c>
      <c r="AU43" s="1">
        <f t="shared" si="40"/>
        <v>108720252676.25069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1"/>
        <v>19.916498313866999</v>
      </c>
      <c r="E44" s="10">
        <f t="shared" si="42"/>
        <v>16.346185414857299</v>
      </c>
      <c r="F44" s="7" t="s">
        <v>83</v>
      </c>
      <c r="G44" s="1">
        <v>3</v>
      </c>
      <c r="H44" s="9">
        <f t="shared" si="22"/>
        <v>19.916498313866999</v>
      </c>
      <c r="I44" s="9">
        <f t="shared" si="23"/>
        <v>293.06649831386699</v>
      </c>
      <c r="J44" s="9">
        <f t="shared" si="24"/>
        <v>0.19646245896963113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3"/>
        <v>3.1983521601040832</v>
      </c>
      <c r="P44" s="9">
        <f t="shared" si="27"/>
        <v>0.62835613002487956</v>
      </c>
      <c r="Q44" s="12">
        <f t="shared" si="28"/>
        <v>0.1508054712059711</v>
      </c>
      <c r="R44" s="9">
        <f t="shared" si="29"/>
        <v>0.29335049999999996</v>
      </c>
      <c r="S44" s="13">
        <f t="shared" si="30"/>
        <v>0.51407947559650014</v>
      </c>
      <c r="T44" s="2">
        <f t="shared" si="31"/>
        <v>0.01</v>
      </c>
      <c r="U44" s="14">
        <f t="shared" si="32"/>
        <v>5.1407947559650013E-3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4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3.7240794755965007E-2</v>
      </c>
      <c r="AR44" s="9">
        <f t="shared" si="37"/>
        <v>122.229375</v>
      </c>
      <c r="AS44" s="1">
        <f t="shared" si="38"/>
        <v>0.24</v>
      </c>
      <c r="AT44" s="1">
        <f t="shared" si="39"/>
        <v>16022120.916666666</v>
      </c>
      <c r="AU44" s="1">
        <f t="shared" si="40"/>
        <v>117273687506.04485</v>
      </c>
    </row>
    <row r="45" spans="1:48" x14ac:dyDescent="0.15">
      <c r="C45" s="7">
        <v>3</v>
      </c>
      <c r="D45" s="7">
        <f t="shared" si="41"/>
        <v>24.312000925633399</v>
      </c>
      <c r="E45" s="10">
        <f t="shared" si="42"/>
        <v>19.916498313866999</v>
      </c>
      <c r="F45" s="7" t="s">
        <v>83</v>
      </c>
      <c r="G45" s="1">
        <v>4</v>
      </c>
      <c r="H45" s="9">
        <f t="shared" si="22"/>
        <v>24.312000925633399</v>
      </c>
      <c r="I45" s="9">
        <f t="shared" si="23"/>
        <v>297.46200092563339</v>
      </c>
      <c r="J45" s="9">
        <f t="shared" si="24"/>
        <v>0.32098980122632709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3"/>
        <v>3.7922897800792037</v>
      </c>
      <c r="P45" s="9">
        <f t="shared" si="27"/>
        <v>1.2172863427002552</v>
      </c>
      <c r="Q45" s="12">
        <f t="shared" si="28"/>
        <v>0.29214872224806121</v>
      </c>
      <c r="R45" s="9">
        <f t="shared" si="29"/>
        <v>0.29335049999999996</v>
      </c>
      <c r="S45" s="13">
        <f t="shared" si="30"/>
        <v>0.99590327014292201</v>
      </c>
      <c r="T45" s="2">
        <f t="shared" si="31"/>
        <v>0.01</v>
      </c>
      <c r="U45" s="14">
        <f t="shared" si="32"/>
        <v>9.9590327014292199E-3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4.605903270142922E-2</v>
      </c>
      <c r="AR45" s="9">
        <f t="shared" si="37"/>
        <v>122.229375</v>
      </c>
      <c r="AS45" s="1">
        <f t="shared" si="38"/>
        <v>0.24</v>
      </c>
      <c r="AT45" s="1">
        <f t="shared" si="39"/>
        <v>16022120.916666666</v>
      </c>
      <c r="AU45" s="1">
        <f t="shared" si="40"/>
        <v>145042892968.68265</v>
      </c>
    </row>
    <row r="46" spans="1:48" x14ac:dyDescent="0.15">
      <c r="C46" s="7">
        <v>4</v>
      </c>
      <c r="D46" s="7">
        <f t="shared" si="41"/>
        <v>27.578052424484198</v>
      </c>
      <c r="E46" s="10">
        <f t="shared" si="42"/>
        <v>24.312000925633399</v>
      </c>
      <c r="F46" s="7" t="s">
        <v>83</v>
      </c>
      <c r="G46" s="1">
        <v>5</v>
      </c>
      <c r="H46" s="9">
        <f t="shared" si="22"/>
        <v>27.578052424484198</v>
      </c>
      <c r="I46" s="9">
        <f t="shared" si="23"/>
        <v>300.72805242448419</v>
      </c>
      <c r="J46" s="9">
        <f t="shared" si="24"/>
        <v>0.45801605390193662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2.4462532655100016</v>
      </c>
      <c r="O46" s="9">
        <f t="shared" si="43"/>
        <v>1.3510439218689467</v>
      </c>
      <c r="P46" s="9">
        <f t="shared" si="27"/>
        <v>0.6187998057426114</v>
      </c>
      <c r="Q46" s="12">
        <f t="shared" si="28"/>
        <v>0.14851195337822673</v>
      </c>
      <c r="R46" s="9">
        <f t="shared" si="29"/>
        <v>0.29335049999999996</v>
      </c>
      <c r="S46" s="13">
        <f t="shared" si="30"/>
        <v>0.50626112237145238</v>
      </c>
      <c r="T46" s="2">
        <f t="shared" si="31"/>
        <v>0.01</v>
      </c>
      <c r="U46" s="14">
        <f t="shared" si="32"/>
        <v>5.0626112237145242E-3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4.1162611223714521E-2</v>
      </c>
      <c r="AR46" s="9">
        <f t="shared" si="37"/>
        <v>122.229375</v>
      </c>
      <c r="AS46" s="1">
        <f t="shared" si="38"/>
        <v>0.24</v>
      </c>
      <c r="AT46" s="1">
        <f t="shared" si="39"/>
        <v>16022120.916666666</v>
      </c>
      <c r="AU46" s="1">
        <f t="shared" si="40"/>
        <v>129623742919.97365</v>
      </c>
    </row>
    <row r="47" spans="1:48" x14ac:dyDescent="0.15">
      <c r="C47" s="7">
        <v>5</v>
      </c>
      <c r="D47" s="7">
        <f t="shared" si="41"/>
        <v>29.682381200407001</v>
      </c>
      <c r="E47" s="10">
        <f t="shared" si="42"/>
        <v>27.578052424484198</v>
      </c>
      <c r="F47" s="7" t="s">
        <v>85</v>
      </c>
      <c r="G47" s="1">
        <v>6</v>
      </c>
      <c r="H47" s="9">
        <f t="shared" si="22"/>
        <v>29.682381200407001</v>
      </c>
      <c r="I47" s="9">
        <f t="shared" si="23"/>
        <v>302.83238120040699</v>
      </c>
      <c r="J47" s="9">
        <f t="shared" si="24"/>
        <v>0.57357516866855074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3"/>
        <v>1.9545378661263353</v>
      </c>
      <c r="P47" s="9">
        <f t="shared" si="27"/>
        <v>1.1210743862324819</v>
      </c>
      <c r="Q47" s="12">
        <f t="shared" si="28"/>
        <v>0.26905785269579563</v>
      </c>
      <c r="R47" s="9">
        <f t="shared" si="29"/>
        <v>0.29335049999999996</v>
      </c>
      <c r="S47" s="13">
        <f t="shared" si="30"/>
        <v>0.91718900324286368</v>
      </c>
      <c r="T47" s="2">
        <f t="shared" si="31"/>
        <v>0.01</v>
      </c>
      <c r="U47" s="14">
        <f t="shared" si="32"/>
        <v>9.1718900324286364E-3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4.5271890032428638E-2</v>
      </c>
      <c r="AR47" s="9">
        <f t="shared" si="37"/>
        <v>122.229375</v>
      </c>
      <c r="AS47" s="1">
        <f t="shared" si="38"/>
        <v>0.24</v>
      </c>
      <c r="AT47" s="1">
        <f t="shared" si="39"/>
        <v>16022120.916666666</v>
      </c>
      <c r="AU47" s="1">
        <f t="shared" si="40"/>
        <v>142564129451.63223</v>
      </c>
    </row>
    <row r="48" spans="1:48" x14ac:dyDescent="0.15">
      <c r="C48" s="7">
        <v>6</v>
      </c>
      <c r="D48" s="7">
        <f t="shared" si="41"/>
        <v>28.7832023869111</v>
      </c>
      <c r="E48" s="10">
        <f t="shared" si="42"/>
        <v>29.682381200407001</v>
      </c>
      <c r="F48" s="7" t="s">
        <v>83</v>
      </c>
      <c r="G48" s="1">
        <v>7</v>
      </c>
      <c r="H48" s="9">
        <f t="shared" si="22"/>
        <v>28.7832023869111</v>
      </c>
      <c r="I48" s="9">
        <f t="shared" si="23"/>
        <v>301.93320238691109</v>
      </c>
      <c r="J48" s="9">
        <f t="shared" si="24"/>
        <v>0.52120155229507081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3"/>
        <v>2.0557572298938531</v>
      </c>
      <c r="P48" s="9">
        <f t="shared" si="27"/>
        <v>1.071463859362491</v>
      </c>
      <c r="Q48" s="12">
        <f t="shared" si="28"/>
        <v>0.25715132624699782</v>
      </c>
      <c r="R48" s="9">
        <f t="shared" si="29"/>
        <v>0.29335049999999996</v>
      </c>
      <c r="S48" s="13">
        <f t="shared" si="30"/>
        <v>0.87660094749113382</v>
      </c>
      <c r="T48" s="2">
        <f t="shared" si="31"/>
        <v>0.01</v>
      </c>
      <c r="U48" s="14">
        <f t="shared" si="32"/>
        <v>8.7660094749113376E-3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4.4866009474911338E-2</v>
      </c>
      <c r="AR48" s="9">
        <f t="shared" si="37"/>
        <v>122.229375</v>
      </c>
      <c r="AS48" s="1">
        <f t="shared" si="38"/>
        <v>0.24</v>
      </c>
      <c r="AT48" s="1">
        <f t="shared" si="39"/>
        <v>16022120.916666666</v>
      </c>
      <c r="AU48" s="1">
        <f t="shared" si="40"/>
        <v>141285985148.34937</v>
      </c>
    </row>
    <row r="49" spans="1:48" x14ac:dyDescent="0.15">
      <c r="C49" s="7">
        <v>7</v>
      </c>
      <c r="D49" s="7">
        <f t="shared" si="41"/>
        <v>26.745445131750099</v>
      </c>
      <c r="E49" s="10">
        <f t="shared" si="42"/>
        <v>28.7832023869111</v>
      </c>
      <c r="F49" s="7" t="s">
        <v>83</v>
      </c>
      <c r="G49" s="1">
        <v>8</v>
      </c>
      <c r="H49" s="9">
        <f t="shared" si="22"/>
        <v>26.745445131750099</v>
      </c>
      <c r="I49" s="9">
        <f t="shared" si="23"/>
        <v>299.89544513175008</v>
      </c>
      <c r="J49" s="9">
        <f t="shared" si="24"/>
        <v>0.41864113514656026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3"/>
        <v>2.2065871205313621</v>
      </c>
      <c r="P49" s="9">
        <f t="shared" si="27"/>
        <v>0.92376813693902926</v>
      </c>
      <c r="Q49" s="12">
        <f t="shared" si="28"/>
        <v>0.22170435286536702</v>
      </c>
      <c r="R49" s="9">
        <f t="shared" si="29"/>
        <v>0.29335049999999996</v>
      </c>
      <c r="S49" s="13">
        <f t="shared" si="30"/>
        <v>0.75576606436793892</v>
      </c>
      <c r="T49" s="2">
        <f t="shared" si="31"/>
        <v>0.01</v>
      </c>
      <c r="U49" s="14">
        <f t="shared" si="32"/>
        <v>7.5576606436793892E-3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4.3657660643679388E-2</v>
      </c>
      <c r="AR49" s="9">
        <f t="shared" si="37"/>
        <v>122.229375</v>
      </c>
      <c r="AS49" s="1">
        <f t="shared" si="38"/>
        <v>0.24</v>
      </c>
      <c r="AT49" s="1">
        <f t="shared" si="39"/>
        <v>16022120.916666666</v>
      </c>
      <c r="AU49" s="1">
        <f t="shared" si="40"/>
        <v>137480816000.892</v>
      </c>
    </row>
    <row r="50" spans="1:48" x14ac:dyDescent="0.15">
      <c r="C50" s="7">
        <v>8</v>
      </c>
      <c r="D50" s="7">
        <f t="shared" si="41"/>
        <v>26.275832758773301</v>
      </c>
      <c r="E50" s="10">
        <f t="shared" si="42"/>
        <v>26.745445131750099</v>
      </c>
      <c r="F50" s="7" t="s">
        <v>83</v>
      </c>
      <c r="G50" s="1">
        <v>9</v>
      </c>
      <c r="H50" s="9">
        <f t="shared" si="22"/>
        <v>26.275832758773301</v>
      </c>
      <c r="I50" s="9">
        <f t="shared" si="23"/>
        <v>299.42583275877325</v>
      </c>
      <c r="J50" s="9">
        <f t="shared" si="24"/>
        <v>0.39785720646187867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3"/>
        <v>2.5051127335923327</v>
      </c>
      <c r="P50" s="9">
        <f t="shared" si="27"/>
        <v>0.99667715405912594</v>
      </c>
      <c r="Q50" s="12">
        <f t="shared" si="28"/>
        <v>0.2392025169741902</v>
      </c>
      <c r="R50" s="9">
        <f t="shared" si="29"/>
        <v>0.29335049999999996</v>
      </c>
      <c r="S50" s="13">
        <f t="shared" si="30"/>
        <v>0.81541540571497317</v>
      </c>
      <c r="T50" s="2">
        <f t="shared" si="31"/>
        <v>0.01</v>
      </c>
      <c r="U50" s="14">
        <f t="shared" si="32"/>
        <v>8.1541540571497314E-3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4.4254154057149733E-2</v>
      </c>
      <c r="AR50" s="9">
        <f t="shared" si="37"/>
        <v>122.229375</v>
      </c>
      <c r="AS50" s="1">
        <f t="shared" si="38"/>
        <v>0.24</v>
      </c>
      <c r="AT50" s="1">
        <f t="shared" si="39"/>
        <v>16022120.916666666</v>
      </c>
      <c r="AU50" s="1">
        <f t="shared" si="40"/>
        <v>139359212598.73932</v>
      </c>
    </row>
    <row r="51" spans="1:48" x14ac:dyDescent="0.15">
      <c r="C51" s="7">
        <v>9</v>
      </c>
      <c r="D51" s="7">
        <f t="shared" si="41"/>
        <v>25.888412908987199</v>
      </c>
      <c r="E51" s="10">
        <f t="shared" si="42"/>
        <v>26.275832758773301</v>
      </c>
      <c r="F51" s="7" t="s">
        <v>83</v>
      </c>
      <c r="G51" s="1">
        <v>10</v>
      </c>
      <c r="H51" s="9">
        <f t="shared" si="22"/>
        <v>25.888412908987199</v>
      </c>
      <c r="I51" s="9">
        <f t="shared" si="23"/>
        <v>299.0384129089872</v>
      </c>
      <c r="J51" s="9">
        <f t="shared" si="24"/>
        <v>0.38144403402706173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3"/>
        <v>2.7307293295332067</v>
      </c>
      <c r="P51" s="9">
        <f t="shared" si="27"/>
        <v>1.04162041129316</v>
      </c>
      <c r="Q51" s="12">
        <f t="shared" si="28"/>
        <v>0.24998889871035837</v>
      </c>
      <c r="R51" s="9">
        <f t="shared" si="29"/>
        <v>0.29335049999999996</v>
      </c>
      <c r="S51" s="13">
        <f t="shared" si="30"/>
        <v>0.85218500977621792</v>
      </c>
      <c r="T51" s="2">
        <f t="shared" si="31"/>
        <v>0.01</v>
      </c>
      <c r="U51" s="14">
        <f t="shared" si="32"/>
        <v>8.5218500977621795E-3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4.4621850097762178E-2</v>
      </c>
      <c r="AR51" s="9">
        <f t="shared" si="37"/>
        <v>122.229375</v>
      </c>
      <c r="AS51" s="1">
        <f t="shared" si="38"/>
        <v>0.24</v>
      </c>
      <c r="AT51" s="1">
        <f t="shared" si="39"/>
        <v>16022120.916666666</v>
      </c>
      <c r="AU51" s="1">
        <f t="shared" si="40"/>
        <v>140517111372.02173</v>
      </c>
    </row>
    <row r="52" spans="1:48" x14ac:dyDescent="0.15">
      <c r="C52" s="7">
        <v>10</v>
      </c>
      <c r="D52" s="7">
        <f t="shared" si="41"/>
        <v>24.206146400177602</v>
      </c>
      <c r="E52" s="10">
        <f t="shared" si="42"/>
        <v>25.888412908987199</v>
      </c>
      <c r="F52" s="7" t="s">
        <v>83</v>
      </c>
      <c r="G52" s="1">
        <v>11</v>
      </c>
      <c r="H52" s="9">
        <f t="shared" si="22"/>
        <v>24.206146400177602</v>
      </c>
      <c r="I52" s="9">
        <f t="shared" si="23"/>
        <v>297.35614640017758</v>
      </c>
      <c r="J52" s="9">
        <f t="shared" si="24"/>
        <v>0.31727119514257712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1.6046534723280446</v>
      </c>
      <c r="O52" s="9">
        <f t="shared" si="43"/>
        <v>1.3067491959120021</v>
      </c>
      <c r="P52" s="9">
        <f t="shared" si="27"/>
        <v>0.41459387913860257</v>
      </c>
      <c r="Q52" s="12">
        <f t="shared" si="28"/>
        <v>9.9502530993264615E-2</v>
      </c>
      <c r="R52" s="9">
        <f t="shared" si="29"/>
        <v>0.29335049999999996</v>
      </c>
      <c r="S52" s="13">
        <f t="shared" si="30"/>
        <v>0.33919332332232133</v>
      </c>
      <c r="T52" s="2">
        <f t="shared" si="31"/>
        <v>0.01</v>
      </c>
      <c r="U52" s="14">
        <f t="shared" si="32"/>
        <v>3.3919332332232135E-3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3.9491933233223211E-2</v>
      </c>
      <c r="AR52" s="9">
        <f t="shared" si="37"/>
        <v>122.229375</v>
      </c>
      <c r="AS52" s="1">
        <f t="shared" si="38"/>
        <v>0.24</v>
      </c>
      <c r="AT52" s="1">
        <f t="shared" si="39"/>
        <v>16022120.916666666</v>
      </c>
      <c r="AU52" s="1">
        <f t="shared" si="40"/>
        <v>124362669146.87103</v>
      </c>
    </row>
    <row r="53" spans="1:48" x14ac:dyDescent="0.15">
      <c r="C53" s="7">
        <v>11</v>
      </c>
      <c r="D53" s="7">
        <f t="shared" si="41"/>
        <v>20.758870140897599</v>
      </c>
      <c r="E53" s="10">
        <f t="shared" si="42"/>
        <v>24.206146400177602</v>
      </c>
      <c r="F53" s="7" t="s">
        <v>85</v>
      </c>
      <c r="G53" s="1">
        <v>12</v>
      </c>
      <c r="H53" s="9">
        <f t="shared" si="22"/>
        <v>20.758870140897599</v>
      </c>
      <c r="I53" s="9">
        <f t="shared" si="23"/>
        <v>293.90887014089759</v>
      </c>
      <c r="J53" s="9">
        <f t="shared" si="24"/>
        <v>0.2160898118257803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3"/>
        <v>2.1144490667733997</v>
      </c>
      <c r="P53" s="9">
        <f t="shared" si="27"/>
        <v>0.45691090095426068</v>
      </c>
      <c r="Q53" s="12">
        <f t="shared" si="28"/>
        <v>0.10965861622902257</v>
      </c>
      <c r="R53" s="9">
        <f t="shared" si="29"/>
        <v>0.29335049999999996</v>
      </c>
      <c r="S53" s="13">
        <f t="shared" si="30"/>
        <v>0.37381431505663898</v>
      </c>
      <c r="T53" s="2">
        <f t="shared" si="31"/>
        <v>0.01</v>
      </c>
      <c r="U53" s="14">
        <f t="shared" si="32"/>
        <v>3.7381431505663898E-3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3.9838143150566392E-2</v>
      </c>
      <c r="AR53" s="9">
        <f t="shared" si="37"/>
        <v>122.229375</v>
      </c>
      <c r="AS53" s="1">
        <f t="shared" si="38"/>
        <v>0.24</v>
      </c>
      <c r="AT53" s="1">
        <f t="shared" si="39"/>
        <v>16022120.916666666</v>
      </c>
      <c r="AU53" s="1">
        <f t="shared" si="40"/>
        <v>125452906718.97588</v>
      </c>
      <c r="AV53" s="1">
        <f>SUM(AU42:AU53)</f>
        <v>1557204116225.1204</v>
      </c>
    </row>
    <row r="54" spans="1:48" x14ac:dyDescent="0.15">
      <c r="C54" s="7">
        <v>12</v>
      </c>
      <c r="D54" s="7">
        <f t="shared" si="41"/>
        <v>16.426859385100201</v>
      </c>
      <c r="E54" s="10">
        <f t="shared" si="42"/>
        <v>20.758870140897599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17.010710336129002</v>
      </c>
      <c r="E58" s="7"/>
      <c r="F58" s="7"/>
      <c r="G58" s="1">
        <v>1</v>
      </c>
      <c r="H58" s="9">
        <f t="shared" ref="H58:H69" si="45">E59</f>
        <v>17.010710336129002</v>
      </c>
      <c r="I58" s="9">
        <f t="shared" ref="I58:I69" si="46">H58+273.15</f>
        <v>290.160710336129</v>
      </c>
      <c r="J58" s="9">
        <f t="shared" ref="J58:J69" si="47">EXP(($C$15*(I58-$C$13))/($C$16*I58*$C$13))</f>
        <v>0.14085830132215388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1.1023864116266185E-2</v>
      </c>
      <c r="Q58" s="12">
        <f t="shared" ref="Q58:Q69" si="51">P58*$B$60</f>
        <v>2.0945341820905751E-3</v>
      </c>
      <c r="R58" s="9">
        <f t="shared" ref="R58:R69" si="52">L58*$B$60</f>
        <v>1.4869795833333335E-2</v>
      </c>
      <c r="S58" s="13">
        <f t="shared" ref="S58:S69" si="53">Q58/R58</f>
        <v>0.14085830132215388</v>
      </c>
      <c r="T58" s="2">
        <f t="shared" ref="T58:T69" si="54">$B$59/100</f>
        <v>0.01</v>
      </c>
      <c r="U58" s="14">
        <f t="shared" ref="U58:U69" si="55">S58*T58</f>
        <v>1.4085830132215388E-3</v>
      </c>
      <c r="V58" s="13"/>
      <c r="W58" s="2"/>
      <c r="X58" s="14"/>
      <c r="Y58" s="2">
        <v>0.04</v>
      </c>
      <c r="Z58" s="2">
        <v>0.16</v>
      </c>
      <c r="AA58" s="2">
        <f t="shared" ref="AA58:AA69" si="56">Y58*Z58</f>
        <v>6.4000000000000003E-3</v>
      </c>
      <c r="AB58" s="2">
        <v>1.4999999999999999E-2</v>
      </c>
      <c r="AC58" s="2">
        <v>0.03</v>
      </c>
      <c r="AD58" s="2">
        <f t="shared" ref="AD58:AD69" si="57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8">AO58*AN58</f>
        <v>1.2E-2</v>
      </c>
      <c r="AQ58" s="1">
        <f>(AP58+AM58+AD58+AA58+U58+X58+AG58+AJ58)</f>
        <v>2.0258583013221542E-2</v>
      </c>
      <c r="AR58" s="9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6009929.166666667</v>
      </c>
      <c r="AU58" s="1">
        <f t="shared" ref="AU58:AU69" si="62">AT58*10000*AS58*0.67*AR58*AQ58</f>
        <v>1212992811.2420397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3">D43</f>
        <v>16.346185414857299</v>
      </c>
      <c r="E59" s="10">
        <f t="shared" ref="E59:E70" si="64">D58</f>
        <v>17.010710336129002</v>
      </c>
      <c r="F59" s="7" t="s">
        <v>83</v>
      </c>
      <c r="G59" s="1">
        <v>2</v>
      </c>
      <c r="H59" s="9">
        <f t="shared" si="45"/>
        <v>16.346185414857299</v>
      </c>
      <c r="I59" s="9">
        <f t="shared" si="46"/>
        <v>289.49618541485728</v>
      </c>
      <c r="J59" s="9">
        <f t="shared" si="47"/>
        <v>0.13041569052370874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5">L59+O58-P58-N59</f>
        <v>0.1455003025504005</v>
      </c>
      <c r="P59" s="9">
        <f t="shared" si="50"/>
        <v>1.897552242851902E-2</v>
      </c>
      <c r="Q59" s="12">
        <f t="shared" si="51"/>
        <v>3.6053492614186141E-3</v>
      </c>
      <c r="R59" s="9">
        <f t="shared" si="52"/>
        <v>1.4869795833333335E-2</v>
      </c>
      <c r="S59" s="13">
        <f t="shared" si="53"/>
        <v>0.24246124841449215</v>
      </c>
      <c r="T59" s="2">
        <f t="shared" si="54"/>
        <v>0.01</v>
      </c>
      <c r="U59" s="14">
        <f t="shared" si="55"/>
        <v>2.4246124841449217E-3</v>
      </c>
      <c r="V59" s="13"/>
      <c r="W59" s="2"/>
      <c r="X59" s="14"/>
      <c r="Y59" s="2">
        <v>0.04</v>
      </c>
      <c r="Z59" s="2">
        <v>0.16</v>
      </c>
      <c r="AA59" s="2">
        <f t="shared" si="56"/>
        <v>6.4000000000000003E-3</v>
      </c>
      <c r="AB59" s="2">
        <v>1.4999999999999999E-2</v>
      </c>
      <c r="AC59" s="2">
        <v>0.03</v>
      </c>
      <c r="AD59" s="2">
        <f t="shared" si="57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8"/>
        <v>1.2E-2</v>
      </c>
      <c r="AQ59" s="1">
        <f t="shared" ref="AQ59:AQ69" si="66">(AP59+AM59+AD59+AA59+U59+X59+AG59+AJ59)</f>
        <v>2.1274612484144924E-2</v>
      </c>
      <c r="AR59" s="9">
        <f t="shared" si="59"/>
        <v>7.8262083333333337</v>
      </c>
      <c r="AS59" s="1">
        <f t="shared" si="60"/>
        <v>0.19</v>
      </c>
      <c r="AT59" s="1">
        <f t="shared" si="61"/>
        <v>6009929.166666667</v>
      </c>
      <c r="AU59" s="1">
        <f t="shared" si="62"/>
        <v>1273828085.0336854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3"/>
        <v>19.916498313866999</v>
      </c>
      <c r="E60" s="10">
        <f t="shared" si="64"/>
        <v>16.346185414857299</v>
      </c>
      <c r="F60" s="7" t="s">
        <v>83</v>
      </c>
      <c r="G60" s="1">
        <v>3</v>
      </c>
      <c r="H60" s="9">
        <f t="shared" si="45"/>
        <v>19.916498313866999</v>
      </c>
      <c r="I60" s="9">
        <f t="shared" si="46"/>
        <v>293.06649831386699</v>
      </c>
      <c r="J60" s="9">
        <f t="shared" si="47"/>
        <v>0.19646245896963113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5"/>
        <v>0.20478686345521482</v>
      </c>
      <c r="P60" s="9">
        <f t="shared" si="50"/>
        <v>4.0232930759089597E-2</v>
      </c>
      <c r="Q60" s="12">
        <f t="shared" si="51"/>
        <v>7.6442568442270237E-3</v>
      </c>
      <c r="R60" s="9">
        <f t="shared" si="52"/>
        <v>1.4869795833333335E-2</v>
      </c>
      <c r="S60" s="13">
        <f t="shared" si="53"/>
        <v>0.51407947559650014</v>
      </c>
      <c r="T60" s="2">
        <f t="shared" si="54"/>
        <v>0.01</v>
      </c>
      <c r="U60" s="14">
        <f t="shared" si="55"/>
        <v>5.1407947559650013E-3</v>
      </c>
      <c r="V60" s="13"/>
      <c r="W60" s="2"/>
      <c r="X60" s="14"/>
      <c r="Y60" s="2">
        <v>0.04</v>
      </c>
      <c r="Z60" s="2">
        <v>0.16</v>
      </c>
      <c r="AA60" s="2">
        <f t="shared" si="56"/>
        <v>6.4000000000000003E-3</v>
      </c>
      <c r="AB60" s="2">
        <v>1.4999999999999999E-2</v>
      </c>
      <c r="AC60" s="2">
        <v>0.03</v>
      </c>
      <c r="AD60" s="2">
        <f t="shared" si="57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8"/>
        <v>1.2E-2</v>
      </c>
      <c r="AQ60" s="1">
        <f t="shared" si="66"/>
        <v>2.3990794755965002E-2</v>
      </c>
      <c r="AR60" s="9">
        <f t="shared" si="59"/>
        <v>7.8262083333333337</v>
      </c>
      <c r="AS60" s="1">
        <f t="shared" si="60"/>
        <v>0.19</v>
      </c>
      <c r="AT60" s="1">
        <f t="shared" si="61"/>
        <v>6009929.166666667</v>
      </c>
      <c r="AU60" s="1">
        <f t="shared" si="62"/>
        <v>1436460859.8724079</v>
      </c>
    </row>
    <row r="61" spans="1:48" x14ac:dyDescent="0.15">
      <c r="C61" s="7">
        <v>3</v>
      </c>
      <c r="D61" s="7">
        <f t="shared" si="63"/>
        <v>24.312000925633399</v>
      </c>
      <c r="E61" s="10">
        <f t="shared" si="64"/>
        <v>19.916498313866999</v>
      </c>
      <c r="F61" s="7" t="s">
        <v>83</v>
      </c>
      <c r="G61" s="1">
        <v>4</v>
      </c>
      <c r="H61" s="9">
        <f t="shared" si="45"/>
        <v>24.312000925633399</v>
      </c>
      <c r="I61" s="9">
        <f t="shared" si="46"/>
        <v>297.46200092563339</v>
      </c>
      <c r="J61" s="9">
        <f t="shared" si="47"/>
        <v>0.32098980122632709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5"/>
        <v>0.2428160160294586</v>
      </c>
      <c r="P61" s="9">
        <f t="shared" si="50"/>
        <v>7.7941464719864573E-2</v>
      </c>
      <c r="Q61" s="12">
        <f t="shared" si="51"/>
        <v>1.4808878296774269E-2</v>
      </c>
      <c r="R61" s="9">
        <f t="shared" si="52"/>
        <v>1.4869795833333335E-2</v>
      </c>
      <c r="S61" s="13">
        <f t="shared" si="53"/>
        <v>0.99590327014292235</v>
      </c>
      <c r="T61" s="2">
        <f t="shared" si="54"/>
        <v>0.01</v>
      </c>
      <c r="U61" s="14">
        <f t="shared" si="55"/>
        <v>9.9590327014292233E-3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66"/>
        <v>3.4559032701429224E-2</v>
      </c>
      <c r="AR61" s="9">
        <f t="shared" si="59"/>
        <v>7.8262083333333337</v>
      </c>
      <c r="AS61" s="1">
        <f t="shared" si="60"/>
        <v>0.19</v>
      </c>
      <c r="AT61" s="1">
        <f t="shared" si="61"/>
        <v>6009929.166666667</v>
      </c>
      <c r="AU61" s="1">
        <f t="shared" si="62"/>
        <v>2069239403.5137444</v>
      </c>
    </row>
    <row r="62" spans="1:48" x14ac:dyDescent="0.15">
      <c r="C62" s="7">
        <v>4</v>
      </c>
      <c r="D62" s="7">
        <f t="shared" si="63"/>
        <v>27.578052424484198</v>
      </c>
      <c r="E62" s="10">
        <f t="shared" si="64"/>
        <v>24.312000925633399</v>
      </c>
      <c r="F62" s="7" t="s">
        <v>83</v>
      </c>
      <c r="G62" s="1">
        <v>5</v>
      </c>
      <c r="H62" s="9">
        <f t="shared" si="45"/>
        <v>27.578052424484198</v>
      </c>
      <c r="I62" s="9">
        <f t="shared" si="46"/>
        <v>300.72805242448419</v>
      </c>
      <c r="J62" s="9">
        <f t="shared" si="47"/>
        <v>0.45801605390193662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0.15663082374411433</v>
      </c>
      <c r="O62" s="9">
        <f t="shared" si="65"/>
        <v>8.6505810898813068E-2</v>
      </c>
      <c r="P62" s="9">
        <f t="shared" si="50"/>
        <v>3.9621050147461499E-2</v>
      </c>
      <c r="Q62" s="12">
        <f t="shared" si="51"/>
        <v>7.5279995280176848E-3</v>
      </c>
      <c r="R62" s="9">
        <f t="shared" si="52"/>
        <v>1.4869795833333335E-2</v>
      </c>
      <c r="S62" s="13">
        <f t="shared" si="53"/>
        <v>0.50626112237145271</v>
      </c>
      <c r="T62" s="2">
        <f t="shared" si="54"/>
        <v>0.01</v>
      </c>
      <c r="U62" s="14">
        <f t="shared" si="55"/>
        <v>5.0626112237145268E-3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66"/>
        <v>2.9662611223714528E-2</v>
      </c>
      <c r="AR62" s="9">
        <f t="shared" si="59"/>
        <v>7.8262083333333337</v>
      </c>
      <c r="AS62" s="1">
        <f t="shared" si="60"/>
        <v>0.19</v>
      </c>
      <c r="AT62" s="1">
        <f t="shared" si="61"/>
        <v>6009929.166666667</v>
      </c>
      <c r="AU62" s="1">
        <f t="shared" si="62"/>
        <v>1776063713.5159385</v>
      </c>
    </row>
    <row r="63" spans="1:48" x14ac:dyDescent="0.15">
      <c r="C63" s="7">
        <v>5</v>
      </c>
      <c r="D63" s="7">
        <f t="shared" si="63"/>
        <v>29.682381200407001</v>
      </c>
      <c r="E63" s="10">
        <f t="shared" si="64"/>
        <v>27.578052424484198</v>
      </c>
      <c r="F63" s="7" t="s">
        <v>85</v>
      </c>
      <c r="G63" s="1">
        <v>6</v>
      </c>
      <c r="H63" s="9">
        <f t="shared" si="45"/>
        <v>29.682381200407001</v>
      </c>
      <c r="I63" s="9">
        <f t="shared" si="46"/>
        <v>302.83238120040699</v>
      </c>
      <c r="J63" s="9">
        <f t="shared" si="47"/>
        <v>0.57357516866855074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5"/>
        <v>0.12514684408468491</v>
      </c>
      <c r="P63" s="9">
        <f t="shared" si="50"/>
        <v>7.1781122204209971E-2</v>
      </c>
      <c r="Q63" s="12">
        <f t="shared" si="51"/>
        <v>1.3638413218799895E-2</v>
      </c>
      <c r="R63" s="9">
        <f t="shared" si="52"/>
        <v>1.4869795833333335E-2</v>
      </c>
      <c r="S63" s="13">
        <f t="shared" si="53"/>
        <v>0.91718900324286412</v>
      </c>
      <c r="T63" s="2">
        <f t="shared" si="54"/>
        <v>0.01</v>
      </c>
      <c r="U63" s="14">
        <f t="shared" si="55"/>
        <v>9.1718900324286416E-3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66"/>
        <v>3.3771890032428642E-2</v>
      </c>
      <c r="AR63" s="9">
        <f t="shared" si="59"/>
        <v>7.8262083333333337</v>
      </c>
      <c r="AS63" s="1">
        <f t="shared" si="60"/>
        <v>0.19</v>
      </c>
      <c r="AT63" s="1">
        <f t="shared" si="61"/>
        <v>6009929.166666667</v>
      </c>
      <c r="AU63" s="1">
        <f t="shared" si="62"/>
        <v>2022108841.7021685</v>
      </c>
    </row>
    <row r="64" spans="1:48" x14ac:dyDescent="0.15">
      <c r="C64" s="7">
        <v>6</v>
      </c>
      <c r="D64" s="7">
        <f t="shared" si="63"/>
        <v>28.7832023869111</v>
      </c>
      <c r="E64" s="10">
        <f t="shared" si="64"/>
        <v>29.682381200407001</v>
      </c>
      <c r="F64" s="7" t="s">
        <v>83</v>
      </c>
      <c r="G64" s="1">
        <v>7</v>
      </c>
      <c r="H64" s="9">
        <f t="shared" si="45"/>
        <v>28.7832023869111</v>
      </c>
      <c r="I64" s="9">
        <f t="shared" si="46"/>
        <v>301.93320238691109</v>
      </c>
      <c r="J64" s="9">
        <f t="shared" si="47"/>
        <v>0.52120155229507081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5"/>
        <v>0.13162780521380829</v>
      </c>
      <c r="P64" s="9">
        <f t="shared" si="50"/>
        <v>6.8604616402630103E-2</v>
      </c>
      <c r="Q64" s="12">
        <f t="shared" si="51"/>
        <v>1.303487711649972E-2</v>
      </c>
      <c r="R64" s="9">
        <f t="shared" si="52"/>
        <v>1.4869795833333335E-2</v>
      </c>
      <c r="S64" s="13">
        <f t="shared" si="53"/>
        <v>0.87660094749113415</v>
      </c>
      <c r="T64" s="2">
        <f t="shared" si="54"/>
        <v>0.01</v>
      </c>
      <c r="U64" s="14">
        <f t="shared" si="55"/>
        <v>8.7660094749113411E-3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66"/>
        <v>3.3366009474911341E-2</v>
      </c>
      <c r="AR64" s="9">
        <f t="shared" si="59"/>
        <v>7.8262083333333337</v>
      </c>
      <c r="AS64" s="1">
        <f t="shared" si="60"/>
        <v>0.19</v>
      </c>
      <c r="AT64" s="1">
        <f t="shared" si="61"/>
        <v>6009929.166666667</v>
      </c>
      <c r="AU64" s="1">
        <f t="shared" si="62"/>
        <v>1997806539.8990223</v>
      </c>
    </row>
    <row r="65" spans="1:48" x14ac:dyDescent="0.15">
      <c r="C65" s="7">
        <v>7</v>
      </c>
      <c r="D65" s="7">
        <f t="shared" si="63"/>
        <v>26.745445131750099</v>
      </c>
      <c r="E65" s="10">
        <f t="shared" si="64"/>
        <v>28.7832023869111</v>
      </c>
      <c r="F65" s="7" t="s">
        <v>83</v>
      </c>
      <c r="G65" s="1">
        <v>8</v>
      </c>
      <c r="H65" s="9">
        <f t="shared" si="45"/>
        <v>26.745445131750099</v>
      </c>
      <c r="I65" s="9">
        <f t="shared" si="46"/>
        <v>299.89544513175008</v>
      </c>
      <c r="J65" s="9">
        <f t="shared" si="47"/>
        <v>0.41864113514656026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5"/>
        <v>0.14128527214451153</v>
      </c>
      <c r="P65" s="9">
        <f t="shared" si="50"/>
        <v>5.9147826710068997E-2</v>
      </c>
      <c r="Q65" s="12">
        <f t="shared" si="51"/>
        <v>1.1238087074913109E-2</v>
      </c>
      <c r="R65" s="9">
        <f t="shared" si="52"/>
        <v>1.4869795833333335E-2</v>
      </c>
      <c r="S65" s="13">
        <f t="shared" si="53"/>
        <v>0.75576606436793881</v>
      </c>
      <c r="T65" s="2">
        <f t="shared" si="54"/>
        <v>0.01</v>
      </c>
      <c r="U65" s="14">
        <f t="shared" si="55"/>
        <v>7.5576606436793883E-3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66"/>
        <v>3.2157660643679392E-2</v>
      </c>
      <c r="AR65" s="9">
        <f t="shared" si="59"/>
        <v>7.8262083333333337</v>
      </c>
      <c r="AS65" s="1">
        <f t="shared" si="60"/>
        <v>0.19</v>
      </c>
      <c r="AT65" s="1">
        <f t="shared" si="61"/>
        <v>6009929.166666667</v>
      </c>
      <c r="AU65" s="1">
        <f t="shared" si="62"/>
        <v>1925456048.0210619</v>
      </c>
    </row>
    <row r="66" spans="1:48" x14ac:dyDescent="0.15">
      <c r="C66" s="7">
        <v>8</v>
      </c>
      <c r="D66" s="7">
        <f t="shared" si="63"/>
        <v>26.275832758773301</v>
      </c>
      <c r="E66" s="10">
        <f t="shared" si="64"/>
        <v>26.745445131750099</v>
      </c>
      <c r="F66" s="7" t="s">
        <v>83</v>
      </c>
      <c r="G66" s="1">
        <v>9</v>
      </c>
      <c r="H66" s="9">
        <f t="shared" si="45"/>
        <v>26.275832758773301</v>
      </c>
      <c r="I66" s="9">
        <f t="shared" si="46"/>
        <v>299.42583275877325</v>
      </c>
      <c r="J66" s="9">
        <f t="shared" si="47"/>
        <v>0.39785720646187867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5"/>
        <v>0.16039952876777588</v>
      </c>
      <c r="P66" s="9">
        <f t="shared" si="50"/>
        <v>6.3816108433349061E-2</v>
      </c>
      <c r="Q66" s="12">
        <f t="shared" si="51"/>
        <v>1.2125060602336321E-2</v>
      </c>
      <c r="R66" s="9">
        <f t="shared" si="52"/>
        <v>1.4869795833333335E-2</v>
      </c>
      <c r="S66" s="13">
        <f t="shared" si="53"/>
        <v>0.8154154057149734</v>
      </c>
      <c r="T66" s="2">
        <f t="shared" si="54"/>
        <v>0.01</v>
      </c>
      <c r="U66" s="14">
        <f t="shared" si="55"/>
        <v>8.1541540571497349E-3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66"/>
        <v>3.2754154057149737E-2</v>
      </c>
      <c r="AR66" s="9">
        <f t="shared" si="59"/>
        <v>7.8262083333333337</v>
      </c>
      <c r="AS66" s="1">
        <f t="shared" si="60"/>
        <v>0.19</v>
      </c>
      <c r="AT66" s="1">
        <f t="shared" si="61"/>
        <v>6009929.166666667</v>
      </c>
      <c r="AU66" s="1">
        <f t="shared" si="62"/>
        <v>1961171390.1069591</v>
      </c>
    </row>
    <row r="67" spans="1:48" x14ac:dyDescent="0.15">
      <c r="C67" s="7">
        <v>9</v>
      </c>
      <c r="D67" s="7">
        <f t="shared" si="63"/>
        <v>25.888412908987199</v>
      </c>
      <c r="E67" s="10">
        <f t="shared" si="64"/>
        <v>26.275832758773301</v>
      </c>
      <c r="F67" s="7" t="s">
        <v>83</v>
      </c>
      <c r="G67" s="1">
        <v>10</v>
      </c>
      <c r="H67" s="9">
        <f t="shared" si="45"/>
        <v>25.888412908987199</v>
      </c>
      <c r="I67" s="9">
        <f t="shared" si="46"/>
        <v>299.0384129089872</v>
      </c>
      <c r="J67" s="9">
        <f t="shared" si="47"/>
        <v>0.38144403402706173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5"/>
        <v>0.17484550366776017</v>
      </c>
      <c r="P67" s="9">
        <f t="shared" si="50"/>
        <v>6.6693774250523849E-2</v>
      </c>
      <c r="Q67" s="12">
        <f t="shared" si="51"/>
        <v>1.2671817107599532E-2</v>
      </c>
      <c r="R67" s="9">
        <f t="shared" si="52"/>
        <v>1.4869795833333335E-2</v>
      </c>
      <c r="S67" s="13">
        <f t="shared" si="53"/>
        <v>0.85218500977621792</v>
      </c>
      <c r="T67" s="2">
        <f t="shared" si="54"/>
        <v>0.01</v>
      </c>
      <c r="U67" s="14">
        <f t="shared" si="55"/>
        <v>8.5218500977621795E-3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66"/>
        <v>3.3121850097762182E-2</v>
      </c>
      <c r="AR67" s="9">
        <f t="shared" si="59"/>
        <v>7.8262083333333337</v>
      </c>
      <c r="AS67" s="1">
        <f t="shared" si="60"/>
        <v>0.19</v>
      </c>
      <c r="AT67" s="1">
        <f t="shared" si="61"/>
        <v>6009929.166666667</v>
      </c>
      <c r="AU67" s="1">
        <f t="shared" si="62"/>
        <v>1983187374.8228679</v>
      </c>
    </row>
    <row r="68" spans="1:48" x14ac:dyDescent="0.15">
      <c r="C68" s="7">
        <v>10</v>
      </c>
      <c r="D68" s="7">
        <f t="shared" si="63"/>
        <v>24.206146400177602</v>
      </c>
      <c r="E68" s="10">
        <f t="shared" si="64"/>
        <v>25.888412908987199</v>
      </c>
      <c r="F68" s="7" t="s">
        <v>83</v>
      </c>
      <c r="G68" s="1">
        <v>11</v>
      </c>
      <c r="H68" s="9">
        <f t="shared" si="45"/>
        <v>24.206146400177602</v>
      </c>
      <c r="I68" s="9">
        <f t="shared" si="46"/>
        <v>297.35614640017758</v>
      </c>
      <c r="J68" s="9">
        <f t="shared" si="47"/>
        <v>0.31727119514257712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0.1027441429463745</v>
      </c>
      <c r="O68" s="9">
        <f t="shared" si="65"/>
        <v>8.3669669804195115E-2</v>
      </c>
      <c r="P68" s="9">
        <f t="shared" si="50"/>
        <v>2.6545976135961782E-2</v>
      </c>
      <c r="Q68" s="12">
        <f t="shared" si="51"/>
        <v>5.0437354658327384E-3</v>
      </c>
      <c r="R68" s="9">
        <f t="shared" si="52"/>
        <v>1.4869795833333335E-2</v>
      </c>
      <c r="S68" s="13">
        <f t="shared" si="53"/>
        <v>0.33919332332232122</v>
      </c>
      <c r="T68" s="2">
        <f t="shared" si="54"/>
        <v>0.01</v>
      </c>
      <c r="U68" s="14">
        <f t="shared" si="55"/>
        <v>3.3919332332232122E-3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66"/>
        <v>2.7991933233223212E-2</v>
      </c>
      <c r="AR68" s="9">
        <f t="shared" si="59"/>
        <v>7.8262083333333337</v>
      </c>
      <c r="AS68" s="1">
        <f t="shared" si="60"/>
        <v>0.19</v>
      </c>
      <c r="AT68" s="1">
        <f t="shared" si="61"/>
        <v>6009929.166666667</v>
      </c>
      <c r="AU68" s="1">
        <f t="shared" si="62"/>
        <v>1676031031.5142567</v>
      </c>
    </row>
    <row r="69" spans="1:48" x14ac:dyDescent="0.15">
      <c r="C69" s="7">
        <v>11</v>
      </c>
      <c r="D69" s="7">
        <f t="shared" si="63"/>
        <v>20.758870140897599</v>
      </c>
      <c r="E69" s="10">
        <f t="shared" si="64"/>
        <v>24.206146400177602</v>
      </c>
      <c r="F69" s="7" t="s">
        <v>85</v>
      </c>
      <c r="G69" s="1">
        <v>12</v>
      </c>
      <c r="H69" s="9">
        <f t="shared" si="45"/>
        <v>20.758870140897599</v>
      </c>
      <c r="I69" s="9">
        <f t="shared" si="46"/>
        <v>293.90887014089759</v>
      </c>
      <c r="J69" s="9">
        <f t="shared" si="47"/>
        <v>0.2160898118257803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5"/>
        <v>0.13538577700156668</v>
      </c>
      <c r="P69" s="9">
        <f t="shared" si="50"/>
        <v>2.9255487076155596E-2</v>
      </c>
      <c r="Q69" s="12">
        <f t="shared" si="51"/>
        <v>5.5585425444695637E-3</v>
      </c>
      <c r="R69" s="9">
        <f t="shared" si="52"/>
        <v>1.4869795833333335E-2</v>
      </c>
      <c r="S69" s="13">
        <f t="shared" si="53"/>
        <v>0.37381431505663892</v>
      </c>
      <c r="T69" s="2">
        <f t="shared" si="54"/>
        <v>0.01</v>
      </c>
      <c r="U69" s="14">
        <f t="shared" si="55"/>
        <v>3.7381431505663894E-3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66"/>
        <v>2.8338143150566389E-2</v>
      </c>
      <c r="AR69" s="9">
        <f t="shared" si="59"/>
        <v>7.8262083333333337</v>
      </c>
      <c r="AS69" s="1">
        <f t="shared" si="60"/>
        <v>0.19</v>
      </c>
      <c r="AT69" s="1">
        <f t="shared" si="61"/>
        <v>6009929.166666667</v>
      </c>
      <c r="AU69" s="1">
        <f t="shared" si="62"/>
        <v>1696760523.8308663</v>
      </c>
      <c r="AV69" s="1">
        <f>SUM(AU58:AU69)</f>
        <v>21031106623.07502</v>
      </c>
    </row>
    <row r="70" spans="1:48" x14ac:dyDescent="0.15">
      <c r="C70" s="7">
        <v>12</v>
      </c>
      <c r="D70" s="7">
        <f t="shared" si="63"/>
        <v>16.426859385100201</v>
      </c>
      <c r="E70" s="10">
        <f t="shared" si="64"/>
        <v>20.758870140897599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17.010710336129002</v>
      </c>
      <c r="E73" s="7"/>
      <c r="F73" s="7"/>
      <c r="G73" s="1">
        <v>1</v>
      </c>
      <c r="H73" s="9">
        <f t="shared" ref="H73:H84" si="67">E74</f>
        <v>17.010710336129002</v>
      </c>
      <c r="I73" s="9">
        <f t="shared" ref="I73:I84" si="68">H73+273.15</f>
        <v>290.160710336129</v>
      </c>
      <c r="J73" s="9">
        <f t="shared" ref="J73:J84" si="69">EXP(($C$15*(I73-$C$13))/($C$16*I73*$C$13))</f>
        <v>0.14085830132215388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1.0693962236377922E-2</v>
      </c>
      <c r="Q73" s="12">
        <f t="shared" ref="Q73:Q84" si="73">P73*$B$75</f>
        <v>1.924913202548026E-3</v>
      </c>
      <c r="R73" s="9">
        <f t="shared" ref="R73:R84" si="74">L73*$B$75</f>
        <v>1.36656E-2</v>
      </c>
      <c r="S73" s="13">
        <f t="shared" ref="S73:S84" si="75">Q73/R73</f>
        <v>0.14085830132215388</v>
      </c>
      <c r="T73" s="2">
        <f t="shared" ref="T73:T84" si="76">$B$74/100</f>
        <v>0.01</v>
      </c>
      <c r="U73" s="14">
        <f t="shared" ref="U73:U84" si="77">S73*T73</f>
        <v>1.4085830132215388E-3</v>
      </c>
      <c r="V73" s="13"/>
      <c r="W73" s="2"/>
      <c r="X73" s="14"/>
      <c r="Y73" s="2">
        <v>0.04</v>
      </c>
      <c r="Z73" s="2">
        <v>0.5</v>
      </c>
      <c r="AA73" s="2">
        <f t="shared" ref="AA73:AA84" si="78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9">AO73*AN73</f>
        <v>7.3499999999999998E-3</v>
      </c>
      <c r="AQ73" s="1">
        <f t="shared" ref="AQ73:AQ84" si="80">(AP73+AM73+AD73+AA73+U73+X73+AG73+AJ73)</f>
        <v>2.8758583013221539E-2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12147595.166666666</v>
      </c>
      <c r="AU73" s="1">
        <f t="shared" ref="AU73:AU84" si="84">AT73*10000*AS73*0.67*AR73*AQ73</f>
        <v>3198610076.764184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16.346185414857299</v>
      </c>
      <c r="E74" s="10">
        <f t="shared" ref="E74:E85" si="86">D73</f>
        <v>17.010710336129002</v>
      </c>
      <c r="F74" s="7" t="s">
        <v>83</v>
      </c>
      <c r="G74" s="1">
        <v>2</v>
      </c>
      <c r="H74" s="9">
        <f t="shared" si="67"/>
        <v>16.346185414857299</v>
      </c>
      <c r="I74" s="9">
        <f t="shared" si="68"/>
        <v>289.49618541485728</v>
      </c>
      <c r="J74" s="9">
        <f t="shared" si="69"/>
        <v>0.13041569052370874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0.14114603776362208</v>
      </c>
      <c r="P74" s="9">
        <f t="shared" si="72"/>
        <v>1.8407657979628244E-2</v>
      </c>
      <c r="Q74" s="12">
        <f t="shared" si="73"/>
        <v>3.3133784363330839E-3</v>
      </c>
      <c r="R74" s="9">
        <f t="shared" si="74"/>
        <v>1.36656E-2</v>
      </c>
      <c r="S74" s="13">
        <f t="shared" si="75"/>
        <v>0.24246124841449215</v>
      </c>
      <c r="T74" s="2">
        <f t="shared" si="76"/>
        <v>0.01</v>
      </c>
      <c r="U74" s="14">
        <f t="shared" si="77"/>
        <v>2.4246124841449217E-3</v>
      </c>
      <c r="V74" s="13"/>
      <c r="W74" s="2"/>
      <c r="X74" s="14"/>
      <c r="Y74" s="2">
        <v>0.04</v>
      </c>
      <c r="Z74" s="2">
        <v>0.5</v>
      </c>
      <c r="AA74" s="2">
        <f t="shared" si="78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9"/>
        <v>7.3499999999999998E-3</v>
      </c>
      <c r="AQ74" s="1">
        <f t="shared" si="80"/>
        <v>2.9774612484144921E-2</v>
      </c>
      <c r="AR74" s="9">
        <f t="shared" si="81"/>
        <v>7.5919999999999996</v>
      </c>
      <c r="AS74" s="1">
        <f t="shared" si="82"/>
        <v>0.18</v>
      </c>
      <c r="AT74" s="1">
        <f t="shared" si="83"/>
        <v>12147595.166666666</v>
      </c>
      <c r="AU74" s="1">
        <f t="shared" si="84"/>
        <v>3311615717.6363645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19.916498313866999</v>
      </c>
      <c r="E75" s="10">
        <f t="shared" si="86"/>
        <v>16.346185414857299</v>
      </c>
      <c r="F75" s="7" t="s">
        <v>83</v>
      </c>
      <c r="G75" s="1">
        <v>3</v>
      </c>
      <c r="H75" s="9">
        <f t="shared" si="67"/>
        <v>19.916498313866999</v>
      </c>
      <c r="I75" s="9">
        <f t="shared" si="68"/>
        <v>293.06649831386699</v>
      </c>
      <c r="J75" s="9">
        <f t="shared" si="69"/>
        <v>0.19646245896963113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0.19865837978399387</v>
      </c>
      <c r="P75" s="9">
        <f t="shared" si="72"/>
        <v>3.902891378728629E-2</v>
      </c>
      <c r="Q75" s="12">
        <f t="shared" si="73"/>
        <v>7.0252044817115319E-3</v>
      </c>
      <c r="R75" s="9">
        <f t="shared" si="74"/>
        <v>1.36656E-2</v>
      </c>
      <c r="S75" s="13">
        <f t="shared" si="75"/>
        <v>0.51407947559650014</v>
      </c>
      <c r="T75" s="2">
        <f t="shared" si="76"/>
        <v>0.01</v>
      </c>
      <c r="U75" s="14">
        <f t="shared" si="77"/>
        <v>5.1407947559650013E-3</v>
      </c>
      <c r="V75" s="13"/>
      <c r="W75" s="2"/>
      <c r="X75" s="14"/>
      <c r="Y75" s="2">
        <v>0.04</v>
      </c>
      <c r="Z75" s="2">
        <v>0.5</v>
      </c>
      <c r="AA75" s="2">
        <f t="shared" si="78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9"/>
        <v>7.3499999999999998E-3</v>
      </c>
      <c r="AQ75" s="1">
        <f t="shared" si="80"/>
        <v>3.2490794755965002E-2</v>
      </c>
      <c r="AR75" s="9">
        <f t="shared" si="81"/>
        <v>7.5919999999999996</v>
      </c>
      <c r="AS75" s="1">
        <f t="shared" si="82"/>
        <v>0.18</v>
      </c>
      <c r="AT75" s="1">
        <f t="shared" si="83"/>
        <v>12147595.166666666</v>
      </c>
      <c r="AU75" s="1">
        <f t="shared" si="84"/>
        <v>3613717110.4962873</v>
      </c>
    </row>
    <row r="76" spans="1:48" x14ac:dyDescent="0.15">
      <c r="C76" s="7">
        <v>3</v>
      </c>
      <c r="D76" s="7">
        <f t="shared" si="85"/>
        <v>24.312000925633399</v>
      </c>
      <c r="E76" s="10">
        <f t="shared" si="86"/>
        <v>19.916498313866999</v>
      </c>
      <c r="F76" s="7" t="s">
        <v>83</v>
      </c>
      <c r="G76" s="1">
        <v>4</v>
      </c>
      <c r="H76" s="9">
        <f t="shared" si="67"/>
        <v>24.312000925633399</v>
      </c>
      <c r="I76" s="9">
        <f t="shared" si="68"/>
        <v>297.46200092563339</v>
      </c>
      <c r="J76" s="9">
        <f t="shared" si="69"/>
        <v>0.32098980122632709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0.23554946599670756</v>
      </c>
      <c r="P76" s="9">
        <f t="shared" si="72"/>
        <v>7.5608976269250658E-2</v>
      </c>
      <c r="Q76" s="12">
        <f t="shared" si="73"/>
        <v>1.3609615728465118E-2</v>
      </c>
      <c r="R76" s="9">
        <f t="shared" si="74"/>
        <v>1.36656E-2</v>
      </c>
      <c r="S76" s="13">
        <f t="shared" si="75"/>
        <v>0.99590327014292224</v>
      </c>
      <c r="T76" s="2">
        <f t="shared" si="76"/>
        <v>0.01</v>
      </c>
      <c r="U76" s="14">
        <f t="shared" si="77"/>
        <v>9.9590327014292233E-3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4.4759032701429224E-2</v>
      </c>
      <c r="AR76" s="9">
        <f t="shared" si="81"/>
        <v>7.5919999999999996</v>
      </c>
      <c r="AS76" s="1">
        <f t="shared" si="82"/>
        <v>0.18</v>
      </c>
      <c r="AT76" s="1">
        <f t="shared" si="83"/>
        <v>12147595.166666666</v>
      </c>
      <c r="AU76" s="1">
        <f t="shared" si="84"/>
        <v>4978224864.5278997</v>
      </c>
    </row>
    <row r="77" spans="1:48" x14ac:dyDescent="0.15">
      <c r="C77" s="7">
        <v>4</v>
      </c>
      <c r="D77" s="7">
        <f t="shared" si="85"/>
        <v>27.578052424484198</v>
      </c>
      <c r="E77" s="10">
        <f t="shared" si="86"/>
        <v>24.312000925633399</v>
      </c>
      <c r="F77" s="7" t="s">
        <v>83</v>
      </c>
      <c r="G77" s="1">
        <v>5</v>
      </c>
      <c r="H77" s="9">
        <f t="shared" si="67"/>
        <v>27.578052424484198</v>
      </c>
      <c r="I77" s="9">
        <f t="shared" si="68"/>
        <v>300.72805242448419</v>
      </c>
      <c r="J77" s="9">
        <f t="shared" si="69"/>
        <v>0.45801605390193662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0.15194346524108404</v>
      </c>
      <c r="O77" s="9">
        <f t="shared" si="87"/>
        <v>8.3917024486372838E-2</v>
      </c>
      <c r="P77" s="9">
        <f t="shared" si="72"/>
        <v>3.8435344410440678E-2</v>
      </c>
      <c r="Q77" s="12">
        <f t="shared" si="73"/>
        <v>6.9183619938793213E-3</v>
      </c>
      <c r="R77" s="9">
        <f t="shared" si="74"/>
        <v>1.36656E-2</v>
      </c>
      <c r="S77" s="13">
        <f t="shared" si="75"/>
        <v>0.50626112237145249</v>
      </c>
      <c r="T77" s="2">
        <f t="shared" si="76"/>
        <v>0.01</v>
      </c>
      <c r="U77" s="14">
        <f t="shared" si="77"/>
        <v>5.0626112237145251E-3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3.9862611223714525E-2</v>
      </c>
      <c r="AR77" s="9">
        <f t="shared" si="81"/>
        <v>7.5919999999999996</v>
      </c>
      <c r="AS77" s="1">
        <f t="shared" si="82"/>
        <v>0.18</v>
      </c>
      <c r="AT77" s="1">
        <f t="shared" si="83"/>
        <v>12147595.166666666</v>
      </c>
      <c r="AU77" s="1">
        <f t="shared" si="84"/>
        <v>4433631166.3090944</v>
      </c>
    </row>
    <row r="78" spans="1:48" x14ac:dyDescent="0.15">
      <c r="C78" s="7">
        <v>5</v>
      </c>
      <c r="D78" s="7">
        <f t="shared" si="85"/>
        <v>29.682381200407001</v>
      </c>
      <c r="E78" s="10">
        <f t="shared" si="86"/>
        <v>27.578052424484198</v>
      </c>
      <c r="F78" s="7" t="s">
        <v>85</v>
      </c>
      <c r="G78" s="1">
        <v>6</v>
      </c>
      <c r="H78" s="9">
        <f t="shared" si="67"/>
        <v>29.682381200407001</v>
      </c>
      <c r="I78" s="9">
        <f t="shared" si="68"/>
        <v>302.83238120040699</v>
      </c>
      <c r="J78" s="9">
        <f t="shared" si="69"/>
        <v>0.57357516866855074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0.12140168007593215</v>
      </c>
      <c r="P78" s="9">
        <f t="shared" si="72"/>
        <v>6.9632989126198211E-2</v>
      </c>
      <c r="Q78" s="12">
        <f t="shared" si="73"/>
        <v>1.2533938042715678E-2</v>
      </c>
      <c r="R78" s="9">
        <f t="shared" si="74"/>
        <v>1.36656E-2</v>
      </c>
      <c r="S78" s="13">
        <f t="shared" si="75"/>
        <v>0.91718900324286368</v>
      </c>
      <c r="T78" s="2">
        <f t="shared" si="76"/>
        <v>0.01</v>
      </c>
      <c r="U78" s="14">
        <f t="shared" si="77"/>
        <v>9.1718900324286364E-3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4.3971890032428636E-2</v>
      </c>
      <c r="AR78" s="9">
        <f t="shared" si="81"/>
        <v>7.5919999999999996</v>
      </c>
      <c r="AS78" s="1">
        <f t="shared" si="82"/>
        <v>0.18</v>
      </c>
      <c r="AT78" s="1">
        <f t="shared" si="83"/>
        <v>12147595.166666666</v>
      </c>
      <c r="AU78" s="1">
        <f t="shared" si="84"/>
        <v>4890676654.2506819</v>
      </c>
    </row>
    <row r="79" spans="1:48" x14ac:dyDescent="0.15">
      <c r="C79" s="7">
        <v>6</v>
      </c>
      <c r="D79" s="7">
        <f t="shared" si="85"/>
        <v>28.7832023869111</v>
      </c>
      <c r="E79" s="10">
        <f t="shared" si="86"/>
        <v>29.682381200407001</v>
      </c>
      <c r="F79" s="7" t="s">
        <v>83</v>
      </c>
      <c r="G79" s="1">
        <v>7</v>
      </c>
      <c r="H79" s="9">
        <f t="shared" si="67"/>
        <v>28.7832023869111</v>
      </c>
      <c r="I79" s="9">
        <f t="shared" si="68"/>
        <v>301.93320238691109</v>
      </c>
      <c r="J79" s="9">
        <f t="shared" si="69"/>
        <v>0.52120155229507081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0.12768869094973395</v>
      </c>
      <c r="P79" s="9">
        <f t="shared" si="72"/>
        <v>6.6551543933526899E-2</v>
      </c>
      <c r="Q79" s="12">
        <f t="shared" si="73"/>
        <v>1.1979277908034842E-2</v>
      </c>
      <c r="R79" s="9">
        <f t="shared" si="74"/>
        <v>1.36656E-2</v>
      </c>
      <c r="S79" s="13">
        <f t="shared" si="75"/>
        <v>0.87660094749113404</v>
      </c>
      <c r="T79" s="2">
        <f t="shared" si="76"/>
        <v>0.01</v>
      </c>
      <c r="U79" s="14">
        <f t="shared" si="77"/>
        <v>8.7660094749113411E-3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4.3566009474911335E-2</v>
      </c>
      <c r="AR79" s="9">
        <f t="shared" si="81"/>
        <v>7.5919999999999996</v>
      </c>
      <c r="AS79" s="1">
        <f t="shared" si="82"/>
        <v>0.18</v>
      </c>
      <c r="AT79" s="1">
        <f t="shared" si="83"/>
        <v>12147595.166666666</v>
      </c>
      <c r="AU79" s="1">
        <f t="shared" si="84"/>
        <v>4845533482.8836975</v>
      </c>
    </row>
    <row r="80" spans="1:48" x14ac:dyDescent="0.15">
      <c r="C80" s="7">
        <v>7</v>
      </c>
      <c r="D80" s="7">
        <f t="shared" si="85"/>
        <v>26.745445131750099</v>
      </c>
      <c r="E80" s="10">
        <f t="shared" si="86"/>
        <v>28.7832023869111</v>
      </c>
      <c r="F80" s="7" t="s">
        <v>83</v>
      </c>
      <c r="G80" s="1">
        <v>8</v>
      </c>
      <c r="H80" s="9">
        <f t="shared" si="67"/>
        <v>26.745445131750099</v>
      </c>
      <c r="I80" s="9">
        <f t="shared" si="68"/>
        <v>299.89544513175008</v>
      </c>
      <c r="J80" s="9">
        <f t="shared" si="69"/>
        <v>0.41864113514656026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0.13705714701620703</v>
      </c>
      <c r="P80" s="9">
        <f t="shared" si="72"/>
        <v>5.7377759606813905E-2</v>
      </c>
      <c r="Q80" s="12">
        <f t="shared" si="73"/>
        <v>1.0327996729226503E-2</v>
      </c>
      <c r="R80" s="9">
        <f t="shared" si="74"/>
        <v>1.36656E-2</v>
      </c>
      <c r="S80" s="13">
        <f t="shared" si="75"/>
        <v>0.75576606436793869</v>
      </c>
      <c r="T80" s="2">
        <f t="shared" si="76"/>
        <v>0.01</v>
      </c>
      <c r="U80" s="14">
        <f t="shared" si="77"/>
        <v>7.5576606436793875E-3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4.2357660643679386E-2</v>
      </c>
      <c r="AR80" s="9">
        <f t="shared" si="81"/>
        <v>7.5919999999999996</v>
      </c>
      <c r="AS80" s="1">
        <f t="shared" si="82"/>
        <v>0.18</v>
      </c>
      <c r="AT80" s="1">
        <f t="shared" si="83"/>
        <v>12147595.166666666</v>
      </c>
      <c r="AU80" s="1">
        <f t="shared" si="84"/>
        <v>4711137544.5981493</v>
      </c>
    </row>
    <row r="81" spans="1:48" x14ac:dyDescent="0.15">
      <c r="C81" s="7">
        <v>8</v>
      </c>
      <c r="D81" s="7">
        <f t="shared" si="85"/>
        <v>26.275832758773301</v>
      </c>
      <c r="E81" s="10">
        <f t="shared" si="86"/>
        <v>26.745445131750099</v>
      </c>
      <c r="F81" s="7" t="s">
        <v>83</v>
      </c>
      <c r="G81" s="1">
        <v>9</v>
      </c>
      <c r="H81" s="9">
        <f t="shared" si="67"/>
        <v>26.275832758773301</v>
      </c>
      <c r="I81" s="9">
        <f t="shared" si="68"/>
        <v>299.42583275877325</v>
      </c>
      <c r="J81" s="9">
        <f t="shared" si="69"/>
        <v>0.39785720646187867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0.15559938740939311</v>
      </c>
      <c r="P81" s="9">
        <f t="shared" si="72"/>
        <v>6.1906337601880759E-2</v>
      </c>
      <c r="Q81" s="12">
        <f t="shared" si="73"/>
        <v>1.1143140768338536E-2</v>
      </c>
      <c r="R81" s="9">
        <f t="shared" si="74"/>
        <v>1.36656E-2</v>
      </c>
      <c r="S81" s="13">
        <f t="shared" si="75"/>
        <v>0.81541540571497306</v>
      </c>
      <c r="T81" s="2">
        <f t="shared" si="76"/>
        <v>0.01</v>
      </c>
      <c r="U81" s="14">
        <f t="shared" si="77"/>
        <v>8.1541540571497314E-3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4.2954154057149731E-2</v>
      </c>
      <c r="AR81" s="9">
        <f t="shared" si="81"/>
        <v>7.5919999999999996</v>
      </c>
      <c r="AS81" s="1">
        <f t="shared" si="82"/>
        <v>0.18</v>
      </c>
      <c r="AT81" s="1">
        <f t="shared" si="83"/>
        <v>12147595.166666666</v>
      </c>
      <c r="AU81" s="1">
        <f t="shared" si="84"/>
        <v>4777481211.1888342</v>
      </c>
    </row>
    <row r="82" spans="1:48" x14ac:dyDescent="0.15">
      <c r="C82" s="7">
        <v>9</v>
      </c>
      <c r="D82" s="7">
        <f t="shared" si="85"/>
        <v>25.888412908987199</v>
      </c>
      <c r="E82" s="10">
        <f t="shared" si="86"/>
        <v>26.275832758773301</v>
      </c>
      <c r="F82" s="7" t="s">
        <v>83</v>
      </c>
      <c r="G82" s="1">
        <v>10</v>
      </c>
      <c r="H82" s="9">
        <f t="shared" si="67"/>
        <v>25.888412908987199</v>
      </c>
      <c r="I82" s="9">
        <f t="shared" si="68"/>
        <v>299.0384129089872</v>
      </c>
      <c r="J82" s="9">
        <f t="shared" si="69"/>
        <v>0.38144403402706173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0.16961304980751235</v>
      </c>
      <c r="P82" s="9">
        <f t="shared" si="72"/>
        <v>6.4697885942210459E-2</v>
      </c>
      <c r="Q82" s="12">
        <f t="shared" si="73"/>
        <v>1.1645619469597883E-2</v>
      </c>
      <c r="R82" s="9">
        <f t="shared" si="74"/>
        <v>1.36656E-2</v>
      </c>
      <c r="S82" s="13">
        <f t="shared" si="75"/>
        <v>0.85218500977621781</v>
      </c>
      <c r="T82" s="2">
        <f t="shared" si="76"/>
        <v>0.01</v>
      </c>
      <c r="U82" s="14">
        <f t="shared" si="77"/>
        <v>8.5218500977621778E-3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4.3321850097762175E-2</v>
      </c>
      <c r="AR82" s="9">
        <f t="shared" si="81"/>
        <v>7.5919999999999996</v>
      </c>
      <c r="AS82" s="1">
        <f t="shared" si="82"/>
        <v>0.18</v>
      </c>
      <c r="AT82" s="1">
        <f t="shared" si="83"/>
        <v>12147595.166666666</v>
      </c>
      <c r="AU82" s="1">
        <f t="shared" si="84"/>
        <v>4818377393.7353992</v>
      </c>
    </row>
    <row r="83" spans="1:48" x14ac:dyDescent="0.15">
      <c r="C83" s="7">
        <v>10</v>
      </c>
      <c r="D83" s="7">
        <f t="shared" si="85"/>
        <v>24.206146400177602</v>
      </c>
      <c r="E83" s="10">
        <f t="shared" si="86"/>
        <v>25.888412908987199</v>
      </c>
      <c r="F83" s="7" t="s">
        <v>83</v>
      </c>
      <c r="G83" s="1">
        <v>11</v>
      </c>
      <c r="H83" s="9">
        <f t="shared" si="67"/>
        <v>24.206146400177602</v>
      </c>
      <c r="I83" s="9">
        <f t="shared" si="68"/>
        <v>297.35614640017758</v>
      </c>
      <c r="J83" s="9">
        <f t="shared" si="69"/>
        <v>0.31727119514257712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9.966940567203679E-2</v>
      </c>
      <c r="O83" s="9">
        <f t="shared" si="87"/>
        <v>8.1165758193265089E-2</v>
      </c>
      <c r="P83" s="9">
        <f t="shared" si="72"/>
        <v>2.5751557106630636E-2</v>
      </c>
      <c r="Q83" s="12">
        <f t="shared" si="73"/>
        <v>4.6352802791935141E-3</v>
      </c>
      <c r="R83" s="9">
        <f t="shared" si="74"/>
        <v>1.36656E-2</v>
      </c>
      <c r="S83" s="13">
        <f t="shared" si="75"/>
        <v>0.33919332332232133</v>
      </c>
      <c r="T83" s="2">
        <f t="shared" si="76"/>
        <v>0.01</v>
      </c>
      <c r="U83" s="14">
        <f t="shared" si="77"/>
        <v>3.3919332332232135E-3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3.8191933233223209E-2</v>
      </c>
      <c r="AR83" s="9">
        <f t="shared" si="81"/>
        <v>7.5919999999999996</v>
      </c>
      <c r="AS83" s="1">
        <f t="shared" si="82"/>
        <v>0.18</v>
      </c>
      <c r="AT83" s="1">
        <f t="shared" si="83"/>
        <v>12147595.166666666</v>
      </c>
      <c r="AU83" s="1">
        <f t="shared" si="84"/>
        <v>4247813685.2128644</v>
      </c>
    </row>
    <row r="84" spans="1:48" x14ac:dyDescent="0.15">
      <c r="C84" s="7">
        <v>11</v>
      </c>
      <c r="D84" s="7">
        <f t="shared" si="85"/>
        <v>20.758870140897599</v>
      </c>
      <c r="E84" s="10">
        <f t="shared" si="86"/>
        <v>24.206146400177602</v>
      </c>
      <c r="F84" s="7" t="s">
        <v>85</v>
      </c>
      <c r="G84" s="1">
        <v>12</v>
      </c>
      <c r="H84" s="9">
        <f t="shared" si="67"/>
        <v>20.758870140897599</v>
      </c>
      <c r="I84" s="9">
        <f t="shared" si="68"/>
        <v>293.90887014089759</v>
      </c>
      <c r="J84" s="9">
        <f t="shared" si="69"/>
        <v>0.2160898118257803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0.13133420108663446</v>
      </c>
      <c r="P84" s="9">
        <f t="shared" si="72"/>
        <v>2.8379982799100031E-2</v>
      </c>
      <c r="Q84" s="12">
        <f t="shared" si="73"/>
        <v>5.1083969038380056E-3</v>
      </c>
      <c r="R84" s="9">
        <f t="shared" si="74"/>
        <v>1.36656E-2</v>
      </c>
      <c r="S84" s="13">
        <f t="shared" si="75"/>
        <v>0.37381431505663898</v>
      </c>
      <c r="T84" s="2">
        <f t="shared" si="76"/>
        <v>0.01</v>
      </c>
      <c r="U84" s="14">
        <f t="shared" si="77"/>
        <v>3.7381431505663898E-3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3.853814315056639E-2</v>
      </c>
      <c r="AR84" s="9">
        <f t="shared" si="81"/>
        <v>7.5919999999999996</v>
      </c>
      <c r="AS84" s="1">
        <f t="shared" si="82"/>
        <v>0.18</v>
      </c>
      <c r="AT84" s="1">
        <f t="shared" si="83"/>
        <v>12147595.166666666</v>
      </c>
      <c r="AU84" s="1">
        <f t="shared" si="84"/>
        <v>4286320121.0056319</v>
      </c>
      <c r="AV84" s="1">
        <f>SUM(AU73:AU84)</f>
        <v>52113139028.609085</v>
      </c>
    </row>
    <row r="85" spans="1:48" x14ac:dyDescent="0.15">
      <c r="C85" s="7">
        <v>12</v>
      </c>
      <c r="D85" s="7">
        <f t="shared" si="85"/>
        <v>16.426859385100201</v>
      </c>
      <c r="E85" s="10">
        <f t="shared" si="86"/>
        <v>20.758870140897599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17.010710336129002</v>
      </c>
      <c r="E89" s="7"/>
      <c r="F89" s="7"/>
      <c r="G89" s="1">
        <v>1</v>
      </c>
      <c r="H89" s="9">
        <f t="shared" ref="H89:H100" si="88">E90</f>
        <v>17.010710336129002</v>
      </c>
      <c r="I89" s="9">
        <f t="shared" ref="I89:I100" si="89">H89+273.15</f>
        <v>290.160710336129</v>
      </c>
      <c r="J89" s="9">
        <f t="shared" ref="J89:J100" si="90">EXP(($C$15*(I89-$C$13))/($C$16*I89*$C$13))</f>
        <v>0.14085830132215388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0.44767685100837051</v>
      </c>
      <c r="Q89" s="12">
        <f t="shared" ref="Q89:Q100" si="94">P89*$B$91</f>
        <v>0.20145458295376673</v>
      </c>
      <c r="R89" s="9">
        <f t="shared" ref="R89:R100" si="95">L89*$B$91</f>
        <v>1.4301931875000002</v>
      </c>
      <c r="S89" s="13">
        <f t="shared" ref="S89:S100" si="96">Q89/R89</f>
        <v>0.14085830132215385</v>
      </c>
      <c r="T89" s="2">
        <f t="shared" ref="T89:T100" si="97">$B$90/100</f>
        <v>0.23</v>
      </c>
      <c r="U89" s="14">
        <f t="shared" ref="U89:U100" si="98">S89*T89</f>
        <v>3.239740930409539E-2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9">U89*0.67*AL89+(V89*W89+X89*Y89+Z89*AA89+AB89*AC89+AD89*AE89+AF89*AG89+AH89*AI89)/1000</f>
        <v>2.8164818905184765E-2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771962.41666666663</v>
      </c>
      <c r="AN89" s="1">
        <f t="shared" ref="AN89:AN100" si="103">AM89*10000*AK89*AJ89</f>
        <v>3004398077.4461055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16.346185414857299</v>
      </c>
      <c r="E90" s="10">
        <f t="shared" ref="E90:E101" si="105">D89</f>
        <v>17.010710336129002</v>
      </c>
      <c r="F90" s="7" t="s">
        <v>83</v>
      </c>
      <c r="G90" s="1">
        <v>2</v>
      </c>
      <c r="H90" s="9">
        <f t="shared" si="88"/>
        <v>16.346185414857299</v>
      </c>
      <c r="I90" s="9">
        <f t="shared" si="89"/>
        <v>289.49618541485728</v>
      </c>
      <c r="J90" s="9">
        <f t="shared" si="90"/>
        <v>0.13041569052370874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5.9087373156582963</v>
      </c>
      <c r="P90" s="9">
        <f t="shared" si="93"/>
        <v>0.77059205714478196</v>
      </c>
      <c r="Q90" s="12">
        <f t="shared" si="94"/>
        <v>0.34676642571515187</v>
      </c>
      <c r="R90" s="9">
        <f t="shared" si="95"/>
        <v>1.4301931875000002</v>
      </c>
      <c r="S90" s="13">
        <f t="shared" si="96"/>
        <v>0.24246124841449213</v>
      </c>
      <c r="T90" s="2">
        <f t="shared" si="97"/>
        <v>0.23</v>
      </c>
      <c r="U90" s="14">
        <f t="shared" si="98"/>
        <v>5.5766087135333188E-2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9"/>
        <v>3.5210475271302957E-2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771962.41666666663</v>
      </c>
      <c r="AN90" s="1">
        <f t="shared" si="103"/>
        <v>3755972462.2121539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19.916498313866999</v>
      </c>
      <c r="E91" s="10">
        <f t="shared" si="105"/>
        <v>16.346185414857299</v>
      </c>
      <c r="F91" s="7" t="s">
        <v>83</v>
      </c>
      <c r="G91" s="1">
        <v>3</v>
      </c>
      <c r="H91" s="9">
        <f t="shared" si="88"/>
        <v>19.916498313866999</v>
      </c>
      <c r="I91" s="9">
        <f t="shared" si="89"/>
        <v>293.06649831386699</v>
      </c>
      <c r="J91" s="9">
        <f t="shared" si="90"/>
        <v>0.19646245896963113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8.3163523418468479</v>
      </c>
      <c r="P91" s="9">
        <f t="shared" si="93"/>
        <v>1.6338510307370822</v>
      </c>
      <c r="Q91" s="12">
        <f t="shared" si="94"/>
        <v>0.73523296383168701</v>
      </c>
      <c r="R91" s="9">
        <f t="shared" si="95"/>
        <v>1.4301931875000002</v>
      </c>
      <c r="S91" s="13">
        <f t="shared" si="96"/>
        <v>0.51407947559650002</v>
      </c>
      <c r="T91" s="2">
        <f t="shared" si="97"/>
        <v>0.23</v>
      </c>
      <c r="U91" s="14">
        <f t="shared" si="98"/>
        <v>0.11823827938719501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9"/>
        <v>5.4045841235239304E-2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771962.41666666663</v>
      </c>
      <c r="AN91" s="1">
        <f t="shared" si="103"/>
        <v>5765178964.8546019</v>
      </c>
    </row>
    <row r="92" spans="1:48" x14ac:dyDescent="0.15">
      <c r="C92" s="7">
        <v>3</v>
      </c>
      <c r="D92" s="7">
        <f t="shared" si="104"/>
        <v>24.312000925633399</v>
      </c>
      <c r="E92" s="10">
        <f t="shared" si="105"/>
        <v>19.916498313866999</v>
      </c>
      <c r="F92" s="7" t="s">
        <v>83</v>
      </c>
      <c r="G92" s="1">
        <v>4</v>
      </c>
      <c r="H92" s="9">
        <f t="shared" si="88"/>
        <v>24.312000925633399</v>
      </c>
      <c r="I92" s="9">
        <f t="shared" si="89"/>
        <v>297.46200092563339</v>
      </c>
      <c r="J92" s="9">
        <f t="shared" si="90"/>
        <v>0.32098980122632709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9.8607083944430993</v>
      </c>
      <c r="P92" s="9">
        <f t="shared" si="93"/>
        <v>3.1651868274830655</v>
      </c>
      <c r="Q92" s="12">
        <f t="shared" si="94"/>
        <v>1.4243340723673794</v>
      </c>
      <c r="R92" s="9">
        <f t="shared" si="95"/>
        <v>1.4301931875000002</v>
      </c>
      <c r="S92" s="13">
        <f t="shared" si="96"/>
        <v>0.99590327014292201</v>
      </c>
      <c r="T92" s="2">
        <f t="shared" si="97"/>
        <v>0.23</v>
      </c>
      <c r="U92" s="14">
        <f t="shared" si="98"/>
        <v>0.22905775213287208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0.10249391226806094</v>
      </c>
      <c r="AK92" s="9">
        <f t="shared" si="100"/>
        <v>13.818291666666667</v>
      </c>
      <c r="AL92" s="1">
        <f t="shared" si="101"/>
        <v>0.45</v>
      </c>
      <c r="AM92" s="17">
        <f t="shared" si="102"/>
        <v>771962.41666666663</v>
      </c>
      <c r="AN92" s="1">
        <f t="shared" si="103"/>
        <v>10933232484.282221</v>
      </c>
    </row>
    <row r="93" spans="1:48" x14ac:dyDescent="0.15">
      <c r="C93" s="7">
        <v>4</v>
      </c>
      <c r="D93" s="7">
        <f t="shared" si="104"/>
        <v>27.578052424484198</v>
      </c>
      <c r="E93" s="10">
        <f t="shared" si="105"/>
        <v>24.312000925633399</v>
      </c>
      <c r="F93" s="7" t="s">
        <v>83</v>
      </c>
      <c r="G93" s="1">
        <v>5</v>
      </c>
      <c r="H93" s="9">
        <f t="shared" si="88"/>
        <v>27.578052424484198</v>
      </c>
      <c r="I93" s="9">
        <f t="shared" si="89"/>
        <v>300.72805242448419</v>
      </c>
      <c r="J93" s="9">
        <f t="shared" si="90"/>
        <v>0.45801605390193662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6.3607454886120323</v>
      </c>
      <c r="O93" s="9">
        <f t="shared" si="106"/>
        <v>3.5129831616813352</v>
      </c>
      <c r="P93" s="9">
        <f t="shared" si="93"/>
        <v>1.6090026851372341</v>
      </c>
      <c r="Q93" s="12">
        <f t="shared" si="94"/>
        <v>0.7240512083117554</v>
      </c>
      <c r="R93" s="9">
        <f t="shared" si="95"/>
        <v>1.4301931875000002</v>
      </c>
      <c r="S93" s="13">
        <f t="shared" si="96"/>
        <v>0.5062611223714526</v>
      </c>
      <c r="T93" s="2">
        <f t="shared" si="97"/>
        <v>0.23</v>
      </c>
      <c r="U93" s="14">
        <f t="shared" si="98"/>
        <v>0.11644005814543411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6.8539677530848386E-2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771962.41666666663</v>
      </c>
      <c r="AN93" s="1">
        <f t="shared" si="103"/>
        <v>7311265735.3017712</v>
      </c>
    </row>
    <row r="94" spans="1:48" x14ac:dyDescent="0.15">
      <c r="C94" s="7">
        <v>5</v>
      </c>
      <c r="D94" s="7">
        <f t="shared" si="104"/>
        <v>29.682381200407001</v>
      </c>
      <c r="E94" s="10">
        <f t="shared" si="105"/>
        <v>27.578052424484198</v>
      </c>
      <c r="F94" s="7" t="s">
        <v>85</v>
      </c>
      <c r="G94" s="1">
        <v>6</v>
      </c>
      <c r="H94" s="9">
        <f t="shared" si="88"/>
        <v>29.682381200407001</v>
      </c>
      <c r="I94" s="9">
        <f t="shared" si="89"/>
        <v>302.83238120040699</v>
      </c>
      <c r="J94" s="9">
        <f t="shared" si="90"/>
        <v>0.57357516866855074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5.0821875598774344</v>
      </c>
      <c r="P94" s="9">
        <f t="shared" si="93"/>
        <v>2.9150165868619098</v>
      </c>
      <c r="Q94" s="12">
        <f t="shared" si="94"/>
        <v>1.3117574640878595</v>
      </c>
      <c r="R94" s="9">
        <f t="shared" si="95"/>
        <v>1.4301931875000002</v>
      </c>
      <c r="S94" s="13">
        <f t="shared" si="96"/>
        <v>0.9171890032428639</v>
      </c>
      <c r="T94" s="2">
        <f t="shared" si="97"/>
        <v>0.23</v>
      </c>
      <c r="U94" s="14">
        <f t="shared" si="98"/>
        <v>0.21095347074585871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9.703547142987641E-2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771962.41666666663</v>
      </c>
      <c r="AN94" s="1">
        <f t="shared" si="103"/>
        <v>10350969583.345335</v>
      </c>
    </row>
    <row r="95" spans="1:48" x14ac:dyDescent="0.15">
      <c r="C95" s="7">
        <v>6</v>
      </c>
      <c r="D95" s="7">
        <f t="shared" si="104"/>
        <v>28.7832023869111</v>
      </c>
      <c r="E95" s="10">
        <f t="shared" si="105"/>
        <v>29.682381200407001</v>
      </c>
      <c r="F95" s="7" t="s">
        <v>83</v>
      </c>
      <c r="G95" s="1">
        <v>7</v>
      </c>
      <c r="H95" s="9">
        <f t="shared" si="88"/>
        <v>28.7832023869111</v>
      </c>
      <c r="I95" s="9">
        <f t="shared" si="89"/>
        <v>301.93320238691109</v>
      </c>
      <c r="J95" s="9">
        <f t="shared" si="90"/>
        <v>0.52120155229507081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5.3453780563488582</v>
      </c>
      <c r="P95" s="9">
        <f t="shared" si="93"/>
        <v>2.7860193405730334</v>
      </c>
      <c r="Q95" s="12">
        <f t="shared" si="94"/>
        <v>1.2537087032578651</v>
      </c>
      <c r="R95" s="9">
        <f t="shared" si="95"/>
        <v>1.4301931875000002</v>
      </c>
      <c r="S95" s="13">
        <f t="shared" si="96"/>
        <v>0.87660094749113393</v>
      </c>
      <c r="T95" s="2">
        <f t="shared" si="97"/>
        <v>0.23</v>
      </c>
      <c r="U95" s="14">
        <f t="shared" si="98"/>
        <v>0.20161821792296081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9.4220892703772693E-2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771962.41666666663</v>
      </c>
      <c r="AN95" s="1">
        <f t="shared" si="103"/>
        <v>10050732789.989988</v>
      </c>
    </row>
    <row r="96" spans="1:48" x14ac:dyDescent="0.15">
      <c r="C96" s="7">
        <v>7</v>
      </c>
      <c r="D96" s="7">
        <f t="shared" si="104"/>
        <v>26.745445131750099</v>
      </c>
      <c r="E96" s="10">
        <f t="shared" si="105"/>
        <v>28.7832023869111</v>
      </c>
      <c r="F96" s="7" t="s">
        <v>83</v>
      </c>
      <c r="G96" s="1">
        <v>8</v>
      </c>
      <c r="H96" s="9">
        <f t="shared" si="88"/>
        <v>26.745445131750099</v>
      </c>
      <c r="I96" s="9">
        <f t="shared" si="89"/>
        <v>299.89544513175008</v>
      </c>
      <c r="J96" s="9">
        <f t="shared" si="90"/>
        <v>0.41864113514656026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5.7375657991091584</v>
      </c>
      <c r="P96" s="9">
        <f t="shared" si="93"/>
        <v>2.4019810591171393</v>
      </c>
      <c r="Q96" s="12">
        <f t="shared" si="94"/>
        <v>1.0808914766027127</v>
      </c>
      <c r="R96" s="9">
        <f t="shared" si="95"/>
        <v>1.4301931875000002</v>
      </c>
      <c r="S96" s="13">
        <f t="shared" si="96"/>
        <v>0.75576606436793869</v>
      </c>
      <c r="T96" s="2">
        <f t="shared" si="97"/>
        <v>0.23</v>
      </c>
      <c r="U96" s="14">
        <f t="shared" si="98"/>
        <v>0.17382619480462591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8.5841597733594732E-2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771962.41666666663</v>
      </c>
      <c r="AN96" s="1">
        <f t="shared" si="103"/>
        <v>9156896483.6566944</v>
      </c>
    </row>
    <row r="97" spans="1:50" x14ac:dyDescent="0.15">
      <c r="C97" s="7">
        <v>8</v>
      </c>
      <c r="D97" s="7">
        <f t="shared" si="104"/>
        <v>26.275832758773301</v>
      </c>
      <c r="E97" s="10">
        <f t="shared" si="105"/>
        <v>26.745445131750099</v>
      </c>
      <c r="F97" s="7" t="s">
        <v>83</v>
      </c>
      <c r="G97" s="1">
        <v>9</v>
      </c>
      <c r="H97" s="9">
        <f t="shared" si="88"/>
        <v>26.275832758773301</v>
      </c>
      <c r="I97" s="9">
        <f t="shared" si="89"/>
        <v>299.42583275877325</v>
      </c>
      <c r="J97" s="9">
        <f t="shared" si="90"/>
        <v>0.39785720646187867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6.513791823325354</v>
      </c>
      <c r="P97" s="9">
        <f t="shared" si="93"/>
        <v>2.5915590183024526</v>
      </c>
      <c r="Q97" s="12">
        <f t="shared" si="94"/>
        <v>1.1662015582361036</v>
      </c>
      <c r="R97" s="9">
        <f t="shared" si="95"/>
        <v>1.4301931875000002</v>
      </c>
      <c r="S97" s="13">
        <f t="shared" si="96"/>
        <v>0.81541540571497328</v>
      </c>
      <c r="T97" s="2">
        <f t="shared" si="97"/>
        <v>0.23</v>
      </c>
      <c r="U97" s="14">
        <f t="shared" si="98"/>
        <v>0.18754554331444387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8.9977981309304844E-2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771962.41666666663</v>
      </c>
      <c r="AN97" s="1">
        <f t="shared" si="103"/>
        <v>9598132868.1077728</v>
      </c>
    </row>
    <row r="98" spans="1:50" x14ac:dyDescent="0.15">
      <c r="C98" s="7">
        <v>9</v>
      </c>
      <c r="D98" s="7">
        <f t="shared" si="104"/>
        <v>25.888412908987199</v>
      </c>
      <c r="E98" s="10">
        <f t="shared" si="105"/>
        <v>26.275832758773301</v>
      </c>
      <c r="F98" s="7" t="s">
        <v>83</v>
      </c>
      <c r="G98" s="1">
        <v>10</v>
      </c>
      <c r="H98" s="9">
        <f t="shared" si="88"/>
        <v>25.888412908987199</v>
      </c>
      <c r="I98" s="9">
        <f t="shared" si="89"/>
        <v>299.0384129089872</v>
      </c>
      <c r="J98" s="9">
        <f t="shared" si="90"/>
        <v>0.38144403402706173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7.1004398883562345</v>
      </c>
      <c r="P98" s="9">
        <f t="shared" si="93"/>
        <v>2.7084204343812619</v>
      </c>
      <c r="Q98" s="12">
        <f t="shared" si="94"/>
        <v>1.2187891954715679</v>
      </c>
      <c r="R98" s="9">
        <f t="shared" si="95"/>
        <v>1.4301931875000002</v>
      </c>
      <c r="S98" s="13">
        <f t="shared" si="96"/>
        <v>0.85218500977621792</v>
      </c>
      <c r="T98" s="2">
        <f t="shared" si="97"/>
        <v>0.23</v>
      </c>
      <c r="U98" s="14">
        <f t="shared" si="98"/>
        <v>0.19600255224853014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9.2527769502931845E-2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771962.41666666663</v>
      </c>
      <c r="AN98" s="1">
        <f t="shared" si="103"/>
        <v>9870123920.9392014</v>
      </c>
    </row>
    <row r="99" spans="1:50" x14ac:dyDescent="0.15">
      <c r="C99" s="7">
        <v>10</v>
      </c>
      <c r="D99" s="7">
        <f t="shared" si="104"/>
        <v>24.206146400177602</v>
      </c>
      <c r="E99" s="10">
        <f t="shared" si="105"/>
        <v>25.888412908987199</v>
      </c>
      <c r="F99" s="7" t="s">
        <v>83</v>
      </c>
      <c r="G99" s="1">
        <v>11</v>
      </c>
      <c r="H99" s="9">
        <f t="shared" si="88"/>
        <v>24.206146400177602</v>
      </c>
      <c r="I99" s="9">
        <f t="shared" si="89"/>
        <v>297.35614640017758</v>
      </c>
      <c r="J99" s="9">
        <f t="shared" si="90"/>
        <v>0.31727119514257712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4.1724184812762237</v>
      </c>
      <c r="O99" s="9">
        <f t="shared" si="106"/>
        <v>3.3978080560320825</v>
      </c>
      <c r="P99" s="9">
        <f t="shared" si="93"/>
        <v>1.0780266228023754</v>
      </c>
      <c r="Q99" s="12">
        <f t="shared" si="94"/>
        <v>0.48511198026106894</v>
      </c>
      <c r="R99" s="9">
        <f t="shared" si="95"/>
        <v>1.4301931875000002</v>
      </c>
      <c r="S99" s="13">
        <f t="shared" si="96"/>
        <v>0.33919332332232133</v>
      </c>
      <c r="T99" s="2">
        <f t="shared" si="97"/>
        <v>0.23</v>
      </c>
      <c r="U99" s="14">
        <f t="shared" si="98"/>
        <v>7.8014464364133909E-2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5.695436100578638E-2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771962.41666666663</v>
      </c>
      <c r="AN99" s="1">
        <f t="shared" si="103"/>
        <v>6075436639.021184</v>
      </c>
    </row>
    <row r="100" spans="1:50" x14ac:dyDescent="0.15">
      <c r="C100" s="7">
        <v>11</v>
      </c>
      <c r="D100" s="7">
        <f t="shared" si="104"/>
        <v>20.758870140897599</v>
      </c>
      <c r="E100" s="10">
        <f t="shared" si="105"/>
        <v>24.206146400177602</v>
      </c>
      <c r="F100" s="7" t="s">
        <v>85</v>
      </c>
      <c r="G100" s="1">
        <v>12</v>
      </c>
      <c r="H100" s="9">
        <f t="shared" si="88"/>
        <v>20.758870140897599</v>
      </c>
      <c r="I100" s="9">
        <f t="shared" si="89"/>
        <v>293.90887014089759</v>
      </c>
      <c r="J100" s="9">
        <f t="shared" si="90"/>
        <v>0.2160898118257803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5.4979885165630407</v>
      </c>
      <c r="P100" s="9">
        <f t="shared" si="93"/>
        <v>1.1880593039644085</v>
      </c>
      <c r="Q100" s="12">
        <f t="shared" si="94"/>
        <v>0.53462668678398384</v>
      </c>
      <c r="R100" s="9">
        <f t="shared" si="95"/>
        <v>1.4301931875000002</v>
      </c>
      <c r="S100" s="13">
        <f t="shared" si="96"/>
        <v>0.37381431505663898</v>
      </c>
      <c r="T100" s="2">
        <f t="shared" si="97"/>
        <v>0.23</v>
      </c>
      <c r="U100" s="14">
        <f t="shared" si="98"/>
        <v>8.5977292463026975E-2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5.9355153677602634E-2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771962.41666666663</v>
      </c>
      <c r="AN100" s="1">
        <f t="shared" si="103"/>
        <v>6331534038.824584</v>
      </c>
      <c r="AO100" s="1">
        <f>SUM(AN89:AN100)</f>
        <v>92203874047.981628</v>
      </c>
    </row>
    <row r="101" spans="1:50" x14ac:dyDescent="0.15">
      <c r="C101" s="7">
        <v>12</v>
      </c>
      <c r="D101" s="7">
        <f t="shared" si="104"/>
        <v>16.426859385100201</v>
      </c>
      <c r="E101" s="10">
        <f t="shared" si="105"/>
        <v>20.758870140897599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17.010710336129002</v>
      </c>
      <c r="E105" s="7"/>
      <c r="F105" s="7"/>
      <c r="G105" s="1">
        <v>1</v>
      </c>
      <c r="H105" s="9">
        <f t="shared" ref="H105:H116" si="107">E106</f>
        <v>17.010710336129002</v>
      </c>
      <c r="I105" s="9">
        <f t="shared" ref="I105:I116" si="108">H105+273.15</f>
        <v>290.160710336129</v>
      </c>
      <c r="J105" s="9">
        <f t="shared" ref="J105:J116" si="109">EXP(($C$15*(I105-$C$13))/($C$16*I105*$C$13))</f>
        <v>0.14085830132215388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7.3418163815133053E-2</v>
      </c>
      <c r="Q105" s="12">
        <f t="shared" ref="Q105:Q116" si="113">P105*$B$107</f>
        <v>2.2025449144539914E-2</v>
      </c>
      <c r="R105" s="9">
        <f t="shared" ref="R105:R116" si="114">L105*$B$107</f>
        <v>0.156366</v>
      </c>
      <c r="S105" s="13">
        <f t="shared" ref="S105:S116" si="115">Q105/R105</f>
        <v>0.14085830132215388</v>
      </c>
      <c r="T105" s="2">
        <f t="shared" ref="T105:T116" si="116">$B$106/100</f>
        <v>0.01</v>
      </c>
      <c r="U105" s="14">
        <f t="shared" ref="U105:U116" si="117">S105*T105</f>
        <v>1.4085830132215388E-3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8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9">AR105*AQ105</f>
        <v>7.4999999999999997E-3</v>
      </c>
      <c r="AT105" s="1">
        <f t="shared" ref="AT105:AT116" si="120">(AS105+AM105+AD105+AA105+U105+X105+AG105+AJ105+AP105)</f>
        <v>1.1358583013221537E-2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33249.583333333336</v>
      </c>
      <c r="AX105" s="1">
        <f t="shared" ref="AX105:AX116" si="124">AW105*10000*AV105*0.67*AU105*AT105</f>
        <v>39566487.078071445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16.346185414857299</v>
      </c>
      <c r="E106" s="10">
        <f t="shared" ref="E106:E117" si="126">D105</f>
        <v>17.010710336129002</v>
      </c>
      <c r="F106" s="7" t="s">
        <v>83</v>
      </c>
      <c r="G106" s="1">
        <v>2</v>
      </c>
      <c r="H106" s="9">
        <f t="shared" si="107"/>
        <v>16.346185414857299</v>
      </c>
      <c r="I106" s="9">
        <f t="shared" si="108"/>
        <v>289.49618541485728</v>
      </c>
      <c r="J106" s="9">
        <f t="shared" si="109"/>
        <v>0.13041569052370874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0.96902183618486704</v>
      </c>
      <c r="P106" s="9">
        <f t="shared" si="112"/>
        <v>0.12637565189860162</v>
      </c>
      <c r="Q106" s="12">
        <f t="shared" si="113"/>
        <v>3.7912695569580483E-2</v>
      </c>
      <c r="R106" s="9">
        <f t="shared" si="114"/>
        <v>0.156366</v>
      </c>
      <c r="S106" s="13">
        <f t="shared" si="115"/>
        <v>0.24246124841449215</v>
      </c>
      <c r="T106" s="2">
        <f t="shared" si="116"/>
        <v>0.01</v>
      </c>
      <c r="U106" s="14">
        <f t="shared" si="117"/>
        <v>2.4246124841449217E-3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8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9"/>
        <v>7.4999999999999997E-3</v>
      </c>
      <c r="AT106" s="1">
        <f t="shared" si="120"/>
        <v>1.2374612484144922E-2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33249.583333333336</v>
      </c>
      <c r="AX106" s="1">
        <f t="shared" si="124"/>
        <v>43105724.048513591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19.916498313866999</v>
      </c>
      <c r="E107" s="10">
        <f t="shared" si="126"/>
        <v>16.346185414857299</v>
      </c>
      <c r="F107" s="7" t="s">
        <v>83</v>
      </c>
      <c r="G107" s="1">
        <v>3</v>
      </c>
      <c r="H107" s="9">
        <f t="shared" si="107"/>
        <v>19.916498313866999</v>
      </c>
      <c r="I107" s="9">
        <f t="shared" si="108"/>
        <v>293.06649831386699</v>
      </c>
      <c r="J107" s="9">
        <f t="shared" si="109"/>
        <v>0.19646245896963113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1.3638661842862654</v>
      </c>
      <c r="P107" s="9">
        <f t="shared" si="112"/>
        <v>0.26794850427040778</v>
      </c>
      <c r="Q107" s="12">
        <f t="shared" si="113"/>
        <v>8.0384551281122332E-2</v>
      </c>
      <c r="R107" s="9">
        <f t="shared" si="114"/>
        <v>0.156366</v>
      </c>
      <c r="S107" s="13">
        <f t="shared" si="115"/>
        <v>0.51407947559650002</v>
      </c>
      <c r="T107" s="2">
        <f t="shared" si="116"/>
        <v>0.01</v>
      </c>
      <c r="U107" s="14">
        <f t="shared" si="117"/>
        <v>5.1407947559650004E-3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8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9"/>
        <v>7.4999999999999997E-3</v>
      </c>
      <c r="AT107" s="1">
        <f t="shared" si="120"/>
        <v>1.5090794755965E-2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33249.583333333336</v>
      </c>
      <c r="AX107" s="1">
        <f t="shared" si="124"/>
        <v>52567273.137388468</v>
      </c>
    </row>
    <row r="108" spans="1:50" x14ac:dyDescent="0.15">
      <c r="C108" s="7">
        <v>3</v>
      </c>
      <c r="D108" s="7">
        <f t="shared" si="125"/>
        <v>24.312000925633399</v>
      </c>
      <c r="E108" s="10">
        <f t="shared" si="126"/>
        <v>19.916498313866999</v>
      </c>
      <c r="F108" s="7" t="s">
        <v>83</v>
      </c>
      <c r="G108" s="1">
        <v>4</v>
      </c>
      <c r="H108" s="9">
        <f t="shared" si="107"/>
        <v>24.312000925633399</v>
      </c>
      <c r="I108" s="9">
        <f t="shared" si="108"/>
        <v>297.46200092563339</v>
      </c>
      <c r="J108" s="9">
        <f t="shared" si="109"/>
        <v>0.32098980122632709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1.6171376800158577</v>
      </c>
      <c r="P108" s="9">
        <f t="shared" si="112"/>
        <v>0.51908470246389393</v>
      </c>
      <c r="Q108" s="12">
        <f t="shared" si="113"/>
        <v>0.15572541073916818</v>
      </c>
      <c r="R108" s="9">
        <f t="shared" si="114"/>
        <v>0.156366</v>
      </c>
      <c r="S108" s="13">
        <f t="shared" si="115"/>
        <v>0.99590327014292224</v>
      </c>
      <c r="T108" s="2">
        <f t="shared" si="116"/>
        <v>0.01</v>
      </c>
      <c r="U108" s="14">
        <f t="shared" si="117"/>
        <v>9.9590327014292233E-3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2.4859032701429223E-2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33249.583333333336</v>
      </c>
      <c r="AX108" s="1">
        <f t="shared" si="124"/>
        <v>86593952.345072418</v>
      </c>
    </row>
    <row r="109" spans="1:50" x14ac:dyDescent="0.15">
      <c r="C109" s="7">
        <v>4</v>
      </c>
      <c r="D109" s="7">
        <f t="shared" si="125"/>
        <v>27.578052424484198</v>
      </c>
      <c r="E109" s="10">
        <f t="shared" si="126"/>
        <v>24.312000925633399</v>
      </c>
      <c r="F109" s="7" t="s">
        <v>83</v>
      </c>
      <c r="G109" s="1">
        <v>5</v>
      </c>
      <c r="H109" s="9">
        <f t="shared" si="107"/>
        <v>27.578052424484198</v>
      </c>
      <c r="I109" s="9">
        <f t="shared" si="108"/>
        <v>300.72805242448419</v>
      </c>
      <c r="J109" s="9">
        <f t="shared" si="109"/>
        <v>0.45801605390193662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1.0431503286743657</v>
      </c>
      <c r="O109" s="9">
        <f t="shared" si="127"/>
        <v>0.57612264887759812</v>
      </c>
      <c r="P109" s="9">
        <f t="shared" si="112"/>
        <v>0.26387342220244847</v>
      </c>
      <c r="Q109" s="12">
        <f t="shared" si="113"/>
        <v>7.9162026660734533E-2</v>
      </c>
      <c r="R109" s="9">
        <f t="shared" si="114"/>
        <v>0.156366</v>
      </c>
      <c r="S109" s="13">
        <f t="shared" si="115"/>
        <v>0.50626112237145238</v>
      </c>
      <c r="T109" s="2">
        <f t="shared" si="116"/>
        <v>0.01</v>
      </c>
      <c r="U109" s="14">
        <f t="shared" si="117"/>
        <v>5.0626112237145242E-3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1.9962611223714524E-2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33249.583333333336</v>
      </c>
      <c r="AX109" s="1">
        <f t="shared" si="124"/>
        <v>69537758.196446568</v>
      </c>
    </row>
    <row r="110" spans="1:50" x14ac:dyDescent="0.15">
      <c r="C110" s="7">
        <v>5</v>
      </c>
      <c r="D110" s="7">
        <f t="shared" si="125"/>
        <v>29.682381200407001</v>
      </c>
      <c r="E110" s="10">
        <f t="shared" si="126"/>
        <v>27.578052424484198</v>
      </c>
      <c r="F110" s="7" t="s">
        <v>85</v>
      </c>
      <c r="G110" s="1">
        <v>6</v>
      </c>
      <c r="H110" s="9">
        <f t="shared" si="107"/>
        <v>29.682381200407001</v>
      </c>
      <c r="I110" s="9">
        <f t="shared" si="108"/>
        <v>302.83238120040699</v>
      </c>
      <c r="J110" s="9">
        <f t="shared" si="109"/>
        <v>0.57357516866855074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0.83346922667514967</v>
      </c>
      <c r="P110" s="9">
        <f t="shared" si="112"/>
        <v>0.47805725227024554</v>
      </c>
      <c r="Q110" s="12">
        <f t="shared" si="113"/>
        <v>0.14341717568107365</v>
      </c>
      <c r="R110" s="9">
        <f t="shared" si="114"/>
        <v>0.156366</v>
      </c>
      <c r="S110" s="13">
        <f t="shared" si="115"/>
        <v>0.91718900324286379</v>
      </c>
      <c r="T110" s="2">
        <f t="shared" si="116"/>
        <v>0.01</v>
      </c>
      <c r="U110" s="14">
        <f t="shared" si="117"/>
        <v>9.1718900324286382E-3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2.4071890032428642E-2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33249.583333333336</v>
      </c>
      <c r="AX110" s="1">
        <f t="shared" si="124"/>
        <v>83852019.640494943</v>
      </c>
    </row>
    <row r="111" spans="1:50" x14ac:dyDescent="0.15">
      <c r="C111" s="7">
        <v>6</v>
      </c>
      <c r="D111" s="7">
        <f t="shared" si="125"/>
        <v>28.7832023869111</v>
      </c>
      <c r="E111" s="10">
        <f t="shared" si="126"/>
        <v>29.682381200407001</v>
      </c>
      <c r="F111" s="7" t="s">
        <v>83</v>
      </c>
      <c r="G111" s="1">
        <v>7</v>
      </c>
      <c r="H111" s="9">
        <f t="shared" si="107"/>
        <v>28.7832023869111</v>
      </c>
      <c r="I111" s="9">
        <f t="shared" si="108"/>
        <v>301.93320238691109</v>
      </c>
      <c r="J111" s="9">
        <f t="shared" si="109"/>
        <v>0.52120155229507081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0.87663197440490426</v>
      </c>
      <c r="P111" s="9">
        <f t="shared" si="112"/>
        <v>0.45690194585132887</v>
      </c>
      <c r="Q111" s="12">
        <f t="shared" si="113"/>
        <v>0.13707058375539866</v>
      </c>
      <c r="R111" s="9">
        <f t="shared" si="114"/>
        <v>0.156366</v>
      </c>
      <c r="S111" s="13">
        <f t="shared" si="115"/>
        <v>0.87660094749113393</v>
      </c>
      <c r="T111" s="2">
        <f t="shared" si="116"/>
        <v>0.01</v>
      </c>
      <c r="U111" s="14">
        <f t="shared" si="117"/>
        <v>8.7660094749113394E-3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2.3666009474911341E-2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33249.583333333336</v>
      </c>
      <c r="AX111" s="1">
        <f t="shared" si="124"/>
        <v>82438175.34182182</v>
      </c>
    </row>
    <row r="112" spans="1:50" x14ac:dyDescent="0.15">
      <c r="C112" s="7">
        <v>7</v>
      </c>
      <c r="D112" s="7">
        <f t="shared" si="125"/>
        <v>26.745445131750099</v>
      </c>
      <c r="E112" s="10">
        <f t="shared" si="126"/>
        <v>28.7832023869111</v>
      </c>
      <c r="F112" s="7" t="s">
        <v>83</v>
      </c>
      <c r="G112" s="1">
        <v>8</v>
      </c>
      <c r="H112" s="9">
        <f t="shared" si="107"/>
        <v>26.745445131750099</v>
      </c>
      <c r="I112" s="9">
        <f t="shared" si="108"/>
        <v>299.89544513175008</v>
      </c>
      <c r="J112" s="9">
        <f t="shared" si="109"/>
        <v>0.41864113514656026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0.94095002855357546</v>
      </c>
      <c r="P112" s="9">
        <f t="shared" si="112"/>
        <v>0.39392038806985713</v>
      </c>
      <c r="Q112" s="12">
        <f t="shared" si="113"/>
        <v>0.11817611642095713</v>
      </c>
      <c r="R112" s="9">
        <f t="shared" si="114"/>
        <v>0.156366</v>
      </c>
      <c r="S112" s="13">
        <f t="shared" si="115"/>
        <v>0.75576606436793881</v>
      </c>
      <c r="T112" s="2">
        <f t="shared" si="116"/>
        <v>0.01</v>
      </c>
      <c r="U112" s="14">
        <f t="shared" si="117"/>
        <v>7.5576606436793883E-3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2.2457660643679392E-2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33249.583333333336</v>
      </c>
      <c r="AX112" s="1">
        <f t="shared" si="124"/>
        <v>78229013.128446251</v>
      </c>
    </row>
    <row r="113" spans="1:53" x14ac:dyDescent="0.15">
      <c r="C113" s="7">
        <v>8</v>
      </c>
      <c r="D113" s="7">
        <f t="shared" si="125"/>
        <v>26.275832758773301</v>
      </c>
      <c r="E113" s="10">
        <f t="shared" si="126"/>
        <v>26.745445131750099</v>
      </c>
      <c r="F113" s="7" t="s">
        <v>83</v>
      </c>
      <c r="G113" s="1">
        <v>9</v>
      </c>
      <c r="H113" s="9">
        <f t="shared" si="107"/>
        <v>26.275832758773301</v>
      </c>
      <c r="I113" s="9">
        <f t="shared" si="108"/>
        <v>299.42583275877325</v>
      </c>
      <c r="J113" s="9">
        <f t="shared" si="109"/>
        <v>0.39785720646187867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1.0682496404837183</v>
      </c>
      <c r="P113" s="9">
        <f t="shared" si="112"/>
        <v>0.42501081776675836</v>
      </c>
      <c r="Q113" s="12">
        <f t="shared" si="113"/>
        <v>0.12750324533002749</v>
      </c>
      <c r="R113" s="9">
        <f t="shared" si="114"/>
        <v>0.156366</v>
      </c>
      <c r="S113" s="13">
        <f t="shared" si="115"/>
        <v>0.81541540571497317</v>
      </c>
      <c r="T113" s="2">
        <f t="shared" si="116"/>
        <v>0.01</v>
      </c>
      <c r="U113" s="14">
        <f t="shared" si="117"/>
        <v>8.1541540571497314E-3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2.305415405714973E-2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33249.583333333336</v>
      </c>
      <c r="AX113" s="1">
        <f t="shared" si="124"/>
        <v>80306838.232929513</v>
      </c>
    </row>
    <row r="114" spans="1:53" x14ac:dyDescent="0.15">
      <c r="C114" s="7">
        <v>9</v>
      </c>
      <c r="D114" s="7">
        <f t="shared" si="125"/>
        <v>25.888412908987199</v>
      </c>
      <c r="E114" s="10">
        <f t="shared" si="126"/>
        <v>26.275832758773301</v>
      </c>
      <c r="F114" s="7" t="s">
        <v>83</v>
      </c>
      <c r="G114" s="1">
        <v>10</v>
      </c>
      <c r="H114" s="9">
        <f t="shared" si="107"/>
        <v>25.888412908987199</v>
      </c>
      <c r="I114" s="9">
        <f t="shared" si="108"/>
        <v>299.0384129089872</v>
      </c>
      <c r="J114" s="9">
        <f t="shared" si="109"/>
        <v>0.38144403402706173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1.1644588227169599</v>
      </c>
      <c r="P114" s="9">
        <f t="shared" si="112"/>
        <v>0.44417587079556031</v>
      </c>
      <c r="Q114" s="12">
        <f t="shared" si="113"/>
        <v>0.13325276123866808</v>
      </c>
      <c r="R114" s="9">
        <f t="shared" si="114"/>
        <v>0.156366</v>
      </c>
      <c r="S114" s="13">
        <f t="shared" si="115"/>
        <v>0.85218500977621781</v>
      </c>
      <c r="T114" s="2">
        <f t="shared" si="116"/>
        <v>0.01</v>
      </c>
      <c r="U114" s="14">
        <f t="shared" si="117"/>
        <v>8.5218500977621778E-3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2.3421850097762181E-2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33249.583333333336</v>
      </c>
      <c r="AX114" s="1">
        <f t="shared" si="124"/>
        <v>81587670.588745028</v>
      </c>
    </row>
    <row r="115" spans="1:53" x14ac:dyDescent="0.15">
      <c r="C115" s="7">
        <v>10</v>
      </c>
      <c r="D115" s="7">
        <f t="shared" si="125"/>
        <v>24.206146400177602</v>
      </c>
      <c r="E115" s="10">
        <f t="shared" si="126"/>
        <v>25.888412908987199</v>
      </c>
      <c r="F115" s="7" t="s">
        <v>83</v>
      </c>
      <c r="G115" s="1">
        <v>11</v>
      </c>
      <c r="H115" s="9">
        <f t="shared" si="107"/>
        <v>24.206146400177602</v>
      </c>
      <c r="I115" s="9">
        <f t="shared" si="108"/>
        <v>297.35614640017758</v>
      </c>
      <c r="J115" s="9">
        <f t="shared" si="109"/>
        <v>0.31727119514257712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0.68426880432532955</v>
      </c>
      <c r="O115" s="9">
        <f t="shared" si="127"/>
        <v>0.55723414759607004</v>
      </c>
      <c r="P115" s="9">
        <f t="shared" si="112"/>
        <v>0.17679434398206037</v>
      </c>
      <c r="Q115" s="12">
        <f t="shared" si="113"/>
        <v>5.3038303194618108E-2</v>
      </c>
      <c r="R115" s="9">
        <f t="shared" si="114"/>
        <v>0.156366</v>
      </c>
      <c r="S115" s="13">
        <f t="shared" si="115"/>
        <v>0.33919332332232138</v>
      </c>
      <c r="T115" s="2">
        <f t="shared" si="116"/>
        <v>0.01</v>
      </c>
      <c r="U115" s="14">
        <f t="shared" si="117"/>
        <v>3.3919332332232139E-3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1.8291933233223215E-2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33249.583333333336</v>
      </c>
      <c r="AX115" s="1">
        <f t="shared" si="124"/>
        <v>63718118.630010493</v>
      </c>
    </row>
    <row r="116" spans="1:53" x14ac:dyDescent="0.15">
      <c r="C116" s="7">
        <v>11</v>
      </c>
      <c r="D116" s="7">
        <f t="shared" si="125"/>
        <v>20.758870140897599</v>
      </c>
      <c r="E116" s="10">
        <f t="shared" si="126"/>
        <v>24.206146400177602</v>
      </c>
      <c r="F116" s="7" t="s">
        <v>85</v>
      </c>
      <c r="G116" s="1">
        <v>12</v>
      </c>
      <c r="H116" s="9">
        <f t="shared" si="107"/>
        <v>20.758870140897599</v>
      </c>
      <c r="I116" s="9">
        <f t="shared" si="108"/>
        <v>293.90887014089759</v>
      </c>
      <c r="J116" s="9">
        <f t="shared" si="109"/>
        <v>0.2160898118257803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0.90165980361400966</v>
      </c>
      <c r="P116" s="9">
        <f t="shared" si="112"/>
        <v>0.19483949729382136</v>
      </c>
      <c r="Q116" s="12">
        <f t="shared" si="113"/>
        <v>5.8451849188146401E-2</v>
      </c>
      <c r="R116" s="9">
        <f t="shared" si="114"/>
        <v>0.156366</v>
      </c>
      <c r="S116" s="13">
        <f t="shared" si="115"/>
        <v>0.37381431505663892</v>
      </c>
      <c r="T116" s="2">
        <f t="shared" si="116"/>
        <v>0.01</v>
      </c>
      <c r="U116" s="14">
        <f t="shared" si="117"/>
        <v>3.7381431505663894E-3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1.8638143150566389E-2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33249.583333333336</v>
      </c>
      <c r="AX116" s="1">
        <f t="shared" si="124"/>
        <v>64924106.225902855</v>
      </c>
      <c r="AY116" s="1">
        <f>SUM(AX105:AX116)</f>
        <v>826427136.59384322</v>
      </c>
    </row>
    <row r="117" spans="1:53" x14ac:dyDescent="0.15">
      <c r="C117" s="7">
        <v>12</v>
      </c>
      <c r="D117" s="7">
        <f t="shared" si="125"/>
        <v>16.426859385100201</v>
      </c>
      <c r="E117" s="10">
        <f t="shared" si="126"/>
        <v>20.758870140897599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17.010710336129002</v>
      </c>
      <c r="E121" s="7"/>
      <c r="F121" s="7"/>
      <c r="G121" s="1">
        <v>1</v>
      </c>
      <c r="H121" s="9">
        <f t="shared" ref="H121:H132" si="128">E122</f>
        <v>17.010710336129002</v>
      </c>
      <c r="I121" s="9">
        <f t="shared" ref="I121:I132" si="129">H121+273.15</f>
        <v>290.160710336129</v>
      </c>
      <c r="J121" s="9">
        <f t="shared" ref="J121:J132" si="130">EXP(($C$15*(I121-$C$13))/($C$16*I121*$C$13))</f>
        <v>0.14085830132215388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4.0102358386417208E-2</v>
      </c>
      <c r="Q121" s="12">
        <f t="shared" ref="Q121:Q132" si="134">P121*$B$123</f>
        <v>1.323377826751768E-2</v>
      </c>
      <c r="R121" s="9">
        <f t="shared" ref="R121:R132" si="135">L121*$B$123</f>
        <v>9.3951000000000007E-2</v>
      </c>
      <c r="S121" s="13">
        <f t="shared" ref="S121:S132" si="136">Q121/R121</f>
        <v>0.14085830132215388</v>
      </c>
      <c r="T121" s="2">
        <f t="shared" ref="T121:T132" si="137">$B$122/100</f>
        <v>0.01</v>
      </c>
      <c r="U121" s="14">
        <f t="shared" ref="U121:U132" si="138">S121*T121</f>
        <v>1.4085830132215388E-3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9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40">AR121*AQ121</f>
        <v>7.4999999999999997E-3</v>
      </c>
      <c r="AT121" s="1">
        <f t="shared" ref="AT121:AT132" si="141">(AS121+AM121+AD121+AA121+U121+X121+AG121+AJ121+AP121)</f>
        <v>1.1358583013221537E-2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19204.083333333332</v>
      </c>
      <c r="AX121" s="1">
        <f t="shared" ref="AX121:AX132" si="145">AW121*10000*AV121*0.67*AU121*AT121</f>
        <v>13730740.138311699</v>
      </c>
      <c r="AZ121" s="1">
        <f t="shared" ref="AZ121:AZ132" si="146">$E$9/12</f>
        <v>11066.75</v>
      </c>
      <c r="BA121" s="1">
        <f t="shared" ref="BA121:BA132" si="147">AZ121*10000*AV121*0.67*AU121*AT121</f>
        <v>7912622.8410968669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16.346185414857299</v>
      </c>
      <c r="E122" s="10">
        <f t="shared" ref="E122:E133" si="149">D121</f>
        <v>17.010710336129002</v>
      </c>
      <c r="F122" s="7" t="s">
        <v>83</v>
      </c>
      <c r="G122" s="1">
        <v>2</v>
      </c>
      <c r="H122" s="9">
        <f t="shared" si="128"/>
        <v>16.346185414857299</v>
      </c>
      <c r="I122" s="9">
        <f t="shared" si="129"/>
        <v>289.49618541485728</v>
      </c>
      <c r="J122" s="9">
        <f t="shared" si="130"/>
        <v>0.13041569052370874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0.52929764161358284</v>
      </c>
      <c r="P122" s="9">
        <f t="shared" si="133"/>
        <v>6.9028717423605918E-2</v>
      </c>
      <c r="Q122" s="12">
        <f t="shared" si="134"/>
        <v>2.2779476749789952E-2</v>
      </c>
      <c r="R122" s="9">
        <f t="shared" si="135"/>
        <v>9.3951000000000007E-2</v>
      </c>
      <c r="S122" s="13">
        <f t="shared" si="136"/>
        <v>0.24246124841449213</v>
      </c>
      <c r="T122" s="2">
        <f t="shared" si="137"/>
        <v>0.01</v>
      </c>
      <c r="U122" s="14">
        <f t="shared" si="138"/>
        <v>2.4246124841449212E-3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9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40"/>
        <v>7.4999999999999997E-3</v>
      </c>
      <c r="AT122" s="1">
        <f t="shared" si="141"/>
        <v>1.2374612484144922E-2</v>
      </c>
      <c r="AU122" s="9">
        <f t="shared" si="142"/>
        <v>28.47</v>
      </c>
      <c r="AV122" s="1">
        <f t="shared" si="143"/>
        <v>0.33</v>
      </c>
      <c r="AW122" s="1">
        <f t="shared" si="144"/>
        <v>19204.083333333332</v>
      </c>
      <c r="AX122" s="1">
        <f t="shared" si="145"/>
        <v>14958959.945472185</v>
      </c>
      <c r="AZ122" s="1">
        <f t="shared" si="146"/>
        <v>11066.75</v>
      </c>
      <c r="BA122" s="1">
        <f t="shared" si="147"/>
        <v>8620409.8942440692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19.916498313866999</v>
      </c>
      <c r="E123" s="10">
        <f t="shared" si="149"/>
        <v>16.346185414857299</v>
      </c>
      <c r="F123" s="7" t="s">
        <v>83</v>
      </c>
      <c r="G123" s="1">
        <v>3</v>
      </c>
      <c r="H123" s="9">
        <f t="shared" si="128"/>
        <v>19.916498313866999</v>
      </c>
      <c r="I123" s="9">
        <f t="shared" si="129"/>
        <v>293.06649831386699</v>
      </c>
      <c r="J123" s="9">
        <f t="shared" si="130"/>
        <v>0.19646245896963113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0.74496892418997684</v>
      </c>
      <c r="P123" s="9">
        <f t="shared" si="133"/>
        <v>0.14635842670232357</v>
      </c>
      <c r="Q123" s="12">
        <f t="shared" si="134"/>
        <v>4.8298280811766785E-2</v>
      </c>
      <c r="R123" s="9">
        <f t="shared" si="135"/>
        <v>9.3951000000000007E-2</v>
      </c>
      <c r="S123" s="13">
        <f t="shared" si="136"/>
        <v>0.51407947559650014</v>
      </c>
      <c r="T123" s="2">
        <f t="shared" si="137"/>
        <v>0.01</v>
      </c>
      <c r="U123" s="14">
        <f t="shared" si="138"/>
        <v>5.1407947559650013E-3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9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40"/>
        <v>7.4999999999999997E-3</v>
      </c>
      <c r="AT123" s="1">
        <f t="shared" si="141"/>
        <v>1.5090794755965E-2</v>
      </c>
      <c r="AU123" s="9">
        <f t="shared" si="142"/>
        <v>28.47</v>
      </c>
      <c r="AV123" s="1">
        <f t="shared" si="143"/>
        <v>0.33</v>
      </c>
      <c r="AW123" s="1">
        <f t="shared" si="144"/>
        <v>19204.083333333332</v>
      </c>
      <c r="AX123" s="1">
        <f t="shared" si="145"/>
        <v>18242397.051952675</v>
      </c>
      <c r="AZ123" s="1">
        <f t="shared" si="146"/>
        <v>11066.75</v>
      </c>
      <c r="BA123" s="1">
        <f t="shared" si="147"/>
        <v>10512558.400758378</v>
      </c>
    </row>
    <row r="124" spans="1:53" x14ac:dyDescent="0.15">
      <c r="C124" s="7">
        <v>3</v>
      </c>
      <c r="D124" s="7">
        <f t="shared" si="148"/>
        <v>24.312000925633399</v>
      </c>
      <c r="E124" s="10">
        <f t="shared" si="149"/>
        <v>19.916498313866999</v>
      </c>
      <c r="F124" s="7" t="s">
        <v>83</v>
      </c>
      <c r="G124" s="1">
        <v>4</v>
      </c>
      <c r="H124" s="9">
        <f t="shared" si="128"/>
        <v>24.312000925633399</v>
      </c>
      <c r="I124" s="9">
        <f t="shared" si="129"/>
        <v>297.46200092563339</v>
      </c>
      <c r="J124" s="9">
        <f t="shared" si="130"/>
        <v>0.32098980122632709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0.88331049748765322</v>
      </c>
      <c r="P124" s="9">
        <f t="shared" si="133"/>
        <v>0.28353366100968991</v>
      </c>
      <c r="Q124" s="12">
        <f t="shared" si="134"/>
        <v>9.356610813319767E-2</v>
      </c>
      <c r="R124" s="9">
        <f t="shared" si="135"/>
        <v>9.3951000000000007E-2</v>
      </c>
      <c r="S124" s="13">
        <f t="shared" si="136"/>
        <v>0.99590327014292201</v>
      </c>
      <c r="T124" s="2">
        <f t="shared" si="137"/>
        <v>0.01</v>
      </c>
      <c r="U124" s="14">
        <f t="shared" si="138"/>
        <v>9.9590327014292199E-3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2.4859032701429223E-2</v>
      </c>
      <c r="AU124" s="9">
        <f t="shared" si="142"/>
        <v>28.47</v>
      </c>
      <c r="AV124" s="1">
        <f t="shared" si="143"/>
        <v>0.33</v>
      </c>
      <c r="AW124" s="1">
        <f t="shared" si="144"/>
        <v>19204.083333333332</v>
      </c>
      <c r="AX124" s="1">
        <f t="shared" si="145"/>
        <v>30050660.16736431</v>
      </c>
      <c r="AZ124" s="1">
        <f t="shared" si="146"/>
        <v>11066.75</v>
      </c>
      <c r="BA124" s="1">
        <f t="shared" si="147"/>
        <v>17317314.116729289</v>
      </c>
    </row>
    <row r="125" spans="1:53" x14ac:dyDescent="0.15">
      <c r="C125" s="7">
        <v>4</v>
      </c>
      <c r="D125" s="7">
        <f t="shared" si="148"/>
        <v>27.578052424484198</v>
      </c>
      <c r="E125" s="10">
        <f t="shared" si="149"/>
        <v>24.312000925633399</v>
      </c>
      <c r="F125" s="7" t="s">
        <v>83</v>
      </c>
      <c r="G125" s="1">
        <v>5</v>
      </c>
      <c r="H125" s="9">
        <f t="shared" si="128"/>
        <v>27.578052424484198</v>
      </c>
      <c r="I125" s="9">
        <f t="shared" si="129"/>
        <v>300.72805242448419</v>
      </c>
      <c r="J125" s="9">
        <f t="shared" si="130"/>
        <v>0.45801605390193662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0.56978799465406516</v>
      </c>
      <c r="O125" s="9">
        <f t="shared" si="150"/>
        <v>0.31468884182389822</v>
      </c>
      <c r="P125" s="9">
        <f t="shared" si="133"/>
        <v>0.14413254153915259</v>
      </c>
      <c r="Q125" s="12">
        <f t="shared" si="134"/>
        <v>4.7563738707920356E-2</v>
      </c>
      <c r="R125" s="9">
        <f t="shared" si="135"/>
        <v>9.3951000000000007E-2</v>
      </c>
      <c r="S125" s="13">
        <f t="shared" si="136"/>
        <v>0.50626112237145271</v>
      </c>
      <c r="T125" s="2">
        <f t="shared" si="137"/>
        <v>0.01</v>
      </c>
      <c r="U125" s="14">
        <f t="shared" si="138"/>
        <v>5.0626112237145268E-3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1.9962611223714524E-2</v>
      </c>
      <c r="AU125" s="9">
        <f t="shared" si="142"/>
        <v>28.47</v>
      </c>
      <c r="AV125" s="1">
        <f t="shared" si="143"/>
        <v>0.33</v>
      </c>
      <c r="AW125" s="1">
        <f t="shared" si="144"/>
        <v>19204.083333333332</v>
      </c>
      <c r="AX125" s="1">
        <f t="shared" si="145"/>
        <v>24131656.816339768</v>
      </c>
      <c r="AZ125" s="1">
        <f t="shared" si="146"/>
        <v>11066.75</v>
      </c>
      <c r="BA125" s="1">
        <f t="shared" si="147"/>
        <v>13906366.080420127</v>
      </c>
    </row>
    <row r="126" spans="1:53" x14ac:dyDescent="0.15">
      <c r="C126" s="7">
        <v>5</v>
      </c>
      <c r="D126" s="7">
        <f t="shared" si="148"/>
        <v>29.682381200407001</v>
      </c>
      <c r="E126" s="10">
        <f t="shared" si="149"/>
        <v>27.578052424484198</v>
      </c>
      <c r="F126" s="7" t="s">
        <v>85</v>
      </c>
      <c r="G126" s="1">
        <v>6</v>
      </c>
      <c r="H126" s="9">
        <f t="shared" si="128"/>
        <v>29.682381200407001</v>
      </c>
      <c r="I126" s="9">
        <f t="shared" si="129"/>
        <v>302.83238120040699</v>
      </c>
      <c r="J126" s="9">
        <f t="shared" si="130"/>
        <v>0.57357516866855074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0.45525630028474562</v>
      </c>
      <c r="P126" s="9">
        <f t="shared" si="133"/>
        <v>0.26112370922324335</v>
      </c>
      <c r="Q126" s="12">
        <f t="shared" si="134"/>
        <v>8.617082404367031E-2</v>
      </c>
      <c r="R126" s="9">
        <f t="shared" si="135"/>
        <v>9.3951000000000007E-2</v>
      </c>
      <c r="S126" s="13">
        <f t="shared" si="136"/>
        <v>0.9171890032428639</v>
      </c>
      <c r="T126" s="2">
        <f t="shared" si="137"/>
        <v>0.01</v>
      </c>
      <c r="U126" s="14">
        <f t="shared" si="138"/>
        <v>9.1718900324286399E-3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2.4071890032428642E-2</v>
      </c>
      <c r="AU126" s="9">
        <f t="shared" si="142"/>
        <v>28.47</v>
      </c>
      <c r="AV126" s="1">
        <f t="shared" si="143"/>
        <v>0.33</v>
      </c>
      <c r="AW126" s="1">
        <f t="shared" si="144"/>
        <v>19204.083333333332</v>
      </c>
      <c r="AX126" s="1">
        <f t="shared" si="145"/>
        <v>29099128.499440294</v>
      </c>
      <c r="AZ126" s="1">
        <f t="shared" si="146"/>
        <v>11066.75</v>
      </c>
      <c r="BA126" s="1">
        <f t="shared" si="147"/>
        <v>16768974.323404184</v>
      </c>
    </row>
    <row r="127" spans="1:53" x14ac:dyDescent="0.15">
      <c r="C127" s="7">
        <v>6</v>
      </c>
      <c r="D127" s="7">
        <f t="shared" si="148"/>
        <v>28.7832023869111</v>
      </c>
      <c r="E127" s="10">
        <f t="shared" si="149"/>
        <v>29.682381200407001</v>
      </c>
      <c r="F127" s="7" t="s">
        <v>83</v>
      </c>
      <c r="G127" s="1">
        <v>7</v>
      </c>
      <c r="H127" s="9">
        <f t="shared" si="128"/>
        <v>28.7832023869111</v>
      </c>
      <c r="I127" s="9">
        <f t="shared" si="129"/>
        <v>301.93320238691109</v>
      </c>
      <c r="J127" s="9">
        <f t="shared" si="130"/>
        <v>0.52120155229507081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0.47883259106150222</v>
      </c>
      <c r="P127" s="9">
        <f t="shared" si="133"/>
        <v>0.24956828975072581</v>
      </c>
      <c r="Q127" s="12">
        <f t="shared" si="134"/>
        <v>8.2357535617739522E-2</v>
      </c>
      <c r="R127" s="9">
        <f t="shared" si="135"/>
        <v>9.3951000000000007E-2</v>
      </c>
      <c r="S127" s="13">
        <f t="shared" si="136"/>
        <v>0.87660094749113382</v>
      </c>
      <c r="T127" s="2">
        <f t="shared" si="137"/>
        <v>0.01</v>
      </c>
      <c r="U127" s="14">
        <f t="shared" si="138"/>
        <v>8.7660094749113376E-3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2.3666009474911341E-2</v>
      </c>
      <c r="AU127" s="9">
        <f t="shared" si="142"/>
        <v>28.47</v>
      </c>
      <c r="AV127" s="1">
        <f t="shared" si="143"/>
        <v>0.33</v>
      </c>
      <c r="AW127" s="1">
        <f t="shared" si="144"/>
        <v>19204.083333333332</v>
      </c>
      <c r="AX127" s="1">
        <f t="shared" si="145"/>
        <v>28608482.751112703</v>
      </c>
      <c r="AZ127" s="1">
        <f t="shared" si="146"/>
        <v>11066.75</v>
      </c>
      <c r="BA127" s="1">
        <f t="shared" si="147"/>
        <v>16486229.568496797</v>
      </c>
    </row>
    <row r="128" spans="1:53" x14ac:dyDescent="0.15">
      <c r="C128" s="7">
        <v>7</v>
      </c>
      <c r="D128" s="7">
        <f t="shared" si="148"/>
        <v>26.745445131750099</v>
      </c>
      <c r="E128" s="10">
        <f t="shared" si="149"/>
        <v>28.7832023869111</v>
      </c>
      <c r="F128" s="7" t="s">
        <v>83</v>
      </c>
      <c r="G128" s="1">
        <v>8</v>
      </c>
      <c r="H128" s="9">
        <f t="shared" si="128"/>
        <v>26.745445131750099</v>
      </c>
      <c r="I128" s="9">
        <f t="shared" si="129"/>
        <v>299.89544513175008</v>
      </c>
      <c r="J128" s="9">
        <f t="shared" si="130"/>
        <v>0.41864113514656026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0.51396430131077642</v>
      </c>
      <c r="P128" s="9">
        <f t="shared" si="133"/>
        <v>0.21516659852555217</v>
      </c>
      <c r="Q128" s="12">
        <f t="shared" si="134"/>
        <v>7.1004977513432224E-2</v>
      </c>
      <c r="R128" s="9">
        <f t="shared" si="135"/>
        <v>9.3951000000000007E-2</v>
      </c>
      <c r="S128" s="13">
        <f t="shared" si="136"/>
        <v>0.75576606436793881</v>
      </c>
      <c r="T128" s="2">
        <f t="shared" si="137"/>
        <v>0.01</v>
      </c>
      <c r="U128" s="14">
        <f t="shared" si="138"/>
        <v>7.5576606436793883E-3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2.2457660643679392E-2</v>
      </c>
      <c r="AU128" s="9">
        <f t="shared" si="142"/>
        <v>28.47</v>
      </c>
      <c r="AV128" s="1">
        <f t="shared" si="143"/>
        <v>0.33</v>
      </c>
      <c r="AW128" s="1">
        <f t="shared" si="144"/>
        <v>19204.083333333332</v>
      </c>
      <c r="AX128" s="1">
        <f t="shared" si="145"/>
        <v>27147779.08950581</v>
      </c>
      <c r="AZ128" s="1">
        <f t="shared" si="146"/>
        <v>11066.75</v>
      </c>
      <c r="BA128" s="1">
        <f t="shared" si="147"/>
        <v>15644468.888411151</v>
      </c>
    </row>
    <row r="129" spans="1:54" x14ac:dyDescent="0.15">
      <c r="C129" s="7">
        <v>8</v>
      </c>
      <c r="D129" s="7">
        <f t="shared" si="148"/>
        <v>26.275832758773301</v>
      </c>
      <c r="E129" s="10">
        <f t="shared" si="149"/>
        <v>26.745445131750099</v>
      </c>
      <c r="F129" s="7" t="s">
        <v>83</v>
      </c>
      <c r="G129" s="1">
        <v>9</v>
      </c>
      <c r="H129" s="9">
        <f t="shared" si="128"/>
        <v>26.275832758773301</v>
      </c>
      <c r="I129" s="9">
        <f t="shared" si="129"/>
        <v>299.42583275877325</v>
      </c>
      <c r="J129" s="9">
        <f t="shared" si="130"/>
        <v>0.39785720646187867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0.58349770278522417</v>
      </c>
      <c r="P129" s="9">
        <f t="shared" si="133"/>
        <v>0.23214876600705284</v>
      </c>
      <c r="Q129" s="12">
        <f t="shared" si="134"/>
        <v>7.6609092782327443E-2</v>
      </c>
      <c r="R129" s="9">
        <f t="shared" si="135"/>
        <v>9.3951000000000007E-2</v>
      </c>
      <c r="S129" s="13">
        <f t="shared" si="136"/>
        <v>0.81541540571497306</v>
      </c>
      <c r="T129" s="2">
        <f t="shared" si="137"/>
        <v>0.01</v>
      </c>
      <c r="U129" s="14">
        <f t="shared" si="138"/>
        <v>8.1541540571497314E-3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2.305415405714973E-2</v>
      </c>
      <c r="AU129" s="9">
        <f t="shared" si="142"/>
        <v>28.47</v>
      </c>
      <c r="AV129" s="1">
        <f t="shared" si="143"/>
        <v>0.33</v>
      </c>
      <c r="AW129" s="1">
        <f t="shared" si="144"/>
        <v>19204.083333333332</v>
      </c>
      <c r="AX129" s="1">
        <f t="shared" si="145"/>
        <v>27868845.79695005</v>
      </c>
      <c r="AZ129" s="1">
        <f t="shared" si="146"/>
        <v>11066.75</v>
      </c>
      <c r="BA129" s="1">
        <f t="shared" si="147"/>
        <v>16059998.484179856</v>
      </c>
    </row>
    <row r="130" spans="1:54" x14ac:dyDescent="0.15">
      <c r="C130" s="7">
        <v>9</v>
      </c>
      <c r="D130" s="7">
        <f t="shared" si="148"/>
        <v>25.888412908987199</v>
      </c>
      <c r="E130" s="10">
        <f t="shared" si="149"/>
        <v>26.275832758773301</v>
      </c>
      <c r="F130" s="7" t="s">
        <v>83</v>
      </c>
      <c r="G130" s="1">
        <v>10</v>
      </c>
      <c r="H130" s="9">
        <f t="shared" si="128"/>
        <v>25.888412908987199</v>
      </c>
      <c r="I130" s="9">
        <f t="shared" si="129"/>
        <v>299.0384129089872</v>
      </c>
      <c r="J130" s="9">
        <f t="shared" si="130"/>
        <v>0.38144403402706173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0.63604893677817131</v>
      </c>
      <c r="P130" s="9">
        <f t="shared" si="133"/>
        <v>0.24261707228328921</v>
      </c>
      <c r="Q130" s="12">
        <f t="shared" si="134"/>
        <v>8.0063633853485444E-2</v>
      </c>
      <c r="R130" s="9">
        <f t="shared" si="135"/>
        <v>9.3951000000000007E-2</v>
      </c>
      <c r="S130" s="13">
        <f t="shared" si="136"/>
        <v>0.85218500977621781</v>
      </c>
      <c r="T130" s="2">
        <f t="shared" si="137"/>
        <v>0.01</v>
      </c>
      <c r="U130" s="14">
        <f t="shared" si="138"/>
        <v>8.5218500977621778E-3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2.3421850097762181E-2</v>
      </c>
      <c r="AU130" s="9">
        <f t="shared" si="142"/>
        <v>28.47</v>
      </c>
      <c r="AV130" s="1">
        <f t="shared" si="143"/>
        <v>0.33</v>
      </c>
      <c r="AW130" s="1">
        <f t="shared" si="144"/>
        <v>19204.083333333332</v>
      </c>
      <c r="AX130" s="1">
        <f t="shared" si="145"/>
        <v>28313332.47082996</v>
      </c>
      <c r="AZ130" s="1">
        <f t="shared" si="146"/>
        <v>11066.75</v>
      </c>
      <c r="BA130" s="1">
        <f t="shared" si="147"/>
        <v>16316143.118254753</v>
      </c>
    </row>
    <row r="131" spans="1:54" x14ac:dyDescent="0.15">
      <c r="C131" s="7">
        <v>10</v>
      </c>
      <c r="D131" s="7">
        <f t="shared" si="148"/>
        <v>24.206146400177602</v>
      </c>
      <c r="E131" s="10">
        <f t="shared" si="149"/>
        <v>25.888412908987199</v>
      </c>
      <c r="F131" s="7" t="s">
        <v>83</v>
      </c>
      <c r="G131" s="1">
        <v>11</v>
      </c>
      <c r="H131" s="9">
        <f t="shared" si="128"/>
        <v>24.206146400177602</v>
      </c>
      <c r="I131" s="9">
        <f t="shared" si="129"/>
        <v>297.35614640017758</v>
      </c>
      <c r="J131" s="9">
        <f t="shared" si="130"/>
        <v>0.31727119514257712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0.373760271270138</v>
      </c>
      <c r="O131" s="9">
        <f t="shared" si="150"/>
        <v>0.30437159322474416</v>
      </c>
      <c r="P131" s="9">
        <f t="shared" si="133"/>
        <v>9.6568339149864915E-2</v>
      </c>
      <c r="Q131" s="12">
        <f t="shared" si="134"/>
        <v>3.1867551919455422E-2</v>
      </c>
      <c r="R131" s="9">
        <f t="shared" si="135"/>
        <v>9.3951000000000007E-2</v>
      </c>
      <c r="S131" s="13">
        <f t="shared" si="136"/>
        <v>0.33919332332232144</v>
      </c>
      <c r="T131" s="2">
        <f t="shared" si="137"/>
        <v>0.01</v>
      </c>
      <c r="U131" s="14">
        <f t="shared" si="138"/>
        <v>3.3919332332232144E-3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1.8291933233223215E-2</v>
      </c>
      <c r="AU131" s="9">
        <f t="shared" si="142"/>
        <v>28.47</v>
      </c>
      <c r="AV131" s="1">
        <f t="shared" si="143"/>
        <v>0.33</v>
      </c>
      <c r="AW131" s="1">
        <f t="shared" si="144"/>
        <v>19204.083333333332</v>
      </c>
      <c r="AX131" s="1">
        <f t="shared" si="145"/>
        <v>22112069.926361423</v>
      </c>
      <c r="AZ131" s="1">
        <f t="shared" si="146"/>
        <v>11066.75</v>
      </c>
      <c r="BA131" s="1">
        <f t="shared" si="147"/>
        <v>12742537.386973793</v>
      </c>
    </row>
    <row r="132" spans="1:54" x14ac:dyDescent="0.15">
      <c r="C132" s="7">
        <v>11</v>
      </c>
      <c r="D132" s="7">
        <f t="shared" si="148"/>
        <v>20.758870140897599</v>
      </c>
      <c r="E132" s="10">
        <f t="shared" si="149"/>
        <v>24.206146400177602</v>
      </c>
      <c r="F132" s="7" t="s">
        <v>85</v>
      </c>
      <c r="G132" s="1">
        <v>12</v>
      </c>
      <c r="H132" s="9">
        <f t="shared" si="128"/>
        <v>20.758870140897599</v>
      </c>
      <c r="I132" s="9">
        <f t="shared" si="129"/>
        <v>293.90887014089759</v>
      </c>
      <c r="J132" s="9">
        <f t="shared" si="130"/>
        <v>0.2160898118257803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0.49250325407487922</v>
      </c>
      <c r="P132" s="9">
        <f t="shared" si="133"/>
        <v>0.10642493549662511</v>
      </c>
      <c r="Q132" s="12">
        <f t="shared" si="134"/>
        <v>3.5120228713886287E-2</v>
      </c>
      <c r="R132" s="9">
        <f t="shared" si="135"/>
        <v>9.3951000000000007E-2</v>
      </c>
      <c r="S132" s="13">
        <f t="shared" si="136"/>
        <v>0.37381431505663892</v>
      </c>
      <c r="T132" s="2">
        <f t="shared" si="137"/>
        <v>0.01</v>
      </c>
      <c r="U132" s="14">
        <f t="shared" si="138"/>
        <v>3.7381431505663894E-3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1.8638143150566389E-2</v>
      </c>
      <c r="AU132" s="9">
        <f t="shared" si="142"/>
        <v>28.47</v>
      </c>
      <c r="AV132" s="1">
        <f t="shared" si="143"/>
        <v>0.33</v>
      </c>
      <c r="AW132" s="1">
        <f t="shared" si="144"/>
        <v>19204.083333333332</v>
      </c>
      <c r="AX132" s="1">
        <f t="shared" si="145"/>
        <v>22530583.257012978</v>
      </c>
      <c r="AY132" s="1">
        <f>SUM(AX121:AX132)</f>
        <v>286794635.91065389</v>
      </c>
      <c r="AZ132" s="1">
        <f t="shared" si="146"/>
        <v>11066.75</v>
      </c>
      <c r="BA132" s="1">
        <f t="shared" si="147"/>
        <v>12983714.345102737</v>
      </c>
      <c r="BB132" s="1">
        <f>SUM(BA121:BA132)</f>
        <v>165271337.44807199</v>
      </c>
    </row>
    <row r="133" spans="1:54" x14ac:dyDescent="0.15">
      <c r="C133" s="7">
        <v>12</v>
      </c>
      <c r="D133" s="7">
        <f t="shared" si="148"/>
        <v>16.426859385100201</v>
      </c>
      <c r="E133" s="10">
        <f t="shared" si="149"/>
        <v>20.758870140897599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17.010710336129002</v>
      </c>
      <c r="E136" s="7"/>
      <c r="F136" s="7"/>
      <c r="G136" s="1">
        <v>1</v>
      </c>
      <c r="H136" s="9">
        <f t="shared" ref="H136:H147" si="151">E137</f>
        <v>17.010710336129002</v>
      </c>
      <c r="I136" s="9">
        <f t="shared" ref="I136:I147" si="152">H136+273.15</f>
        <v>290.160710336129</v>
      </c>
      <c r="J136" s="9">
        <f t="shared" ref="J136:J147" si="153">EXP(($C$15*(I136-$C$13))/($C$16*I136*$C$13))</f>
        <v>0.14085830132215388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0.10691820016378649</v>
      </c>
      <c r="Q136" s="12">
        <f t="shared" ref="Q136:Q147" si="157">P136*$B$138</f>
        <v>2.7798732042584488E-2</v>
      </c>
      <c r="R136" s="9">
        <f t="shared" ref="R136:R147" si="158">L136*$B$138</f>
        <v>0.19735245833333334</v>
      </c>
      <c r="S136" s="13">
        <f t="shared" ref="S136:S147" si="159">Q136/R136</f>
        <v>0.14085830132215388</v>
      </c>
      <c r="T136" s="2">
        <f t="shared" ref="T136:T147" si="160">$B$137/100</f>
        <v>0.01</v>
      </c>
      <c r="U136" s="14">
        <f t="shared" ref="U136:U147" si="161">S136*T136</f>
        <v>1.4085830132215388E-3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6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63">AR136*AQ136</f>
        <v>7.4999999999999997E-3</v>
      </c>
      <c r="AT136" s="1">
        <f t="shared" ref="AT136:AT147" si="164">(AS136+AM136+AD136+AA136+U136+X136+AG136+AJ136+AP136)</f>
        <v>1.1358583013221537E-2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23346.75</v>
      </c>
      <c r="AX136" s="1">
        <f t="shared" ref="AX136:AX147" si="168">AW136*10000*AV136*0.67*AU136*AT136</f>
        <v>35064522.771219127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16.346185414857299</v>
      </c>
      <c r="E137" s="10">
        <f t="shared" ref="E137:E148" si="170">D136</f>
        <v>17.010710336129002</v>
      </c>
      <c r="F137" s="7" t="s">
        <v>83</v>
      </c>
      <c r="G137" s="1">
        <v>2</v>
      </c>
      <c r="H137" s="9">
        <f t="shared" si="151"/>
        <v>16.346185414857299</v>
      </c>
      <c r="I137" s="9">
        <f t="shared" si="152"/>
        <v>289.49618541485728</v>
      </c>
      <c r="J137" s="9">
        <f t="shared" si="153"/>
        <v>0.13041569052370874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1.4111776331695469</v>
      </c>
      <c r="P137" s="9">
        <f t="shared" si="156"/>
        <v>0.1840397054814194</v>
      </c>
      <c r="Q137" s="12">
        <f t="shared" si="157"/>
        <v>4.7850323425169046E-2</v>
      </c>
      <c r="R137" s="9">
        <f t="shared" si="158"/>
        <v>0.19735245833333334</v>
      </c>
      <c r="S137" s="13">
        <f t="shared" si="159"/>
        <v>0.24246124841449215</v>
      </c>
      <c r="T137" s="2">
        <f t="shared" si="160"/>
        <v>0.01</v>
      </c>
      <c r="U137" s="14">
        <f t="shared" si="161"/>
        <v>2.4246124841449217E-3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6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63"/>
        <v>7.4999999999999997E-3</v>
      </c>
      <c r="AT137" s="1">
        <f t="shared" si="164"/>
        <v>1.2374612484144922E-2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23346.75</v>
      </c>
      <c r="AX137" s="1">
        <f t="shared" si="168"/>
        <v>38201057.361665219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19.916498313866999</v>
      </c>
      <c r="E138" s="10">
        <f t="shared" si="170"/>
        <v>16.346185414857299</v>
      </c>
      <c r="F138" s="7" t="s">
        <v>83</v>
      </c>
      <c r="G138" s="1">
        <v>3</v>
      </c>
      <c r="H138" s="9">
        <f t="shared" si="151"/>
        <v>19.916498313866999</v>
      </c>
      <c r="I138" s="9">
        <f t="shared" si="152"/>
        <v>293.06649831386699</v>
      </c>
      <c r="J138" s="9">
        <f t="shared" si="153"/>
        <v>0.19646245896963113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1.9861858443547944</v>
      </c>
      <c r="P138" s="9">
        <f t="shared" si="156"/>
        <v>0.39021095495261598</v>
      </c>
      <c r="Q138" s="12">
        <f t="shared" si="157"/>
        <v>0.10145484828768016</v>
      </c>
      <c r="R138" s="9">
        <f t="shared" si="158"/>
        <v>0.19735245833333334</v>
      </c>
      <c r="S138" s="13">
        <f t="shared" si="159"/>
        <v>0.51407947559650014</v>
      </c>
      <c r="T138" s="2">
        <f t="shared" si="160"/>
        <v>0.01</v>
      </c>
      <c r="U138" s="14">
        <f t="shared" si="161"/>
        <v>5.1407947559650013E-3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6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63"/>
        <v>7.4999999999999997E-3</v>
      </c>
      <c r="AT138" s="1">
        <f t="shared" si="164"/>
        <v>1.5090794755965E-2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23346.75</v>
      </c>
      <c r="AX138" s="1">
        <f t="shared" si="168"/>
        <v>46586050.015251882</v>
      </c>
    </row>
    <row r="139" spans="1:54" x14ac:dyDescent="0.15">
      <c r="C139" s="7">
        <v>3</v>
      </c>
      <c r="D139" s="7">
        <f t="shared" si="169"/>
        <v>24.312000925633399</v>
      </c>
      <c r="E139" s="10">
        <f t="shared" si="170"/>
        <v>19.916498313866999</v>
      </c>
      <c r="F139" s="7" t="s">
        <v>83</v>
      </c>
      <c r="G139" s="1">
        <v>4</v>
      </c>
      <c r="H139" s="9">
        <f t="shared" si="151"/>
        <v>24.312000925633399</v>
      </c>
      <c r="I139" s="9">
        <f t="shared" si="152"/>
        <v>297.46200092563339</v>
      </c>
      <c r="J139" s="9">
        <f t="shared" si="153"/>
        <v>0.32098980122632709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2.3550228060688454</v>
      </c>
      <c r="P139" s="9">
        <f t="shared" si="156"/>
        <v>0.75593830240350568</v>
      </c>
      <c r="Q139" s="12">
        <f t="shared" si="157"/>
        <v>0.19654395862491147</v>
      </c>
      <c r="R139" s="9">
        <f t="shared" si="158"/>
        <v>0.19735245833333334</v>
      </c>
      <c r="S139" s="13">
        <f t="shared" si="159"/>
        <v>0.99590327014292224</v>
      </c>
      <c r="T139" s="2">
        <f t="shared" si="160"/>
        <v>0.01</v>
      </c>
      <c r="U139" s="14">
        <f t="shared" si="161"/>
        <v>9.9590327014292233E-3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2.4859032701429223E-2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23346.75</v>
      </c>
      <c r="AX139" s="1">
        <f t="shared" si="168"/>
        <v>76741096.773700625</v>
      </c>
    </row>
    <row r="140" spans="1:54" x14ac:dyDescent="0.15">
      <c r="C140" s="7">
        <v>4</v>
      </c>
      <c r="D140" s="7">
        <f t="shared" si="169"/>
        <v>27.578052424484198</v>
      </c>
      <c r="E140" s="10">
        <f t="shared" si="170"/>
        <v>24.312000925633399</v>
      </c>
      <c r="F140" s="7" t="s">
        <v>83</v>
      </c>
      <c r="G140" s="1">
        <v>5</v>
      </c>
      <c r="H140" s="9">
        <f t="shared" si="151"/>
        <v>27.578052424484198</v>
      </c>
      <c r="I140" s="9">
        <f t="shared" si="152"/>
        <v>300.72805242448419</v>
      </c>
      <c r="J140" s="9">
        <f t="shared" si="153"/>
        <v>0.45801605390193662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2.3581324203320064</v>
      </c>
      <c r="P140" s="9">
        <f t="shared" si="156"/>
        <v>1.0800625057386886</v>
      </c>
      <c r="Q140" s="12">
        <f t="shared" si="157"/>
        <v>0.28081625149205902</v>
      </c>
      <c r="R140" s="9">
        <f t="shared" si="158"/>
        <v>0.19735245833333334</v>
      </c>
      <c r="S140" s="13">
        <f t="shared" si="159"/>
        <v>1.4229174232922561</v>
      </c>
      <c r="T140" s="2">
        <f t="shared" si="160"/>
        <v>0.01</v>
      </c>
      <c r="U140" s="14">
        <f t="shared" si="161"/>
        <v>1.4229174232922562E-2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2.9129174232922564E-2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23346.75</v>
      </c>
      <c r="AX140" s="1">
        <f t="shared" si="168"/>
        <v>89923240.602124348</v>
      </c>
    </row>
    <row r="141" spans="1:54" x14ac:dyDescent="0.15">
      <c r="C141" s="7">
        <v>5</v>
      </c>
      <c r="D141" s="7">
        <f t="shared" si="169"/>
        <v>29.682381200407001</v>
      </c>
      <c r="E141" s="10">
        <f t="shared" si="170"/>
        <v>27.578052424484198</v>
      </c>
      <c r="F141" s="7" t="s">
        <v>85</v>
      </c>
      <c r="G141" s="1">
        <v>6</v>
      </c>
      <c r="H141" s="9">
        <f t="shared" si="151"/>
        <v>29.682381200407001</v>
      </c>
      <c r="I141" s="9">
        <f t="shared" si="152"/>
        <v>302.83238120040699</v>
      </c>
      <c r="J141" s="9">
        <f t="shared" si="153"/>
        <v>0.57357516866855074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2.0371178312599847</v>
      </c>
      <c r="P141" s="9">
        <f t="shared" si="156"/>
        <v>1.168440203662658</v>
      </c>
      <c r="Q141" s="12">
        <f t="shared" si="157"/>
        <v>0.30379445295229107</v>
      </c>
      <c r="R141" s="9">
        <f t="shared" si="158"/>
        <v>0.19735245833333334</v>
      </c>
      <c r="S141" s="13">
        <f t="shared" si="159"/>
        <v>1.5393497274767891</v>
      </c>
      <c r="T141" s="2">
        <f t="shared" si="160"/>
        <v>0.01</v>
      </c>
      <c r="U141" s="14">
        <f t="shared" si="161"/>
        <v>1.5393497274767892E-2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3.0293497274767892E-2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23346.75</v>
      </c>
      <c r="AX141" s="1">
        <f t="shared" si="168"/>
        <v>93517564.979233533</v>
      </c>
    </row>
    <row r="142" spans="1:54" x14ac:dyDescent="0.15">
      <c r="C142" s="7">
        <v>6</v>
      </c>
      <c r="D142" s="7">
        <f t="shared" si="169"/>
        <v>28.7832023869111</v>
      </c>
      <c r="E142" s="10">
        <f t="shared" si="170"/>
        <v>29.682381200407001</v>
      </c>
      <c r="F142" s="7" t="s">
        <v>83</v>
      </c>
      <c r="G142" s="1">
        <v>7</v>
      </c>
      <c r="H142" s="9">
        <f t="shared" si="151"/>
        <v>28.7832023869111</v>
      </c>
      <c r="I142" s="9">
        <f t="shared" si="152"/>
        <v>301.93320238691109</v>
      </c>
      <c r="J142" s="9">
        <f t="shared" si="153"/>
        <v>0.52120155229507081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1.6277255442639935</v>
      </c>
      <c r="P142" s="9">
        <f t="shared" si="156"/>
        <v>0.84837308038073245</v>
      </c>
      <c r="Q142" s="12">
        <f t="shared" si="157"/>
        <v>0.22057700089899043</v>
      </c>
      <c r="R142" s="9">
        <f t="shared" si="158"/>
        <v>0.19735245833333334</v>
      </c>
      <c r="S142" s="13">
        <f t="shared" si="159"/>
        <v>1.1176805334060256</v>
      </c>
      <c r="T142" s="2">
        <f t="shared" si="160"/>
        <v>0.01</v>
      </c>
      <c r="U142" s="14">
        <f t="shared" si="161"/>
        <v>1.1176805334060257E-2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2.607680533406026E-2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23346.75</v>
      </c>
      <c r="AX142" s="1">
        <f t="shared" si="168"/>
        <v>80500422.752773404</v>
      </c>
    </row>
    <row r="143" spans="1:54" x14ac:dyDescent="0.15">
      <c r="C143" s="7">
        <v>7</v>
      </c>
      <c r="D143" s="7">
        <f t="shared" si="169"/>
        <v>26.745445131750099</v>
      </c>
      <c r="E143" s="10">
        <f t="shared" si="170"/>
        <v>28.7832023869111</v>
      </c>
      <c r="F143" s="7" t="s">
        <v>83</v>
      </c>
      <c r="G143" s="1">
        <v>8</v>
      </c>
      <c r="H143" s="9">
        <f t="shared" si="151"/>
        <v>26.745445131750099</v>
      </c>
      <c r="I143" s="9">
        <f t="shared" si="152"/>
        <v>299.89544513175008</v>
      </c>
      <c r="J143" s="9">
        <f t="shared" si="153"/>
        <v>0.41864113514656026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1.5384003805499278</v>
      </c>
      <c r="P143" s="9">
        <f t="shared" si="156"/>
        <v>0.64403768162332209</v>
      </c>
      <c r="Q143" s="12">
        <f t="shared" si="157"/>
        <v>0.16744979722206374</v>
      </c>
      <c r="R143" s="9">
        <f t="shared" si="158"/>
        <v>0.19735245833333334</v>
      </c>
      <c r="S143" s="13">
        <f t="shared" si="159"/>
        <v>0.84848092917716156</v>
      </c>
      <c r="T143" s="2">
        <f t="shared" si="160"/>
        <v>0.01</v>
      </c>
      <c r="U143" s="14">
        <f t="shared" si="161"/>
        <v>8.484809291771615E-3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2.3384809291771613E-2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23346.75</v>
      </c>
      <c r="AX143" s="1">
        <f t="shared" si="168"/>
        <v>72190094.218396649</v>
      </c>
    </row>
    <row r="144" spans="1:54" x14ac:dyDescent="0.15">
      <c r="C144" s="7">
        <v>8</v>
      </c>
      <c r="D144" s="7">
        <f t="shared" si="169"/>
        <v>26.275832758773301</v>
      </c>
      <c r="E144" s="10">
        <f t="shared" si="170"/>
        <v>26.745445131750099</v>
      </c>
      <c r="F144" s="7" t="s">
        <v>83</v>
      </c>
      <c r="G144" s="1">
        <v>9</v>
      </c>
      <c r="H144" s="9">
        <f t="shared" si="151"/>
        <v>26.275832758773301</v>
      </c>
      <c r="I144" s="9">
        <f t="shared" si="152"/>
        <v>299.42583275877325</v>
      </c>
      <c r="J144" s="9">
        <f t="shared" si="153"/>
        <v>0.39785720646187867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1.6534106155932724</v>
      </c>
      <c r="P144" s="9">
        <f t="shared" si="156"/>
        <v>0.6578213286543545</v>
      </c>
      <c r="Q144" s="12">
        <f t="shared" si="157"/>
        <v>0.17103354545013216</v>
      </c>
      <c r="R144" s="9">
        <f t="shared" si="158"/>
        <v>0.19735245833333334</v>
      </c>
      <c r="S144" s="13">
        <f t="shared" si="159"/>
        <v>0.8666400555358279</v>
      </c>
      <c r="T144" s="2">
        <f t="shared" si="160"/>
        <v>0.01</v>
      </c>
      <c r="U144" s="14">
        <f t="shared" si="161"/>
        <v>8.6664005553582796E-3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2.3566400555358281E-2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23346.75</v>
      </c>
      <c r="AX144" s="1">
        <f t="shared" si="168"/>
        <v>72750675.673819155</v>
      </c>
    </row>
    <row r="145" spans="3:51" x14ac:dyDescent="0.15">
      <c r="C145" s="7">
        <v>9</v>
      </c>
      <c r="D145" s="7">
        <f t="shared" si="169"/>
        <v>25.888412908987199</v>
      </c>
      <c r="E145" s="10">
        <f t="shared" si="170"/>
        <v>26.275832758773301</v>
      </c>
      <c r="F145" s="7" t="s">
        <v>83</v>
      </c>
      <c r="G145" s="1">
        <v>10</v>
      </c>
      <c r="H145" s="9">
        <f t="shared" si="151"/>
        <v>25.888412908987199</v>
      </c>
      <c r="I145" s="9">
        <f t="shared" si="152"/>
        <v>299.0384129089872</v>
      </c>
      <c r="J145" s="9">
        <f t="shared" si="153"/>
        <v>0.38144403402706173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1.7546372036055846</v>
      </c>
      <c r="P145" s="9">
        <f t="shared" si="156"/>
        <v>0.669295893197277</v>
      </c>
      <c r="Q145" s="12">
        <f t="shared" si="157"/>
        <v>0.17401693223129203</v>
      </c>
      <c r="R145" s="9">
        <f t="shared" si="158"/>
        <v>0.19735245833333334</v>
      </c>
      <c r="S145" s="13">
        <f t="shared" si="159"/>
        <v>0.88175710452703349</v>
      </c>
      <c r="T145" s="2">
        <f t="shared" si="160"/>
        <v>0.01</v>
      </c>
      <c r="U145" s="14">
        <f t="shared" si="161"/>
        <v>8.8175710452703358E-3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2.3717571045270336E-2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23346.75</v>
      </c>
      <c r="AX145" s="1">
        <f t="shared" si="168"/>
        <v>73217346.655550554</v>
      </c>
    </row>
    <row r="146" spans="3:51" x14ac:dyDescent="0.15">
      <c r="C146" s="7">
        <v>10</v>
      </c>
      <c r="D146" s="7">
        <f t="shared" si="169"/>
        <v>24.206146400177602</v>
      </c>
      <c r="E146" s="10">
        <f t="shared" si="170"/>
        <v>25.888412908987199</v>
      </c>
      <c r="F146" s="7" t="s">
        <v>83</v>
      </c>
      <c r="G146" s="1">
        <v>11</v>
      </c>
      <c r="H146" s="9">
        <f t="shared" si="151"/>
        <v>24.206146400177602</v>
      </c>
      <c r="I146" s="9">
        <f t="shared" si="152"/>
        <v>297.35614640017758</v>
      </c>
      <c r="J146" s="9">
        <f t="shared" si="153"/>
        <v>0.31727119514257712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1.8443892270749744</v>
      </c>
      <c r="P146" s="9">
        <f t="shared" si="156"/>
        <v>0.58517157438217116</v>
      </c>
      <c r="Q146" s="12">
        <f t="shared" si="157"/>
        <v>0.15214460933936449</v>
      </c>
      <c r="R146" s="9">
        <f t="shared" si="158"/>
        <v>0.19735245833333334</v>
      </c>
      <c r="S146" s="13">
        <f t="shared" si="159"/>
        <v>0.77092837162630301</v>
      </c>
      <c r="T146" s="2">
        <f t="shared" si="160"/>
        <v>0.01</v>
      </c>
      <c r="U146" s="14">
        <f t="shared" si="161"/>
        <v>7.7092837162630306E-3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2.2609283716263029E-2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23346.75</v>
      </c>
      <c r="AX146" s="1">
        <f t="shared" si="168"/>
        <v>69796007.370553911</v>
      </c>
    </row>
    <row r="147" spans="3:51" x14ac:dyDescent="0.15">
      <c r="C147" s="7">
        <v>11</v>
      </c>
      <c r="D147" s="7">
        <f t="shared" si="169"/>
        <v>20.758870140897599</v>
      </c>
      <c r="E147" s="10">
        <f t="shared" si="170"/>
        <v>24.206146400177602</v>
      </c>
      <c r="F147" s="7" t="s">
        <v>85</v>
      </c>
      <c r="G147" s="1">
        <v>12</v>
      </c>
      <c r="H147" s="9">
        <f t="shared" si="151"/>
        <v>20.758870140897599</v>
      </c>
      <c r="I147" s="9">
        <f t="shared" si="152"/>
        <v>293.90887014089759</v>
      </c>
      <c r="J147" s="9">
        <f t="shared" si="153"/>
        <v>0.2160898118257803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2.0182655693594702</v>
      </c>
      <c r="P147" s="9">
        <f t="shared" si="156"/>
        <v>0.43612662709733924</v>
      </c>
      <c r="Q147" s="12">
        <f t="shared" si="157"/>
        <v>0.11339292304530821</v>
      </c>
      <c r="R147" s="9">
        <f t="shared" si="158"/>
        <v>0.19735245833333334</v>
      </c>
      <c r="S147" s="13">
        <f t="shared" si="159"/>
        <v>0.57457061342395166</v>
      </c>
      <c r="T147" s="2">
        <f t="shared" si="160"/>
        <v>0.01</v>
      </c>
      <c r="U147" s="14">
        <f t="shared" si="161"/>
        <v>5.7457061342395168E-3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2.0645706134239515E-2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23346.75</v>
      </c>
      <c r="AX147" s="1">
        <f t="shared" si="168"/>
        <v>63734343.626249328</v>
      </c>
      <c r="AY147" s="1">
        <f>SUM(AX136:AX147)</f>
        <v>812222422.80053782</v>
      </c>
    </row>
    <row r="148" spans="3:51" x14ac:dyDescent="0.15">
      <c r="C148" s="7">
        <v>12</v>
      </c>
      <c r="D148" s="7">
        <f t="shared" si="169"/>
        <v>16.426859385100201</v>
      </c>
      <c r="E148" s="10">
        <f t="shared" si="170"/>
        <v>20.758870140897599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894278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16432945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18306476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17611392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8254108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377929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24512244.67613785</v>
      </c>
      <c r="J13" s="6" t="s">
        <v>37</v>
      </c>
      <c r="K13" s="6">
        <f>I13/(10000*1000)</f>
        <v>2.4512244676137849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25.259133497419398</v>
      </c>
      <c r="E26" s="7"/>
      <c r="F26" s="7"/>
      <c r="G26" s="1">
        <v>1</v>
      </c>
      <c r="H26" s="9">
        <f t="shared" ref="H26:H37" si="0">E27</f>
        <v>25.259133497419398</v>
      </c>
      <c r="I26" s="9">
        <f t="shared" ref="I26:I37" si="1">H26+273.15</f>
        <v>298.40913349741936</v>
      </c>
      <c r="J26" s="9">
        <f t="shared" ref="J26:J37" si="2">EXP(($C$15*(I26-$C$13))/($C$16*I26*$C$13))</f>
        <v>0.35613203527991966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0.45203394073036096</v>
      </c>
      <c r="Q26" s="12">
        <f t="shared" ref="Q26:Q37" si="6">P26*$B$28</f>
        <v>4.5203394073036099E-2</v>
      </c>
      <c r="R26" s="9">
        <f t="shared" ref="R26:R37" si="7">L26*$B$28</f>
        <v>0.12692875000000001</v>
      </c>
      <c r="S26" s="13">
        <f t="shared" ref="S26:S37" si="8">Q26/R26</f>
        <v>0.3561320352799196</v>
      </c>
      <c r="T26" s="2">
        <f t="shared" ref="T26:T37" si="9">$B$27/100</f>
        <v>0.01</v>
      </c>
      <c r="U26" s="14">
        <f t="shared" ref="U26:U37" si="10">S26*T26</f>
        <v>3.5613203527991959E-3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3.9661320352799206E-2</v>
      </c>
      <c r="AR26" s="9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74523.166666666672</v>
      </c>
      <c r="AU26" s="1">
        <f t="shared" ref="AU26:AU37" si="19">AT26*10000*AS26*0.67*AR26*AQ26</f>
        <v>251358325.61383089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25.316405921290301</v>
      </c>
      <c r="E27" s="10">
        <f t="shared" ref="E27:E38" si="20">D26</f>
        <v>25.259133497419398</v>
      </c>
      <c r="F27" s="7" t="s">
        <v>83</v>
      </c>
      <c r="G27" s="1">
        <v>2</v>
      </c>
      <c r="H27" s="9">
        <f t="shared" si="0"/>
        <v>25.316405921290301</v>
      </c>
      <c r="I27" s="9">
        <f t="shared" si="1"/>
        <v>298.46640592129029</v>
      </c>
      <c r="J27" s="9">
        <f t="shared" si="2"/>
        <v>0.35836882471139503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21">L27+O26-P26-N27</f>
        <v>2.086541059269639</v>
      </c>
      <c r="P27" s="9">
        <f t="shared" si="5"/>
        <v>0.74775126712252971</v>
      </c>
      <c r="Q27" s="12">
        <f t="shared" si="6"/>
        <v>7.4775126712252976E-2</v>
      </c>
      <c r="R27" s="9">
        <f t="shared" si="7"/>
        <v>0.12692875000000001</v>
      </c>
      <c r="S27" s="13">
        <f t="shared" si="8"/>
        <v>0.58911103049744817</v>
      </c>
      <c r="T27" s="2">
        <f t="shared" si="9"/>
        <v>0.01</v>
      </c>
      <c r="U27" s="14">
        <f t="shared" si="10"/>
        <v>5.891110304974482E-3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4.1991110304974488E-2</v>
      </c>
      <c r="AR27" s="9">
        <f t="shared" si="16"/>
        <v>126.92874999999999</v>
      </c>
      <c r="AS27" s="1">
        <f t="shared" si="17"/>
        <v>0.1</v>
      </c>
      <c r="AT27" s="1">
        <f t="shared" si="18"/>
        <v>74523.166666666672</v>
      </c>
      <c r="AU27" s="1">
        <f t="shared" si="19"/>
        <v>266123645.98646379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25.356332508214301</v>
      </c>
      <c r="E28" s="10">
        <f t="shared" si="20"/>
        <v>25.316405921290301</v>
      </c>
      <c r="F28" s="7" t="s">
        <v>83</v>
      </c>
      <c r="G28" s="1">
        <v>3</v>
      </c>
      <c r="H28" s="9">
        <f t="shared" si="0"/>
        <v>25.356332508214301</v>
      </c>
      <c r="I28" s="9">
        <f t="shared" si="1"/>
        <v>298.50633250821426</v>
      </c>
      <c r="J28" s="9">
        <f t="shared" si="2"/>
        <v>0.35993596192051852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21"/>
        <v>2.6080772921471089</v>
      </c>
      <c r="P28" s="9">
        <f t="shared" si="5"/>
        <v>0.93874080891203082</v>
      </c>
      <c r="Q28" s="12">
        <f t="shared" si="6"/>
        <v>9.3874080891203082E-2</v>
      </c>
      <c r="R28" s="9">
        <f t="shared" si="7"/>
        <v>0.12692875000000001</v>
      </c>
      <c r="S28" s="13">
        <f t="shared" si="8"/>
        <v>0.73958091363227851</v>
      </c>
      <c r="T28" s="2">
        <f t="shared" si="9"/>
        <v>0.01</v>
      </c>
      <c r="U28" s="14">
        <f t="shared" si="10"/>
        <v>7.3958091363227852E-3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4.349580913632279E-2</v>
      </c>
      <c r="AR28" s="9">
        <f t="shared" si="16"/>
        <v>126.92874999999999</v>
      </c>
      <c r="AS28" s="1">
        <f t="shared" si="17"/>
        <v>0.1</v>
      </c>
      <c r="AT28" s="1">
        <f t="shared" si="18"/>
        <v>74523.166666666672</v>
      </c>
      <c r="AU28" s="1">
        <f t="shared" si="19"/>
        <v>275659853.44089121</v>
      </c>
    </row>
    <row r="29" spans="1:47" x14ac:dyDescent="0.15">
      <c r="C29" s="7">
        <v>3</v>
      </c>
      <c r="D29" s="8">
        <v>25.394684998387099</v>
      </c>
      <c r="E29" s="10">
        <f t="shared" si="20"/>
        <v>25.356332508214301</v>
      </c>
      <c r="F29" s="7" t="s">
        <v>83</v>
      </c>
      <c r="G29" s="1">
        <v>4</v>
      </c>
      <c r="H29" s="9">
        <f t="shared" si="0"/>
        <v>25.394684998387099</v>
      </c>
      <c r="I29" s="9">
        <f t="shared" si="1"/>
        <v>298.54468499838708</v>
      </c>
      <c r="J29" s="9">
        <f t="shared" si="2"/>
        <v>0.36144737060041621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21"/>
        <v>2.938623983235078</v>
      </c>
      <c r="P29" s="9">
        <f t="shared" si="5"/>
        <v>1.0621579119236404</v>
      </c>
      <c r="Q29" s="12">
        <f t="shared" si="6"/>
        <v>0.10621579119236405</v>
      </c>
      <c r="R29" s="9">
        <f t="shared" si="7"/>
        <v>0.12692875000000001</v>
      </c>
      <c r="S29" s="13">
        <f t="shared" si="8"/>
        <v>0.83681428511951816</v>
      </c>
      <c r="T29" s="2">
        <f t="shared" si="9"/>
        <v>0.01</v>
      </c>
      <c r="U29" s="14">
        <f t="shared" si="10"/>
        <v>8.3681428511951823E-3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4.4468142851195186E-2</v>
      </c>
      <c r="AR29" s="9">
        <f t="shared" si="16"/>
        <v>126.92874999999999</v>
      </c>
      <c r="AS29" s="1">
        <f t="shared" si="17"/>
        <v>0.1</v>
      </c>
      <c r="AT29" s="1">
        <f t="shared" si="18"/>
        <v>74523.166666666672</v>
      </c>
      <c r="AU29" s="1">
        <f t="shared" si="19"/>
        <v>281822133.77684957</v>
      </c>
    </row>
    <row r="30" spans="1:47" x14ac:dyDescent="0.15">
      <c r="C30" s="7">
        <v>4</v>
      </c>
      <c r="D30" s="8">
        <v>25.692941472000001</v>
      </c>
      <c r="E30" s="10">
        <f t="shared" si="20"/>
        <v>25.394684998387099</v>
      </c>
      <c r="F30" s="7" t="s">
        <v>83</v>
      </c>
      <c r="G30" s="1">
        <v>5</v>
      </c>
      <c r="H30" s="9">
        <f t="shared" si="0"/>
        <v>25.692941472000001</v>
      </c>
      <c r="I30" s="9">
        <f t="shared" si="1"/>
        <v>298.84294147200001</v>
      </c>
      <c r="J30" s="9">
        <f t="shared" si="2"/>
        <v>0.37340611873766988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1.7826427677458656</v>
      </c>
      <c r="O30" s="9">
        <f t="shared" si="21"/>
        <v>1.3631108035655717</v>
      </c>
      <c r="P30" s="9">
        <f t="shared" si="5"/>
        <v>0.50899391456880649</v>
      </c>
      <c r="Q30" s="12">
        <f t="shared" si="6"/>
        <v>5.0899391456880654E-2</v>
      </c>
      <c r="R30" s="9">
        <f t="shared" si="7"/>
        <v>0.12692875000000001</v>
      </c>
      <c r="S30" s="13">
        <f t="shared" si="8"/>
        <v>0.40100758462429237</v>
      </c>
      <c r="T30" s="2">
        <f t="shared" si="9"/>
        <v>0.01</v>
      </c>
      <c r="U30" s="14">
        <f t="shared" si="10"/>
        <v>4.0100758462429239E-3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4.0110075846242932E-2</v>
      </c>
      <c r="AR30" s="9">
        <f t="shared" si="16"/>
        <v>126.92874999999999</v>
      </c>
      <c r="AS30" s="1">
        <f t="shared" si="17"/>
        <v>0.1</v>
      </c>
      <c r="AT30" s="1">
        <f t="shared" si="18"/>
        <v>74523.166666666672</v>
      </c>
      <c r="AU30" s="1">
        <f t="shared" si="19"/>
        <v>254202366.82170415</v>
      </c>
    </row>
    <row r="31" spans="1:47" x14ac:dyDescent="0.15">
      <c r="C31" s="7">
        <v>5</v>
      </c>
      <c r="D31" s="8">
        <v>25.7080030619355</v>
      </c>
      <c r="E31" s="10">
        <f t="shared" si="20"/>
        <v>25.692941472000001</v>
      </c>
      <c r="F31" s="7" t="s">
        <v>85</v>
      </c>
      <c r="G31" s="1">
        <v>6</v>
      </c>
      <c r="H31" s="9">
        <f t="shared" si="0"/>
        <v>25.7080030619355</v>
      </c>
      <c r="I31" s="9">
        <f t="shared" si="1"/>
        <v>298.85800306193551</v>
      </c>
      <c r="J31" s="9">
        <f t="shared" si="2"/>
        <v>0.37401976307440743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21"/>
        <v>2.1234043889967653</v>
      </c>
      <c r="P31" s="9">
        <f t="shared" si="5"/>
        <v>0.79419520648372699</v>
      </c>
      <c r="Q31" s="12">
        <f t="shared" si="6"/>
        <v>7.941952064837271E-2</v>
      </c>
      <c r="R31" s="9">
        <f t="shared" si="7"/>
        <v>0.12692875000000001</v>
      </c>
      <c r="S31" s="13">
        <f t="shared" si="8"/>
        <v>0.62570158965855016</v>
      </c>
      <c r="T31" s="2">
        <f t="shared" si="9"/>
        <v>0.01</v>
      </c>
      <c r="U31" s="14">
        <f t="shared" si="10"/>
        <v>6.2570158965855015E-3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4.2357015896585512E-2</v>
      </c>
      <c r="AR31" s="9">
        <f t="shared" si="16"/>
        <v>126.92874999999999</v>
      </c>
      <c r="AS31" s="1">
        <f t="shared" si="17"/>
        <v>0.1</v>
      </c>
      <c r="AT31" s="1">
        <f t="shared" si="18"/>
        <v>74523.166666666672</v>
      </c>
      <c r="AU31" s="1">
        <f t="shared" si="19"/>
        <v>268442616.10702342</v>
      </c>
    </row>
    <row r="32" spans="1:47" x14ac:dyDescent="0.15">
      <c r="C32" s="7">
        <v>6</v>
      </c>
      <c r="D32" s="8">
        <v>25.419520282000001</v>
      </c>
      <c r="E32" s="10">
        <f t="shared" si="20"/>
        <v>25.7080030619355</v>
      </c>
      <c r="F32" s="7" t="s">
        <v>83</v>
      </c>
      <c r="G32" s="1">
        <v>7</v>
      </c>
      <c r="H32" s="9">
        <f t="shared" si="0"/>
        <v>25.419520282000001</v>
      </c>
      <c r="I32" s="9">
        <f t="shared" si="1"/>
        <v>298.56952028199998</v>
      </c>
      <c r="J32" s="9">
        <f t="shared" si="2"/>
        <v>0.36242926406845716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21"/>
        <v>2.598496682513038</v>
      </c>
      <c r="P32" s="9">
        <f t="shared" si="5"/>
        <v>0.94177124032752768</v>
      </c>
      <c r="Q32" s="12">
        <f t="shared" si="6"/>
        <v>9.4177124032752774E-2</v>
      </c>
      <c r="R32" s="9">
        <f t="shared" si="7"/>
        <v>0.12692875000000001</v>
      </c>
      <c r="S32" s="13">
        <f t="shared" si="8"/>
        <v>0.74196841954839043</v>
      </c>
      <c r="T32" s="2">
        <f t="shared" si="9"/>
        <v>0.01</v>
      </c>
      <c r="U32" s="14">
        <f t="shared" si="10"/>
        <v>7.4196841954839044E-3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4.351968419548391E-2</v>
      </c>
      <c r="AR32" s="9">
        <f t="shared" si="16"/>
        <v>126.92874999999999</v>
      </c>
      <c r="AS32" s="1">
        <f t="shared" si="17"/>
        <v>0.1</v>
      </c>
      <c r="AT32" s="1">
        <f t="shared" si="18"/>
        <v>74523.166666666672</v>
      </c>
      <c r="AU32" s="1">
        <f t="shared" si="19"/>
        <v>275811164.46234202</v>
      </c>
    </row>
    <row r="33" spans="1:48" x14ac:dyDescent="0.15">
      <c r="C33" s="7">
        <v>7</v>
      </c>
      <c r="D33" s="8">
        <v>25.238365510000001</v>
      </c>
      <c r="E33" s="10">
        <f t="shared" si="20"/>
        <v>25.419520282000001</v>
      </c>
      <c r="F33" s="7" t="s">
        <v>83</v>
      </c>
      <c r="G33" s="1">
        <v>8</v>
      </c>
      <c r="H33" s="9">
        <f t="shared" si="0"/>
        <v>25.238365510000001</v>
      </c>
      <c r="I33" s="9">
        <f t="shared" si="1"/>
        <v>298.38836550999997</v>
      </c>
      <c r="J33" s="9">
        <f t="shared" si="2"/>
        <v>0.35532417887190887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21"/>
        <v>2.9260129421855101</v>
      </c>
      <c r="P33" s="9">
        <f t="shared" si="5"/>
        <v>1.0396831460506446</v>
      </c>
      <c r="Q33" s="12">
        <f t="shared" si="6"/>
        <v>0.10396831460506446</v>
      </c>
      <c r="R33" s="9">
        <f t="shared" si="7"/>
        <v>0.12692875000000001</v>
      </c>
      <c r="S33" s="13">
        <f t="shared" si="8"/>
        <v>0.81910768525700017</v>
      </c>
      <c r="T33" s="2">
        <f t="shared" si="9"/>
        <v>0.01</v>
      </c>
      <c r="U33" s="14">
        <f t="shared" si="10"/>
        <v>8.1910768525700027E-3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4.4291076852570013E-2</v>
      </c>
      <c r="AR33" s="9">
        <f t="shared" si="16"/>
        <v>126.92874999999999</v>
      </c>
      <c r="AS33" s="1">
        <f t="shared" si="17"/>
        <v>0.1</v>
      </c>
      <c r="AT33" s="1">
        <f t="shared" si="18"/>
        <v>74523.166666666672</v>
      </c>
      <c r="AU33" s="1">
        <f t="shared" si="19"/>
        <v>280699956.99247473</v>
      </c>
    </row>
    <row r="34" spans="1:48" x14ac:dyDescent="0.15">
      <c r="C34" s="7">
        <v>8</v>
      </c>
      <c r="D34" s="8">
        <v>25.301167777096801</v>
      </c>
      <c r="E34" s="10">
        <f t="shared" si="20"/>
        <v>25.238365510000001</v>
      </c>
      <c r="F34" s="7" t="s">
        <v>83</v>
      </c>
      <c r="G34" s="1">
        <v>9</v>
      </c>
      <c r="H34" s="9">
        <f t="shared" si="0"/>
        <v>25.301167777096801</v>
      </c>
      <c r="I34" s="9">
        <f t="shared" si="1"/>
        <v>298.45116777709677</v>
      </c>
      <c r="J34" s="9">
        <f t="shared" si="2"/>
        <v>0.35777241090263945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21"/>
        <v>3.1556172961348654</v>
      </c>
      <c r="P34" s="9">
        <f t="shared" si="5"/>
        <v>1.1289928079242391</v>
      </c>
      <c r="Q34" s="12">
        <f t="shared" si="6"/>
        <v>0.11289928079242391</v>
      </c>
      <c r="R34" s="9">
        <f t="shared" si="7"/>
        <v>0.12692875000000001</v>
      </c>
      <c r="S34" s="13">
        <f t="shared" si="8"/>
        <v>0.88946972842972061</v>
      </c>
      <c r="T34" s="2">
        <f t="shared" si="9"/>
        <v>0.01</v>
      </c>
      <c r="U34" s="14">
        <f t="shared" si="10"/>
        <v>8.8946972842972056E-3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4.4994697284297211E-2</v>
      </c>
      <c r="AR34" s="9">
        <f t="shared" si="16"/>
        <v>126.92874999999999</v>
      </c>
      <c r="AS34" s="1">
        <f t="shared" si="17"/>
        <v>0.1</v>
      </c>
      <c r="AT34" s="1">
        <f t="shared" si="18"/>
        <v>74523.166666666672</v>
      </c>
      <c r="AU34" s="1">
        <f t="shared" si="19"/>
        <v>285159234.99969691</v>
      </c>
    </row>
    <row r="35" spans="1:48" x14ac:dyDescent="0.15">
      <c r="C35" s="7">
        <v>9</v>
      </c>
      <c r="D35" s="8">
        <v>25.3227819306667</v>
      </c>
      <c r="E35" s="10">
        <f t="shared" si="20"/>
        <v>25.301167777096801</v>
      </c>
      <c r="F35" s="7" t="s">
        <v>83</v>
      </c>
      <c r="G35" s="1">
        <v>10</v>
      </c>
      <c r="H35" s="9">
        <f t="shared" si="0"/>
        <v>25.3227819306667</v>
      </c>
      <c r="I35" s="9">
        <f t="shared" si="1"/>
        <v>298.47278193066666</v>
      </c>
      <c r="J35" s="9">
        <f t="shared" si="2"/>
        <v>0.35861865557040906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21"/>
        <v>3.2959119882106265</v>
      </c>
      <c r="P35" s="9">
        <f t="shared" si="5"/>
        <v>1.1819755260904887</v>
      </c>
      <c r="Q35" s="12">
        <f t="shared" si="6"/>
        <v>0.11819755260904888</v>
      </c>
      <c r="R35" s="9">
        <f t="shared" si="7"/>
        <v>0.12692875000000001</v>
      </c>
      <c r="S35" s="13">
        <f t="shared" si="8"/>
        <v>0.93121182245195733</v>
      </c>
      <c r="T35" s="2">
        <f t="shared" si="9"/>
        <v>0.01</v>
      </c>
      <c r="U35" s="14">
        <f t="shared" si="10"/>
        <v>9.3121182245195742E-3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4.5412118224519585E-2</v>
      </c>
      <c r="AR35" s="9">
        <f t="shared" si="16"/>
        <v>126.92874999999999</v>
      </c>
      <c r="AS35" s="1">
        <f t="shared" si="17"/>
        <v>0.1</v>
      </c>
      <c r="AT35" s="1">
        <f t="shared" si="18"/>
        <v>74523.166666666672</v>
      </c>
      <c r="AU35" s="1">
        <f t="shared" si="19"/>
        <v>287804689.75705576</v>
      </c>
    </row>
    <row r="36" spans="1:48" x14ac:dyDescent="0.15">
      <c r="C36" s="7">
        <v>10</v>
      </c>
      <c r="D36" s="8">
        <v>25.6446298703226</v>
      </c>
      <c r="E36" s="10">
        <f t="shared" si="20"/>
        <v>25.3227819306667</v>
      </c>
      <c r="F36" s="7" t="s">
        <v>83</v>
      </c>
      <c r="G36" s="1">
        <v>11</v>
      </c>
      <c r="H36" s="9">
        <f t="shared" si="0"/>
        <v>25.6446298703226</v>
      </c>
      <c r="I36" s="9">
        <f t="shared" si="1"/>
        <v>298.79462987032258</v>
      </c>
      <c r="J36" s="9">
        <f t="shared" si="2"/>
        <v>0.37144416213857878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2.0082396390141306</v>
      </c>
      <c r="O36" s="9">
        <f t="shared" si="21"/>
        <v>1.3749843231060068</v>
      </c>
      <c r="P36" s="9">
        <f t="shared" si="5"/>
        <v>0.51072989984979156</v>
      </c>
      <c r="Q36" s="12">
        <f t="shared" si="6"/>
        <v>5.107298998497916E-2</v>
      </c>
      <c r="R36" s="9">
        <f t="shared" si="7"/>
        <v>0.12692875000000001</v>
      </c>
      <c r="S36" s="13">
        <f t="shared" si="8"/>
        <v>0.40237526947188212</v>
      </c>
      <c r="T36" s="2">
        <f t="shared" si="9"/>
        <v>0.01</v>
      </c>
      <c r="U36" s="14">
        <f t="shared" si="10"/>
        <v>4.0237526947188209E-3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4.012375269471883E-2</v>
      </c>
      <c r="AR36" s="9">
        <f t="shared" si="16"/>
        <v>126.92874999999999</v>
      </c>
      <c r="AS36" s="1">
        <f t="shared" si="17"/>
        <v>0.1</v>
      </c>
      <c r="AT36" s="1">
        <f t="shared" si="18"/>
        <v>74523.166666666672</v>
      </c>
      <c r="AU36" s="1">
        <f t="shared" si="19"/>
        <v>254289045.47238937</v>
      </c>
    </row>
    <row r="37" spans="1:48" x14ac:dyDescent="0.15">
      <c r="C37" s="7">
        <v>11</v>
      </c>
      <c r="D37" s="8">
        <v>25.655061982333301</v>
      </c>
      <c r="E37" s="10">
        <f t="shared" si="20"/>
        <v>25.6446298703226</v>
      </c>
      <c r="F37" s="7" t="s">
        <v>85</v>
      </c>
      <c r="G37" s="1">
        <v>12</v>
      </c>
      <c r="H37" s="9">
        <f t="shared" si="0"/>
        <v>25.655061982333301</v>
      </c>
      <c r="I37" s="9">
        <f t="shared" si="1"/>
        <v>298.80506198233326</v>
      </c>
      <c r="J37" s="9">
        <f t="shared" si="2"/>
        <v>0.37186699416684144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21"/>
        <v>2.1335419232562152</v>
      </c>
      <c r="P37" s="9">
        <f t="shared" si="5"/>
        <v>0.79339382193023067</v>
      </c>
      <c r="Q37" s="12">
        <f t="shared" si="6"/>
        <v>7.933938219302307E-2</v>
      </c>
      <c r="R37" s="9">
        <f t="shared" si="7"/>
        <v>0.12692875000000001</v>
      </c>
      <c r="S37" s="13">
        <f t="shared" si="8"/>
        <v>0.6250702239880489</v>
      </c>
      <c r="T37" s="2">
        <f t="shared" si="9"/>
        <v>0.01</v>
      </c>
      <c r="U37" s="14">
        <f t="shared" si="10"/>
        <v>6.2507022398804891E-3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4.2350702239880494E-2</v>
      </c>
      <c r="AR37" s="9">
        <f t="shared" si="16"/>
        <v>126.92874999999999</v>
      </c>
      <c r="AS37" s="1">
        <f t="shared" si="17"/>
        <v>0.1</v>
      </c>
      <c r="AT37" s="1">
        <f t="shared" si="18"/>
        <v>74523.166666666672</v>
      </c>
      <c r="AU37" s="1">
        <f t="shared" si="19"/>
        <v>268402602.55821171</v>
      </c>
      <c r="AV37" s="1">
        <f>SUM(AU26:AU37)</f>
        <v>3249775635.9889331</v>
      </c>
    </row>
    <row r="38" spans="1:48" x14ac:dyDescent="0.15">
      <c r="C38" s="7">
        <v>12</v>
      </c>
      <c r="D38" s="8">
        <v>25.6073325522581</v>
      </c>
      <c r="E38" s="10">
        <f t="shared" si="20"/>
        <v>25.655061982333301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25.259133497419398</v>
      </c>
      <c r="E42" s="7"/>
      <c r="F42" s="7"/>
      <c r="G42" s="1">
        <v>1</v>
      </c>
      <c r="H42" s="9">
        <f t="shared" ref="H42:H53" si="22">E43</f>
        <v>25.259133497419398</v>
      </c>
      <c r="I42" s="9">
        <f t="shared" ref="I42:I53" si="23">H42+273.15</f>
        <v>298.40913349741936</v>
      </c>
      <c r="J42" s="9">
        <f t="shared" ref="J42:J53" si="24">EXP(($C$15*(I42-$C$13))/($C$16*I42*$C$13))</f>
        <v>0.35613203527991966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0.43529796089742528</v>
      </c>
      <c r="Q42" s="12">
        <f t="shared" ref="Q42:Q53" si="28">P42*$B$44</f>
        <v>0.10447151061538207</v>
      </c>
      <c r="R42" s="9">
        <f t="shared" ref="R42:R53" si="29">L42*$B$44</f>
        <v>0.29335049999999996</v>
      </c>
      <c r="S42" s="13">
        <f t="shared" ref="S42:S53" si="30">Q42/R42</f>
        <v>0.35613203527991971</v>
      </c>
      <c r="T42" s="2">
        <f t="shared" ref="T42:T53" si="31">$B$43/100</f>
        <v>0.01</v>
      </c>
      <c r="U42" s="14">
        <f t="shared" ref="U42:U53" si="32">S42*T42</f>
        <v>3.5613203527991972E-3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3.9661320352799199E-2</v>
      </c>
      <c r="AR42" s="9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1369412.0833333333</v>
      </c>
      <c r="AU42" s="1">
        <f t="shared" ref="AU42:AU53" si="41">AT42*10000*AS42*0.67*AR42*AQ42</f>
        <v>10674878956.2691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2">D27</f>
        <v>25.316405921290301</v>
      </c>
      <c r="E43" s="10">
        <f t="shared" ref="E43:E54" si="43">D42</f>
        <v>25.259133497419398</v>
      </c>
      <c r="F43" s="7" t="s">
        <v>83</v>
      </c>
      <c r="G43" s="1">
        <v>2</v>
      </c>
      <c r="H43" s="9">
        <f t="shared" si="22"/>
        <v>25.316405921290301</v>
      </c>
      <c r="I43" s="9">
        <f t="shared" si="23"/>
        <v>298.46640592129029</v>
      </c>
      <c r="J43" s="9">
        <f t="shared" si="24"/>
        <v>0.35836882471139503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4">L43+O42-P42-N43</f>
        <v>2.0092895391025745</v>
      </c>
      <c r="P43" s="9">
        <f t="shared" si="27"/>
        <v>0.72006673063309024</v>
      </c>
      <c r="Q43" s="12">
        <f t="shared" si="28"/>
        <v>0.17281601535194166</v>
      </c>
      <c r="R43" s="9">
        <f t="shared" si="29"/>
        <v>0.29335049999999996</v>
      </c>
      <c r="S43" s="13">
        <f t="shared" si="30"/>
        <v>0.58911103049744817</v>
      </c>
      <c r="T43" s="2">
        <f t="shared" si="31"/>
        <v>0.01</v>
      </c>
      <c r="U43" s="14">
        <f t="shared" si="32"/>
        <v>5.891110304974482E-3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4.1991110304974481E-2</v>
      </c>
      <c r="AR43" s="9">
        <f t="shared" si="38"/>
        <v>122.229375</v>
      </c>
      <c r="AS43" s="1">
        <f t="shared" si="39"/>
        <v>0.24</v>
      </c>
      <c r="AT43" s="1">
        <f t="shared" si="40"/>
        <v>1369412.0833333333</v>
      </c>
      <c r="AU43" s="1">
        <f t="shared" si="41"/>
        <v>11301943953.394135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2"/>
        <v>25.356332508214301</v>
      </c>
      <c r="E44" s="10">
        <f t="shared" si="43"/>
        <v>25.316405921290301</v>
      </c>
      <c r="F44" s="7" t="s">
        <v>83</v>
      </c>
      <c r="G44" s="1">
        <v>3</v>
      </c>
      <c r="H44" s="9">
        <f t="shared" si="22"/>
        <v>25.356332508214301</v>
      </c>
      <c r="I44" s="9">
        <f t="shared" si="23"/>
        <v>298.50633250821426</v>
      </c>
      <c r="J44" s="9">
        <f t="shared" si="24"/>
        <v>0.35993596192051852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4"/>
        <v>2.5115165584694843</v>
      </c>
      <c r="P44" s="9">
        <f t="shared" si="27"/>
        <v>0.90398512835202405</v>
      </c>
      <c r="Q44" s="12">
        <f t="shared" si="28"/>
        <v>0.21695643080448576</v>
      </c>
      <c r="R44" s="9">
        <f t="shared" si="29"/>
        <v>0.29335049999999996</v>
      </c>
      <c r="S44" s="13">
        <f t="shared" si="30"/>
        <v>0.73958091363227874</v>
      </c>
      <c r="T44" s="2">
        <f t="shared" si="31"/>
        <v>0.01</v>
      </c>
      <c r="U44" s="14">
        <f t="shared" si="32"/>
        <v>7.3958091363227878E-3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4.349580913632279E-2</v>
      </c>
      <c r="AR44" s="9">
        <f t="shared" si="38"/>
        <v>122.229375</v>
      </c>
      <c r="AS44" s="1">
        <f t="shared" si="39"/>
        <v>0.24</v>
      </c>
      <c r="AT44" s="1">
        <f t="shared" si="40"/>
        <v>1369412.0833333333</v>
      </c>
      <c r="AU44" s="1">
        <f t="shared" si="41"/>
        <v>11706934955.897387</v>
      </c>
    </row>
    <row r="45" spans="1:48" x14ac:dyDescent="0.15">
      <c r="C45" s="7">
        <v>3</v>
      </c>
      <c r="D45" s="7">
        <f t="shared" si="42"/>
        <v>25.394684998387099</v>
      </c>
      <c r="E45" s="10">
        <f t="shared" si="43"/>
        <v>25.356332508214301</v>
      </c>
      <c r="F45" s="7" t="s">
        <v>83</v>
      </c>
      <c r="G45" s="1">
        <v>4</v>
      </c>
      <c r="H45" s="9">
        <f t="shared" si="22"/>
        <v>25.394684998387099</v>
      </c>
      <c r="I45" s="9">
        <f t="shared" si="23"/>
        <v>298.54468499838708</v>
      </c>
      <c r="J45" s="9">
        <f t="shared" si="24"/>
        <v>0.36144737060041621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4"/>
        <v>2.8298251801174601</v>
      </c>
      <c r="P45" s="9">
        <f t="shared" si="27"/>
        <v>1.0228328706123051</v>
      </c>
      <c r="Q45" s="12">
        <f t="shared" si="28"/>
        <v>0.24547988894695322</v>
      </c>
      <c r="R45" s="9">
        <f t="shared" si="29"/>
        <v>0.29335049999999996</v>
      </c>
      <c r="S45" s="13">
        <f t="shared" si="30"/>
        <v>0.83681428511951828</v>
      </c>
      <c r="T45" s="2">
        <f t="shared" si="31"/>
        <v>0.01</v>
      </c>
      <c r="U45" s="14">
        <f t="shared" si="32"/>
        <v>8.3681428511951823E-3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4.4468142851195186E-2</v>
      </c>
      <c r="AR45" s="9">
        <f t="shared" si="38"/>
        <v>122.229375</v>
      </c>
      <c r="AS45" s="1">
        <f t="shared" si="39"/>
        <v>0.24</v>
      </c>
      <c r="AT45" s="1">
        <f t="shared" si="40"/>
        <v>1369412.0833333333</v>
      </c>
      <c r="AU45" s="1">
        <f t="shared" si="41"/>
        <v>11968639423.096994</v>
      </c>
    </row>
    <row r="46" spans="1:48" x14ac:dyDescent="0.15">
      <c r="C46" s="7">
        <v>4</v>
      </c>
      <c r="D46" s="7">
        <f t="shared" si="42"/>
        <v>25.692941472000001</v>
      </c>
      <c r="E46" s="10">
        <f t="shared" si="43"/>
        <v>25.394684998387099</v>
      </c>
      <c r="F46" s="7" t="s">
        <v>83</v>
      </c>
      <c r="G46" s="1">
        <v>5</v>
      </c>
      <c r="H46" s="9">
        <f t="shared" si="22"/>
        <v>25.692941472000001</v>
      </c>
      <c r="I46" s="9">
        <f t="shared" si="23"/>
        <v>298.84294147200001</v>
      </c>
      <c r="J46" s="9">
        <f t="shared" si="24"/>
        <v>0.37340611873766988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1.7166426940298973</v>
      </c>
      <c r="O46" s="9">
        <f t="shared" si="44"/>
        <v>1.3126433654752581</v>
      </c>
      <c r="P46" s="9">
        <f t="shared" si="27"/>
        <v>0.49014906438886879</v>
      </c>
      <c r="Q46" s="12">
        <f t="shared" si="28"/>
        <v>0.11763577545332851</v>
      </c>
      <c r="R46" s="9">
        <f t="shared" si="29"/>
        <v>0.29335049999999996</v>
      </c>
      <c r="S46" s="13">
        <f t="shared" si="30"/>
        <v>0.40100758462429253</v>
      </c>
      <c r="T46" s="2">
        <f t="shared" si="31"/>
        <v>0.01</v>
      </c>
      <c r="U46" s="14">
        <f t="shared" si="32"/>
        <v>4.0100758462429257E-3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4.0110075846242925E-2</v>
      </c>
      <c r="AR46" s="9">
        <f t="shared" si="38"/>
        <v>122.229375</v>
      </c>
      <c r="AS46" s="1">
        <f t="shared" si="39"/>
        <v>0.24</v>
      </c>
      <c r="AT46" s="1">
        <f t="shared" si="40"/>
        <v>1369412.0833333333</v>
      </c>
      <c r="AU46" s="1">
        <f t="shared" si="41"/>
        <v>10795661888.628902</v>
      </c>
    </row>
    <row r="47" spans="1:48" x14ac:dyDescent="0.15">
      <c r="C47" s="7">
        <v>5</v>
      </c>
      <c r="D47" s="7">
        <f t="shared" si="42"/>
        <v>25.7080030619355</v>
      </c>
      <c r="E47" s="10">
        <f t="shared" si="43"/>
        <v>25.692941472000001</v>
      </c>
      <c r="F47" s="7" t="s">
        <v>85</v>
      </c>
      <c r="G47" s="1">
        <v>6</v>
      </c>
      <c r="H47" s="9">
        <f t="shared" si="22"/>
        <v>25.7080030619355</v>
      </c>
      <c r="I47" s="9">
        <f t="shared" si="23"/>
        <v>298.85800306193551</v>
      </c>
      <c r="J47" s="9">
        <f t="shared" si="24"/>
        <v>0.37401976307440743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4"/>
        <v>2.0447880510863894</v>
      </c>
      <c r="P47" s="9">
        <f t="shared" si="27"/>
        <v>0.76479114240471069</v>
      </c>
      <c r="Q47" s="12">
        <f t="shared" si="28"/>
        <v>0.18354987417713056</v>
      </c>
      <c r="R47" s="9">
        <f t="shared" si="29"/>
        <v>0.29335049999999996</v>
      </c>
      <c r="S47" s="13">
        <f t="shared" si="30"/>
        <v>0.62570158965855038</v>
      </c>
      <c r="T47" s="2">
        <f t="shared" si="31"/>
        <v>0.01</v>
      </c>
      <c r="U47" s="14">
        <f t="shared" si="32"/>
        <v>6.2570158965855041E-3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4.2357015896585505E-2</v>
      </c>
      <c r="AR47" s="9">
        <f t="shared" si="38"/>
        <v>122.229375</v>
      </c>
      <c r="AS47" s="1">
        <f t="shared" si="39"/>
        <v>0.24</v>
      </c>
      <c r="AT47" s="1">
        <f t="shared" si="40"/>
        <v>1369412.0833333333</v>
      </c>
      <c r="AU47" s="1">
        <f t="shared" si="41"/>
        <v>11400427762.433388</v>
      </c>
    </row>
    <row r="48" spans="1:48" x14ac:dyDescent="0.15">
      <c r="C48" s="7">
        <v>6</v>
      </c>
      <c r="D48" s="7">
        <f t="shared" si="42"/>
        <v>25.419520282000001</v>
      </c>
      <c r="E48" s="10">
        <f t="shared" si="43"/>
        <v>25.7080030619355</v>
      </c>
      <c r="F48" s="7" t="s">
        <v>83</v>
      </c>
      <c r="G48" s="1">
        <v>7</v>
      </c>
      <c r="H48" s="9">
        <f t="shared" si="22"/>
        <v>25.419520282000001</v>
      </c>
      <c r="I48" s="9">
        <f t="shared" si="23"/>
        <v>298.56952028199998</v>
      </c>
      <c r="J48" s="9">
        <f t="shared" si="24"/>
        <v>0.36242926406845716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4"/>
        <v>2.5022906586816784</v>
      </c>
      <c r="P48" s="9">
        <f t="shared" si="27"/>
        <v>0.90690336191137566</v>
      </c>
      <c r="Q48" s="12">
        <f t="shared" si="28"/>
        <v>0.21765680685873015</v>
      </c>
      <c r="R48" s="9">
        <f t="shared" si="29"/>
        <v>0.29335049999999996</v>
      </c>
      <c r="S48" s="13">
        <f t="shared" si="30"/>
        <v>0.74196841954839066</v>
      </c>
      <c r="T48" s="2">
        <f t="shared" si="31"/>
        <v>0.01</v>
      </c>
      <c r="U48" s="14">
        <f t="shared" si="32"/>
        <v>7.419684195483907E-3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4.351968419548391E-2</v>
      </c>
      <c r="AR48" s="9">
        <f t="shared" si="38"/>
        <v>122.229375</v>
      </c>
      <c r="AS48" s="1">
        <f t="shared" si="39"/>
        <v>0.24</v>
      </c>
      <c r="AT48" s="1">
        <f t="shared" si="40"/>
        <v>1369412.0833333333</v>
      </c>
      <c r="AU48" s="1">
        <f t="shared" si="41"/>
        <v>11713360948.888836</v>
      </c>
    </row>
    <row r="49" spans="1:48" x14ac:dyDescent="0.15">
      <c r="C49" s="7">
        <v>7</v>
      </c>
      <c r="D49" s="7">
        <f t="shared" si="42"/>
        <v>25.238365510000001</v>
      </c>
      <c r="E49" s="10">
        <f t="shared" si="43"/>
        <v>25.419520282000001</v>
      </c>
      <c r="F49" s="7" t="s">
        <v>83</v>
      </c>
      <c r="G49" s="1">
        <v>8</v>
      </c>
      <c r="H49" s="9">
        <f t="shared" si="22"/>
        <v>25.238365510000001</v>
      </c>
      <c r="I49" s="9">
        <f t="shared" si="23"/>
        <v>298.38836550999997</v>
      </c>
      <c r="J49" s="9">
        <f t="shared" si="24"/>
        <v>0.35532417887190887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4"/>
        <v>2.8176810467703026</v>
      </c>
      <c r="P49" s="9">
        <f t="shared" si="27"/>
        <v>1.0011902042665983</v>
      </c>
      <c r="Q49" s="12">
        <f t="shared" si="28"/>
        <v>0.24028564902398358</v>
      </c>
      <c r="R49" s="9">
        <f t="shared" si="29"/>
        <v>0.29335049999999996</v>
      </c>
      <c r="S49" s="13">
        <f t="shared" si="30"/>
        <v>0.81910768525700017</v>
      </c>
      <c r="T49" s="2">
        <f t="shared" si="31"/>
        <v>0.01</v>
      </c>
      <c r="U49" s="14">
        <f t="shared" si="32"/>
        <v>8.1910768525700027E-3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4.4291076852569999E-2</v>
      </c>
      <c r="AR49" s="9">
        <f t="shared" si="38"/>
        <v>122.229375</v>
      </c>
      <c r="AS49" s="1">
        <f t="shared" si="39"/>
        <v>0.24</v>
      </c>
      <c r="AT49" s="1">
        <f t="shared" si="40"/>
        <v>1369412.0833333333</v>
      </c>
      <c r="AU49" s="1">
        <f t="shared" si="41"/>
        <v>11920981955.171539</v>
      </c>
    </row>
    <row r="50" spans="1:48" x14ac:dyDescent="0.15">
      <c r="C50" s="7">
        <v>8</v>
      </c>
      <c r="D50" s="7">
        <f t="shared" si="42"/>
        <v>25.301167777096801</v>
      </c>
      <c r="E50" s="10">
        <f t="shared" si="43"/>
        <v>25.238365510000001</v>
      </c>
      <c r="F50" s="7" t="s">
        <v>83</v>
      </c>
      <c r="G50" s="1">
        <v>9</v>
      </c>
      <c r="H50" s="9">
        <f t="shared" si="22"/>
        <v>25.301167777096801</v>
      </c>
      <c r="I50" s="9">
        <f t="shared" si="23"/>
        <v>298.45116777709677</v>
      </c>
      <c r="J50" s="9">
        <f t="shared" si="24"/>
        <v>0.35777241090263945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4"/>
        <v>3.0387845925037036</v>
      </c>
      <c r="P50" s="9">
        <f t="shared" si="27"/>
        <v>1.0871932898738448</v>
      </c>
      <c r="Q50" s="12">
        <f t="shared" si="28"/>
        <v>0.26092638956972275</v>
      </c>
      <c r="R50" s="9">
        <f t="shared" si="29"/>
        <v>0.29335049999999996</v>
      </c>
      <c r="S50" s="13">
        <f t="shared" si="30"/>
        <v>0.88946972842972072</v>
      </c>
      <c r="T50" s="2">
        <f t="shared" si="31"/>
        <v>0.01</v>
      </c>
      <c r="U50" s="14">
        <f t="shared" si="32"/>
        <v>8.8946972842972073E-3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4.4994697284297211E-2</v>
      </c>
      <c r="AR50" s="9">
        <f t="shared" si="38"/>
        <v>122.229375</v>
      </c>
      <c r="AS50" s="1">
        <f t="shared" si="39"/>
        <v>0.24</v>
      </c>
      <c r="AT50" s="1">
        <f t="shared" si="40"/>
        <v>1369412.0833333333</v>
      </c>
      <c r="AU50" s="1">
        <f t="shared" si="41"/>
        <v>12110362007.903839</v>
      </c>
    </row>
    <row r="51" spans="1:48" x14ac:dyDescent="0.15">
      <c r="C51" s="7">
        <v>9</v>
      </c>
      <c r="D51" s="7">
        <f t="shared" si="42"/>
        <v>25.3227819306667</v>
      </c>
      <c r="E51" s="10">
        <f t="shared" si="43"/>
        <v>25.301167777096801</v>
      </c>
      <c r="F51" s="7" t="s">
        <v>83</v>
      </c>
      <c r="G51" s="1">
        <v>10</v>
      </c>
      <c r="H51" s="9">
        <f t="shared" si="22"/>
        <v>25.3227819306667</v>
      </c>
      <c r="I51" s="9">
        <f t="shared" si="23"/>
        <v>298.47278193066666</v>
      </c>
      <c r="J51" s="9">
        <f t="shared" si="24"/>
        <v>0.35861865557040906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4"/>
        <v>3.1738850526298581</v>
      </c>
      <c r="P51" s="9">
        <f t="shared" si="27"/>
        <v>1.1382143905091366</v>
      </c>
      <c r="Q51" s="12">
        <f t="shared" si="28"/>
        <v>0.27317145372219276</v>
      </c>
      <c r="R51" s="9">
        <f t="shared" si="29"/>
        <v>0.29335049999999996</v>
      </c>
      <c r="S51" s="13">
        <f t="shared" si="30"/>
        <v>0.93121182245195699</v>
      </c>
      <c r="T51" s="2">
        <f t="shared" si="31"/>
        <v>0.01</v>
      </c>
      <c r="U51" s="14">
        <f t="shared" si="32"/>
        <v>9.3121182245195708E-3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4.5412118224519571E-2</v>
      </c>
      <c r="AR51" s="9">
        <f t="shared" si="38"/>
        <v>122.229375</v>
      </c>
      <c r="AS51" s="1">
        <f t="shared" si="39"/>
        <v>0.24</v>
      </c>
      <c r="AT51" s="1">
        <f t="shared" si="40"/>
        <v>1369412.0833333333</v>
      </c>
      <c r="AU51" s="1">
        <f t="shared" si="41"/>
        <v>12222711217.941454</v>
      </c>
    </row>
    <row r="52" spans="1:48" x14ac:dyDescent="0.15">
      <c r="C52" s="7">
        <v>10</v>
      </c>
      <c r="D52" s="7">
        <f t="shared" si="42"/>
        <v>25.6446298703226</v>
      </c>
      <c r="E52" s="10">
        <f t="shared" si="43"/>
        <v>25.3227819306667</v>
      </c>
      <c r="F52" s="7" t="s">
        <v>83</v>
      </c>
      <c r="G52" s="1">
        <v>11</v>
      </c>
      <c r="H52" s="9">
        <f t="shared" si="22"/>
        <v>25.6446298703226</v>
      </c>
      <c r="I52" s="9">
        <f t="shared" si="23"/>
        <v>298.79462987032258</v>
      </c>
      <c r="J52" s="9">
        <f t="shared" si="24"/>
        <v>0.37144416213857878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1.9338871290146855</v>
      </c>
      <c r="O52" s="9">
        <f t="shared" si="44"/>
        <v>1.3240772831060363</v>
      </c>
      <c r="P52" s="9">
        <f t="shared" si="27"/>
        <v>0.49182077703004745</v>
      </c>
      <c r="Q52" s="12">
        <f t="shared" si="28"/>
        <v>0.11803698648721138</v>
      </c>
      <c r="R52" s="9">
        <f t="shared" si="29"/>
        <v>0.29335049999999996</v>
      </c>
      <c r="S52" s="13">
        <f t="shared" si="30"/>
        <v>0.40237526947188224</v>
      </c>
      <c r="T52" s="2">
        <f t="shared" si="31"/>
        <v>0.01</v>
      </c>
      <c r="U52" s="14">
        <f t="shared" si="32"/>
        <v>4.0237526947188226E-3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4.0123752694718823E-2</v>
      </c>
      <c r="AR52" s="9">
        <f t="shared" si="38"/>
        <v>122.229375</v>
      </c>
      <c r="AS52" s="1">
        <f t="shared" si="39"/>
        <v>0.24</v>
      </c>
      <c r="AT52" s="1">
        <f t="shared" si="40"/>
        <v>1369412.0833333333</v>
      </c>
      <c r="AU52" s="1">
        <f t="shared" si="41"/>
        <v>10799343024.321934</v>
      </c>
    </row>
    <row r="53" spans="1:48" x14ac:dyDescent="0.15">
      <c r="C53" s="7">
        <v>11</v>
      </c>
      <c r="D53" s="7">
        <f t="shared" si="42"/>
        <v>25.655061982333301</v>
      </c>
      <c r="E53" s="10">
        <f t="shared" si="43"/>
        <v>25.6446298703226</v>
      </c>
      <c r="F53" s="7" t="s">
        <v>85</v>
      </c>
      <c r="G53" s="1">
        <v>12</v>
      </c>
      <c r="H53" s="9">
        <f t="shared" si="22"/>
        <v>25.655061982333301</v>
      </c>
      <c r="I53" s="9">
        <f t="shared" si="23"/>
        <v>298.80506198233326</v>
      </c>
      <c r="J53" s="9">
        <f t="shared" si="24"/>
        <v>0.37186699416684144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4"/>
        <v>2.0545502560759887</v>
      </c>
      <c r="P53" s="9">
        <f t="shared" si="27"/>
        <v>0.76401942809169232</v>
      </c>
      <c r="Q53" s="12">
        <f t="shared" si="28"/>
        <v>0.18336466274200616</v>
      </c>
      <c r="R53" s="9">
        <f t="shared" si="29"/>
        <v>0.29335049999999996</v>
      </c>
      <c r="S53" s="13">
        <f t="shared" si="30"/>
        <v>0.62507022398804912</v>
      </c>
      <c r="T53" s="2">
        <f t="shared" si="31"/>
        <v>0.01</v>
      </c>
      <c r="U53" s="14">
        <f t="shared" si="32"/>
        <v>6.2507022398804917E-3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4.2350702239880494E-2</v>
      </c>
      <c r="AR53" s="9">
        <f t="shared" si="38"/>
        <v>122.229375</v>
      </c>
      <c r="AS53" s="1">
        <f t="shared" si="39"/>
        <v>0.24</v>
      </c>
      <c r="AT53" s="1">
        <f t="shared" si="40"/>
        <v>1369412.0833333333</v>
      </c>
      <c r="AU53" s="1">
        <f t="shared" si="41"/>
        <v>11398728436.225941</v>
      </c>
      <c r="AV53" s="1">
        <f>SUM(AU42:AU53)</f>
        <v>138013974530.17343</v>
      </c>
    </row>
    <row r="54" spans="1:48" x14ac:dyDescent="0.15">
      <c r="C54" s="7">
        <v>12</v>
      </c>
      <c r="D54" s="7">
        <f t="shared" si="42"/>
        <v>25.6073325522581</v>
      </c>
      <c r="E54" s="10">
        <f t="shared" si="43"/>
        <v>25.655061982333301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25.259133497419398</v>
      </c>
      <c r="E58" s="7"/>
      <c r="F58" s="7"/>
      <c r="G58" s="1">
        <v>1</v>
      </c>
      <c r="H58" s="9">
        <f t="shared" ref="H58:H69" si="45">E59</f>
        <v>25.259133497419398</v>
      </c>
      <c r="I58" s="9">
        <f t="shared" ref="I58:I69" si="46">H58+273.15</f>
        <v>298.40913349741936</v>
      </c>
      <c r="J58" s="9">
        <f t="shared" ref="J58:J69" si="47">EXP(($C$15*(I58-$C$13))/($C$16*I58*$C$13))</f>
        <v>0.35613203527991966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2.7871635022746682E-2</v>
      </c>
      <c r="Q58" s="12">
        <f t="shared" ref="Q58:Q69" si="51">P58*$B$60</f>
        <v>5.2956106543218693E-3</v>
      </c>
      <c r="R58" s="9">
        <f t="shared" ref="R58:R69" si="52">L58*$B$60</f>
        <v>1.4869795833333335E-2</v>
      </c>
      <c r="S58" s="13">
        <f t="shared" ref="S58:S69" si="53">Q58/R58</f>
        <v>0.35613203527991966</v>
      </c>
      <c r="T58" s="2">
        <f t="shared" ref="T58:T69" si="54">$B$59/100</f>
        <v>0.01</v>
      </c>
      <c r="U58" s="14">
        <f t="shared" ref="U58:U69" si="55">S58*T58</f>
        <v>3.5613203527991967E-3</v>
      </c>
      <c r="V58" s="13"/>
      <c r="W58" s="2"/>
      <c r="X58" s="14"/>
      <c r="Y58" s="2">
        <v>0.05</v>
      </c>
      <c r="Z58" s="2">
        <v>0.16</v>
      </c>
      <c r="AA58" s="2">
        <f t="shared" ref="AA58:AA69" si="56">Y58*Z58</f>
        <v>8.0000000000000002E-3</v>
      </c>
      <c r="AB58" s="2">
        <v>0.02</v>
      </c>
      <c r="AC58" s="2">
        <v>0.03</v>
      </c>
      <c r="AD58" s="2">
        <f t="shared" ref="AD58:AD69" si="57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8">AO58*AN58</f>
        <v>1.6E-2</v>
      </c>
      <c r="AQ58" s="1">
        <f t="shared" ref="AQ58:AQ69" si="59">(AP58+AM58+AD58+AA58+U58+X58+AG58+AJ58)</f>
        <v>2.8161320352799196E-2</v>
      </c>
      <c r="AR58" s="9">
        <f t="shared" ref="AR58:AR69" si="60">$B$58/12</f>
        <v>7.8262083333333337</v>
      </c>
      <c r="AS58" s="1">
        <f t="shared" ref="AS58:AS69" si="61">$B$60</f>
        <v>0.19</v>
      </c>
      <c r="AT58" s="1">
        <f t="shared" ref="AT58:AT69" si="62">$E$5/12</f>
        <v>1467616</v>
      </c>
      <c r="AU58" s="1">
        <f t="shared" ref="AU58:AU69" si="63">AT58*10000*AS58*0.67*AR58*AQ58</f>
        <v>411761046.54808551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4">D43</f>
        <v>25.316405921290301</v>
      </c>
      <c r="E59" s="10">
        <f t="shared" ref="E59:E70" si="65">D58</f>
        <v>25.259133497419398</v>
      </c>
      <c r="F59" s="7" t="s">
        <v>83</v>
      </c>
      <c r="G59" s="1">
        <v>2</v>
      </c>
      <c r="H59" s="9">
        <f t="shared" si="45"/>
        <v>25.316405921290301</v>
      </c>
      <c r="I59" s="9">
        <f t="shared" si="46"/>
        <v>298.46640592129029</v>
      </c>
      <c r="J59" s="9">
        <f t="shared" si="47"/>
        <v>0.35836882471139503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6">L59+O58-P58-N59</f>
        <v>0.12865253164392002</v>
      </c>
      <c r="P59" s="9">
        <f t="shared" si="50"/>
        <v>4.6105056561377172E-2</v>
      </c>
      <c r="Q59" s="12">
        <f t="shared" si="51"/>
        <v>8.759960746661662E-3</v>
      </c>
      <c r="R59" s="9">
        <f t="shared" si="52"/>
        <v>1.4869795833333335E-2</v>
      </c>
      <c r="S59" s="13">
        <f t="shared" si="53"/>
        <v>0.58911103049744817</v>
      </c>
      <c r="T59" s="2">
        <f t="shared" si="54"/>
        <v>0.01</v>
      </c>
      <c r="U59" s="14">
        <f t="shared" si="55"/>
        <v>5.891110304974482E-3</v>
      </c>
      <c r="V59" s="13"/>
      <c r="W59" s="2"/>
      <c r="X59" s="14"/>
      <c r="Y59" s="2">
        <v>0.05</v>
      </c>
      <c r="Z59" s="2">
        <v>0.16</v>
      </c>
      <c r="AA59" s="2">
        <f t="shared" si="56"/>
        <v>8.0000000000000002E-3</v>
      </c>
      <c r="AB59" s="2">
        <v>0.02</v>
      </c>
      <c r="AC59" s="2">
        <v>0.03</v>
      </c>
      <c r="AD59" s="2">
        <f t="shared" si="57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8"/>
        <v>1.6E-2</v>
      </c>
      <c r="AQ59" s="1">
        <f t="shared" si="59"/>
        <v>3.0491110304974482E-2</v>
      </c>
      <c r="AR59" s="9">
        <f t="shared" si="60"/>
        <v>7.8262083333333337</v>
      </c>
      <c r="AS59" s="1">
        <f t="shared" si="61"/>
        <v>0.19</v>
      </c>
      <c r="AT59" s="1">
        <f t="shared" si="62"/>
        <v>1467616</v>
      </c>
      <c r="AU59" s="1">
        <f t="shared" si="63"/>
        <v>445826095.23638523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4"/>
        <v>25.356332508214301</v>
      </c>
      <c r="E60" s="10">
        <f t="shared" si="65"/>
        <v>25.316405921290301</v>
      </c>
      <c r="F60" s="7" t="s">
        <v>83</v>
      </c>
      <c r="G60" s="1">
        <v>3</v>
      </c>
      <c r="H60" s="9">
        <f t="shared" si="45"/>
        <v>25.356332508214301</v>
      </c>
      <c r="I60" s="9">
        <f t="shared" si="46"/>
        <v>298.50633250821426</v>
      </c>
      <c r="J60" s="9">
        <f t="shared" si="47"/>
        <v>0.35993596192051852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6"/>
        <v>0.16080955841587619</v>
      </c>
      <c r="P60" s="9">
        <f t="shared" si="50"/>
        <v>5.7881143094432208E-2</v>
      </c>
      <c r="Q60" s="12">
        <f t="shared" si="51"/>
        <v>1.0997417187942119E-2</v>
      </c>
      <c r="R60" s="9">
        <f t="shared" si="52"/>
        <v>1.4869795833333335E-2</v>
      </c>
      <c r="S60" s="13">
        <f t="shared" si="53"/>
        <v>0.73958091363227874</v>
      </c>
      <c r="T60" s="2">
        <f t="shared" si="54"/>
        <v>0.01</v>
      </c>
      <c r="U60" s="14">
        <f t="shared" si="55"/>
        <v>7.3958091363227878E-3</v>
      </c>
      <c r="V60" s="13"/>
      <c r="W60" s="2"/>
      <c r="X60" s="14"/>
      <c r="Y60" s="2">
        <v>0.05</v>
      </c>
      <c r="Z60" s="2">
        <v>0.16</v>
      </c>
      <c r="AA60" s="2">
        <f t="shared" si="56"/>
        <v>8.0000000000000002E-3</v>
      </c>
      <c r="AB60" s="2">
        <v>0.02</v>
      </c>
      <c r="AC60" s="2">
        <v>0.03</v>
      </c>
      <c r="AD60" s="2">
        <f t="shared" si="57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8"/>
        <v>1.6E-2</v>
      </c>
      <c r="AQ60" s="1">
        <f t="shared" si="59"/>
        <v>3.1995809136322786E-2</v>
      </c>
      <c r="AR60" s="9">
        <f t="shared" si="60"/>
        <v>7.8262083333333337</v>
      </c>
      <c r="AS60" s="1">
        <f t="shared" si="61"/>
        <v>0.19</v>
      </c>
      <c r="AT60" s="1">
        <f t="shared" si="62"/>
        <v>1467616</v>
      </c>
      <c r="AU60" s="1">
        <f t="shared" si="63"/>
        <v>467827065.28231114</v>
      </c>
    </row>
    <row r="61" spans="1:48" x14ac:dyDescent="0.15">
      <c r="C61" s="7">
        <v>3</v>
      </c>
      <c r="D61" s="7">
        <f t="shared" si="64"/>
        <v>25.394684998387099</v>
      </c>
      <c r="E61" s="10">
        <f t="shared" si="65"/>
        <v>25.356332508214301</v>
      </c>
      <c r="F61" s="7" t="s">
        <v>83</v>
      </c>
      <c r="G61" s="1">
        <v>4</v>
      </c>
      <c r="H61" s="9">
        <f t="shared" si="45"/>
        <v>25.394684998387099</v>
      </c>
      <c r="I61" s="9">
        <f t="shared" si="46"/>
        <v>298.54468499838708</v>
      </c>
      <c r="J61" s="9">
        <f t="shared" si="47"/>
        <v>0.36144737060041621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6"/>
        <v>0.18119049865477732</v>
      </c>
      <c r="P61" s="9">
        <f t="shared" si="50"/>
        <v>6.5490829316547511E-2</v>
      </c>
      <c r="Q61" s="12">
        <f t="shared" si="51"/>
        <v>1.2443257570144027E-2</v>
      </c>
      <c r="R61" s="9">
        <f t="shared" si="52"/>
        <v>1.4869795833333335E-2</v>
      </c>
      <c r="S61" s="13">
        <f t="shared" si="53"/>
        <v>0.83681428511951839</v>
      </c>
      <c r="T61" s="2">
        <f t="shared" si="54"/>
        <v>0.01</v>
      </c>
      <c r="U61" s="14">
        <f t="shared" si="55"/>
        <v>8.3681428511951841E-3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59"/>
        <v>3.2968142851195183E-2</v>
      </c>
      <c r="AR61" s="9">
        <f t="shared" si="60"/>
        <v>7.8262083333333337</v>
      </c>
      <c r="AS61" s="1">
        <f t="shared" si="61"/>
        <v>0.19</v>
      </c>
      <c r="AT61" s="1">
        <f t="shared" si="62"/>
        <v>1467616</v>
      </c>
      <c r="AU61" s="1">
        <f t="shared" si="63"/>
        <v>482044053.08736092</v>
      </c>
    </row>
    <row r="62" spans="1:48" x14ac:dyDescent="0.15">
      <c r="C62" s="7">
        <v>4</v>
      </c>
      <c r="D62" s="7">
        <f t="shared" si="64"/>
        <v>25.692941472000001</v>
      </c>
      <c r="E62" s="10">
        <f t="shared" si="65"/>
        <v>25.394684998387099</v>
      </c>
      <c r="F62" s="7" t="s">
        <v>83</v>
      </c>
      <c r="G62" s="1">
        <v>5</v>
      </c>
      <c r="H62" s="9">
        <f t="shared" si="45"/>
        <v>25.692941472000001</v>
      </c>
      <c r="I62" s="9">
        <f t="shared" si="46"/>
        <v>298.84294147200001</v>
      </c>
      <c r="J62" s="9">
        <f t="shared" si="47"/>
        <v>0.37340611873766988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0.10991468587131832</v>
      </c>
      <c r="O62" s="9">
        <f t="shared" si="66"/>
        <v>8.4047066800244832E-2</v>
      </c>
      <c r="P62" s="9">
        <f t="shared" si="50"/>
        <v>3.1383689005165097E-2</v>
      </c>
      <c r="Q62" s="12">
        <f t="shared" si="51"/>
        <v>5.9629009109813686E-3</v>
      </c>
      <c r="R62" s="9">
        <f t="shared" si="52"/>
        <v>1.4869795833333335E-2</v>
      </c>
      <c r="S62" s="13">
        <f t="shared" si="53"/>
        <v>0.40100758462429248</v>
      </c>
      <c r="T62" s="2">
        <f t="shared" si="54"/>
        <v>0.01</v>
      </c>
      <c r="U62" s="14">
        <f t="shared" si="55"/>
        <v>4.0100758462429248E-3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59"/>
        <v>2.8610075846242925E-2</v>
      </c>
      <c r="AR62" s="9">
        <f t="shared" si="60"/>
        <v>7.8262083333333337</v>
      </c>
      <c r="AS62" s="1">
        <f t="shared" si="61"/>
        <v>0.19</v>
      </c>
      <c r="AT62" s="1">
        <f t="shared" si="62"/>
        <v>1467616</v>
      </c>
      <c r="AU62" s="1">
        <f t="shared" si="63"/>
        <v>418322529.79211336</v>
      </c>
    </row>
    <row r="63" spans="1:48" x14ac:dyDescent="0.15">
      <c r="C63" s="7">
        <v>5</v>
      </c>
      <c r="D63" s="7">
        <f t="shared" si="64"/>
        <v>25.7080030619355</v>
      </c>
      <c r="E63" s="10">
        <f t="shared" si="65"/>
        <v>25.692941472000001</v>
      </c>
      <c r="F63" s="7" t="s">
        <v>85</v>
      </c>
      <c r="G63" s="1">
        <v>6</v>
      </c>
      <c r="H63" s="9">
        <f t="shared" si="45"/>
        <v>25.7080030619355</v>
      </c>
      <c r="I63" s="9">
        <f t="shared" si="46"/>
        <v>298.85800306193551</v>
      </c>
      <c r="J63" s="9">
        <f t="shared" si="47"/>
        <v>0.37401976307440743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6"/>
        <v>0.13092546112841308</v>
      </c>
      <c r="P63" s="9">
        <f t="shared" si="50"/>
        <v>4.89687099516566E-2</v>
      </c>
      <c r="Q63" s="12">
        <f t="shared" si="51"/>
        <v>9.3040548908147544E-3</v>
      </c>
      <c r="R63" s="9">
        <f t="shared" si="52"/>
        <v>1.4869795833333335E-2</v>
      </c>
      <c r="S63" s="13">
        <f t="shared" si="53"/>
        <v>0.62570158965855027</v>
      </c>
      <c r="T63" s="2">
        <f t="shared" si="54"/>
        <v>0.01</v>
      </c>
      <c r="U63" s="14">
        <f t="shared" si="55"/>
        <v>6.2570158965855032E-3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59"/>
        <v>3.0857015896585502E-2</v>
      </c>
      <c r="AR63" s="9">
        <f t="shared" si="60"/>
        <v>7.8262083333333337</v>
      </c>
      <c r="AS63" s="1">
        <f t="shared" si="61"/>
        <v>0.19</v>
      </c>
      <c r="AT63" s="1">
        <f t="shared" si="62"/>
        <v>1467616</v>
      </c>
      <c r="AU63" s="1">
        <f t="shared" si="63"/>
        <v>451176187.75520331</v>
      </c>
    </row>
    <row r="64" spans="1:48" x14ac:dyDescent="0.15">
      <c r="C64" s="7">
        <v>6</v>
      </c>
      <c r="D64" s="7">
        <f t="shared" si="64"/>
        <v>25.419520282000001</v>
      </c>
      <c r="E64" s="10">
        <f t="shared" si="65"/>
        <v>25.7080030619355</v>
      </c>
      <c r="F64" s="7" t="s">
        <v>83</v>
      </c>
      <c r="G64" s="1">
        <v>7</v>
      </c>
      <c r="H64" s="9">
        <f t="shared" si="45"/>
        <v>25.419520282000001</v>
      </c>
      <c r="I64" s="9">
        <f t="shared" si="46"/>
        <v>298.56952028199998</v>
      </c>
      <c r="J64" s="9">
        <f t="shared" si="47"/>
        <v>0.36242926406845716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6"/>
        <v>0.16021883451008984</v>
      </c>
      <c r="P64" s="9">
        <f t="shared" si="50"/>
        <v>5.8067994281397785E-2</v>
      </c>
      <c r="Q64" s="12">
        <f t="shared" si="51"/>
        <v>1.1032918913465578E-2</v>
      </c>
      <c r="R64" s="9">
        <f t="shared" si="52"/>
        <v>1.4869795833333335E-2</v>
      </c>
      <c r="S64" s="13">
        <f t="shared" si="53"/>
        <v>0.74196841954839066</v>
      </c>
      <c r="T64" s="2">
        <f t="shared" si="54"/>
        <v>0.01</v>
      </c>
      <c r="U64" s="14">
        <f t="shared" si="55"/>
        <v>7.419684195483907E-3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59"/>
        <v>3.2019684195483906E-2</v>
      </c>
      <c r="AR64" s="9">
        <f t="shared" si="60"/>
        <v>7.8262083333333337</v>
      </c>
      <c r="AS64" s="1">
        <f t="shared" si="61"/>
        <v>0.19</v>
      </c>
      <c r="AT64" s="1">
        <f t="shared" si="62"/>
        <v>1467616</v>
      </c>
      <c r="AU64" s="1">
        <f t="shared" si="63"/>
        <v>468176154.71503025</v>
      </c>
    </row>
    <row r="65" spans="1:48" x14ac:dyDescent="0.15">
      <c r="C65" s="7">
        <v>7</v>
      </c>
      <c r="D65" s="7">
        <f t="shared" si="64"/>
        <v>25.238365510000001</v>
      </c>
      <c r="E65" s="10">
        <f t="shared" si="65"/>
        <v>25.419520282000001</v>
      </c>
      <c r="F65" s="7" t="s">
        <v>83</v>
      </c>
      <c r="G65" s="1">
        <v>8</v>
      </c>
      <c r="H65" s="9">
        <f t="shared" si="45"/>
        <v>25.238365510000001</v>
      </c>
      <c r="I65" s="9">
        <f t="shared" si="46"/>
        <v>298.38836550999997</v>
      </c>
      <c r="J65" s="9">
        <f t="shared" si="47"/>
        <v>0.35532417887190887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6"/>
        <v>0.1804129235620254</v>
      </c>
      <c r="P65" s="9">
        <f t="shared" si="50"/>
        <v>6.410507392255714E-2</v>
      </c>
      <c r="Q65" s="12">
        <f t="shared" si="51"/>
        <v>1.2179964045285856E-2</v>
      </c>
      <c r="R65" s="9">
        <f t="shared" si="52"/>
        <v>1.4869795833333335E-2</v>
      </c>
      <c r="S65" s="13">
        <f t="shared" si="53"/>
        <v>0.8191076852570004</v>
      </c>
      <c r="T65" s="2">
        <f t="shared" si="54"/>
        <v>0.01</v>
      </c>
      <c r="U65" s="14">
        <f t="shared" si="55"/>
        <v>8.1910768525700044E-3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59"/>
        <v>3.2791076852570003E-2</v>
      </c>
      <c r="AR65" s="9">
        <f t="shared" si="60"/>
        <v>7.8262083333333337</v>
      </c>
      <c r="AS65" s="1">
        <f t="shared" si="61"/>
        <v>0.19</v>
      </c>
      <c r="AT65" s="1">
        <f t="shared" si="62"/>
        <v>1467616</v>
      </c>
      <c r="AU65" s="1">
        <f t="shared" si="63"/>
        <v>479455080.69584662</v>
      </c>
    </row>
    <row r="66" spans="1:48" x14ac:dyDescent="0.15">
      <c r="C66" s="7">
        <v>8</v>
      </c>
      <c r="D66" s="7">
        <f t="shared" si="64"/>
        <v>25.301167777096801</v>
      </c>
      <c r="E66" s="10">
        <f t="shared" si="65"/>
        <v>25.238365510000001</v>
      </c>
      <c r="F66" s="7" t="s">
        <v>83</v>
      </c>
      <c r="G66" s="1">
        <v>9</v>
      </c>
      <c r="H66" s="9">
        <f t="shared" si="45"/>
        <v>25.301167777096801</v>
      </c>
      <c r="I66" s="9">
        <f t="shared" si="46"/>
        <v>298.45116777709677</v>
      </c>
      <c r="J66" s="9">
        <f t="shared" si="47"/>
        <v>0.35777241090263945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6"/>
        <v>0.19456993297280156</v>
      </c>
      <c r="P66" s="9">
        <f t="shared" si="50"/>
        <v>6.9611754008844173E-2</v>
      </c>
      <c r="Q66" s="12">
        <f t="shared" si="51"/>
        <v>1.3226233261680393E-2</v>
      </c>
      <c r="R66" s="9">
        <f t="shared" si="52"/>
        <v>1.4869795833333335E-2</v>
      </c>
      <c r="S66" s="13">
        <f t="shared" si="53"/>
        <v>0.88946972842972072</v>
      </c>
      <c r="T66" s="2">
        <f t="shared" si="54"/>
        <v>0.01</v>
      </c>
      <c r="U66" s="14">
        <f t="shared" si="55"/>
        <v>8.8946972842972073E-3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59"/>
        <v>3.3494697284297208E-2</v>
      </c>
      <c r="AR66" s="9">
        <f t="shared" si="60"/>
        <v>7.8262083333333337</v>
      </c>
      <c r="AS66" s="1">
        <f t="shared" si="61"/>
        <v>0.19</v>
      </c>
      <c r="AT66" s="1">
        <f t="shared" si="62"/>
        <v>1467616</v>
      </c>
      <c r="AU66" s="1">
        <f t="shared" si="63"/>
        <v>489743074.35917681</v>
      </c>
    </row>
    <row r="67" spans="1:48" x14ac:dyDescent="0.15">
      <c r="C67" s="7">
        <v>9</v>
      </c>
      <c r="D67" s="7">
        <f t="shared" si="64"/>
        <v>25.3227819306667</v>
      </c>
      <c r="E67" s="10">
        <f t="shared" si="65"/>
        <v>25.301167777096801</v>
      </c>
      <c r="F67" s="7" t="s">
        <v>83</v>
      </c>
      <c r="G67" s="1">
        <v>10</v>
      </c>
      <c r="H67" s="9">
        <f t="shared" si="45"/>
        <v>25.3227819306667</v>
      </c>
      <c r="I67" s="9">
        <f t="shared" si="46"/>
        <v>298.47278193066666</v>
      </c>
      <c r="J67" s="9">
        <f t="shared" si="47"/>
        <v>0.35861865557040906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6"/>
        <v>0.20322026229729073</v>
      </c>
      <c r="P67" s="9">
        <f t="shared" si="50"/>
        <v>7.2878577249720286E-2</v>
      </c>
      <c r="Q67" s="12">
        <f t="shared" si="51"/>
        <v>1.3846929677446855E-2</v>
      </c>
      <c r="R67" s="9">
        <f t="shared" si="52"/>
        <v>1.4869795833333335E-2</v>
      </c>
      <c r="S67" s="13">
        <f t="shared" si="53"/>
        <v>0.93121182245195722</v>
      </c>
      <c r="T67" s="2">
        <f t="shared" si="54"/>
        <v>0.01</v>
      </c>
      <c r="U67" s="14">
        <f t="shared" si="55"/>
        <v>9.3121182245195725E-3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59"/>
        <v>3.3912118224519575E-2</v>
      </c>
      <c r="AR67" s="9">
        <f t="shared" si="60"/>
        <v>7.8262083333333337</v>
      </c>
      <c r="AS67" s="1">
        <f t="shared" si="61"/>
        <v>0.19</v>
      </c>
      <c r="AT67" s="1">
        <f t="shared" si="62"/>
        <v>1467616</v>
      </c>
      <c r="AU67" s="1">
        <f t="shared" si="63"/>
        <v>495846399.098351</v>
      </c>
    </row>
    <row r="68" spans="1:48" x14ac:dyDescent="0.15">
      <c r="C68" s="7">
        <v>10</v>
      </c>
      <c r="D68" s="7">
        <f t="shared" si="64"/>
        <v>25.6446298703226</v>
      </c>
      <c r="E68" s="10">
        <f t="shared" si="65"/>
        <v>25.3227819306667</v>
      </c>
      <c r="F68" s="7" t="s">
        <v>83</v>
      </c>
      <c r="G68" s="1">
        <v>11</v>
      </c>
      <c r="H68" s="9">
        <f t="shared" si="45"/>
        <v>25.6446298703226</v>
      </c>
      <c r="I68" s="9">
        <f t="shared" si="46"/>
        <v>298.79462987032258</v>
      </c>
      <c r="J68" s="9">
        <f t="shared" si="47"/>
        <v>0.37144416213857878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0.12382460079519192</v>
      </c>
      <c r="O68" s="9">
        <f t="shared" si="66"/>
        <v>8.4779167585711857E-2</v>
      </c>
      <c r="P68" s="9">
        <f t="shared" si="50"/>
        <v>3.1490726870680899E-2</v>
      </c>
      <c r="Q68" s="12">
        <f t="shared" si="51"/>
        <v>5.9832381054293711E-3</v>
      </c>
      <c r="R68" s="9">
        <f t="shared" si="52"/>
        <v>1.4869795833333335E-2</v>
      </c>
      <c r="S68" s="13">
        <f t="shared" si="53"/>
        <v>0.40237526947188218</v>
      </c>
      <c r="T68" s="2">
        <f t="shared" si="54"/>
        <v>0.01</v>
      </c>
      <c r="U68" s="14">
        <f t="shared" si="55"/>
        <v>4.0237526947188218E-3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59"/>
        <v>2.8623752694718823E-2</v>
      </c>
      <c r="AR68" s="9">
        <f t="shared" si="60"/>
        <v>7.8262083333333337</v>
      </c>
      <c r="AS68" s="1">
        <f t="shared" si="61"/>
        <v>0.19</v>
      </c>
      <c r="AT68" s="1">
        <f t="shared" si="62"/>
        <v>1467616</v>
      </c>
      <c r="AU68" s="1">
        <f t="shared" si="63"/>
        <v>418522505.97829229</v>
      </c>
    </row>
    <row r="69" spans="1:48" x14ac:dyDescent="0.15">
      <c r="C69" s="7">
        <v>11</v>
      </c>
      <c r="D69" s="7">
        <f t="shared" si="64"/>
        <v>25.655061982333301</v>
      </c>
      <c r="E69" s="10">
        <f t="shared" si="65"/>
        <v>25.6446298703226</v>
      </c>
      <c r="F69" s="7" t="s">
        <v>85</v>
      </c>
      <c r="G69" s="1">
        <v>12</v>
      </c>
      <c r="H69" s="9">
        <f t="shared" si="45"/>
        <v>25.655061982333301</v>
      </c>
      <c r="I69" s="9">
        <f t="shared" si="46"/>
        <v>298.80506198233326</v>
      </c>
      <c r="J69" s="9">
        <f t="shared" si="47"/>
        <v>0.37186699416684144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6"/>
        <v>0.13155052404836431</v>
      </c>
      <c r="P69" s="9">
        <f t="shared" si="50"/>
        <v>4.8919297958938027E-2</v>
      </c>
      <c r="Q69" s="12">
        <f t="shared" si="51"/>
        <v>9.2946666121982244E-3</v>
      </c>
      <c r="R69" s="9">
        <f t="shared" si="52"/>
        <v>1.4869795833333335E-2</v>
      </c>
      <c r="S69" s="13">
        <f t="shared" si="53"/>
        <v>0.6250702239880489</v>
      </c>
      <c r="T69" s="2">
        <f t="shared" si="54"/>
        <v>0.01</v>
      </c>
      <c r="U69" s="14">
        <f t="shared" si="55"/>
        <v>6.2507022398804891E-3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59"/>
        <v>3.0850702239880491E-2</v>
      </c>
      <c r="AR69" s="9">
        <f t="shared" si="60"/>
        <v>7.8262083333333337</v>
      </c>
      <c r="AS69" s="1">
        <f t="shared" si="61"/>
        <v>0.19</v>
      </c>
      <c r="AT69" s="1">
        <f t="shared" si="62"/>
        <v>1467616</v>
      </c>
      <c r="AU69" s="1">
        <f t="shared" si="63"/>
        <v>451083872.55620581</v>
      </c>
      <c r="AV69" s="1">
        <f>SUM(AU58:AU69)</f>
        <v>5479784065.1043625</v>
      </c>
    </row>
    <row r="70" spans="1:48" x14ac:dyDescent="0.15">
      <c r="C70" s="7">
        <v>12</v>
      </c>
      <c r="D70" s="7">
        <f t="shared" si="64"/>
        <v>25.6073325522581</v>
      </c>
      <c r="E70" s="10">
        <f t="shared" si="65"/>
        <v>25.655061982333301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25.259133497419398</v>
      </c>
      <c r="E73" s="7"/>
      <c r="F73" s="7"/>
      <c r="G73" s="1">
        <v>1</v>
      </c>
      <c r="H73" s="9">
        <f t="shared" ref="H73:H84" si="67">E74</f>
        <v>25.259133497419398</v>
      </c>
      <c r="I73" s="9">
        <f t="shared" ref="I73:I84" si="68">H73+273.15</f>
        <v>298.40913349741936</v>
      </c>
      <c r="J73" s="9">
        <f t="shared" ref="J73:J84" si="69">EXP(($C$15*(I73-$C$13))/($C$16*I73*$C$13))</f>
        <v>0.35613203527991966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2.7037544118451502E-2</v>
      </c>
      <c r="Q73" s="12">
        <f t="shared" ref="Q73:Q84" si="73">P73*$B$75</f>
        <v>4.8667579413212703E-3</v>
      </c>
      <c r="R73" s="9">
        <f t="shared" ref="R73:R84" si="74">L73*$B$75</f>
        <v>1.36656E-2</v>
      </c>
      <c r="S73" s="13">
        <f t="shared" ref="S73:S84" si="75">Q73/R73</f>
        <v>0.35613203527991966</v>
      </c>
      <c r="T73" s="2">
        <f t="shared" ref="T73:T84" si="76">$B$74/100</f>
        <v>0.01</v>
      </c>
      <c r="U73" s="14">
        <f t="shared" ref="U73:U84" si="77">S73*T73</f>
        <v>3.5613203527991967E-3</v>
      </c>
      <c r="V73" s="13"/>
      <c r="W73" s="2"/>
      <c r="X73" s="14"/>
      <c r="Y73" s="2">
        <v>0.05</v>
      </c>
      <c r="Z73" s="2">
        <v>0.5</v>
      </c>
      <c r="AA73" s="2">
        <f t="shared" ref="AA73:AA84" si="78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9">AO73*AN73</f>
        <v>9.7999999999999997E-3</v>
      </c>
      <c r="AQ73" s="1">
        <f t="shared" ref="AQ73:AQ84" si="80">(AP73+AM73+AD73+AA73+U73+X73+AG73+AJ73)</f>
        <v>3.8361320352799197E-2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1525539.6666666667</v>
      </c>
      <c r="AU73" s="1">
        <f t="shared" ref="AU73:AU84" si="84">AT73*10000*AS73*0.67*AR73*AQ73</f>
        <v>535822021.40752977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25.316405921290301</v>
      </c>
      <c r="E74" s="10">
        <f t="shared" ref="E74:E85" si="86">D73</f>
        <v>25.259133497419398</v>
      </c>
      <c r="F74" s="7" t="s">
        <v>83</v>
      </c>
      <c r="G74" s="1">
        <v>2</v>
      </c>
      <c r="H74" s="9">
        <f t="shared" si="67"/>
        <v>25.316405921290301</v>
      </c>
      <c r="I74" s="9">
        <f t="shared" si="68"/>
        <v>298.46640592129029</v>
      </c>
      <c r="J74" s="9">
        <f t="shared" si="69"/>
        <v>0.35836882471139503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0.12480245588154851</v>
      </c>
      <c r="P74" s="9">
        <f t="shared" si="72"/>
        <v>4.4725309435366269E-2</v>
      </c>
      <c r="Q74" s="12">
        <f t="shared" si="73"/>
        <v>8.0505556983659285E-3</v>
      </c>
      <c r="R74" s="9">
        <f t="shared" si="74"/>
        <v>1.36656E-2</v>
      </c>
      <c r="S74" s="13">
        <f t="shared" si="75"/>
        <v>0.58911103049744817</v>
      </c>
      <c r="T74" s="2">
        <f t="shared" si="76"/>
        <v>0.01</v>
      </c>
      <c r="U74" s="14">
        <f t="shared" si="77"/>
        <v>5.891110304974482E-3</v>
      </c>
      <c r="V74" s="13"/>
      <c r="W74" s="2"/>
      <c r="X74" s="14"/>
      <c r="Y74" s="2">
        <v>0.05</v>
      </c>
      <c r="Z74" s="2">
        <v>0.5</v>
      </c>
      <c r="AA74" s="2">
        <f t="shared" si="78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9"/>
        <v>9.7999999999999997E-3</v>
      </c>
      <c r="AQ74" s="1">
        <f t="shared" si="80"/>
        <v>4.0691110304974479E-2</v>
      </c>
      <c r="AR74" s="9">
        <f t="shared" si="81"/>
        <v>7.5919999999999996</v>
      </c>
      <c r="AS74" s="1">
        <f t="shared" si="82"/>
        <v>0.18</v>
      </c>
      <c r="AT74" s="1">
        <f t="shared" si="83"/>
        <v>1525539.6666666667</v>
      </c>
      <c r="AU74" s="1">
        <f t="shared" si="84"/>
        <v>568363986.85993683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25.356332508214301</v>
      </c>
      <c r="E75" s="10">
        <f t="shared" si="86"/>
        <v>25.316405921290301</v>
      </c>
      <c r="F75" s="7" t="s">
        <v>83</v>
      </c>
      <c r="G75" s="1">
        <v>3</v>
      </c>
      <c r="H75" s="9">
        <f t="shared" si="67"/>
        <v>25.356332508214301</v>
      </c>
      <c r="I75" s="9">
        <f t="shared" si="68"/>
        <v>298.50633250821426</v>
      </c>
      <c r="J75" s="9">
        <f t="shared" si="69"/>
        <v>0.35993596192051852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0.15599714644618226</v>
      </c>
      <c r="P75" s="9">
        <f t="shared" si="72"/>
        <v>5.6148982962962612E-2</v>
      </c>
      <c r="Q75" s="12">
        <f t="shared" si="73"/>
        <v>1.0106816933333269E-2</v>
      </c>
      <c r="R75" s="9">
        <f t="shared" si="74"/>
        <v>1.36656E-2</v>
      </c>
      <c r="S75" s="13">
        <f t="shared" si="75"/>
        <v>0.73958091363227885</v>
      </c>
      <c r="T75" s="2">
        <f t="shared" si="76"/>
        <v>0.01</v>
      </c>
      <c r="U75" s="14">
        <f t="shared" si="77"/>
        <v>7.3958091363227887E-3</v>
      </c>
      <c r="V75" s="13"/>
      <c r="W75" s="2"/>
      <c r="X75" s="14"/>
      <c r="Y75" s="2">
        <v>0.05</v>
      </c>
      <c r="Z75" s="2">
        <v>0.5</v>
      </c>
      <c r="AA75" s="2">
        <f t="shared" si="78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9"/>
        <v>9.7999999999999997E-3</v>
      </c>
      <c r="AQ75" s="1">
        <f t="shared" si="80"/>
        <v>4.2195809136322787E-2</v>
      </c>
      <c r="AR75" s="9">
        <f t="shared" si="81"/>
        <v>7.5919999999999996</v>
      </c>
      <c r="AS75" s="1">
        <f t="shared" si="82"/>
        <v>0.18</v>
      </c>
      <c r="AT75" s="1">
        <f t="shared" si="83"/>
        <v>1525539.6666666667</v>
      </c>
      <c r="AU75" s="1">
        <f t="shared" si="84"/>
        <v>589381270.98904705</v>
      </c>
    </row>
    <row r="76" spans="1:48" x14ac:dyDescent="0.15">
      <c r="C76" s="7">
        <v>3</v>
      </c>
      <c r="D76" s="7">
        <f t="shared" si="85"/>
        <v>25.394684998387099</v>
      </c>
      <c r="E76" s="10">
        <f t="shared" si="86"/>
        <v>25.356332508214301</v>
      </c>
      <c r="F76" s="7" t="s">
        <v>83</v>
      </c>
      <c r="G76" s="1">
        <v>4</v>
      </c>
      <c r="H76" s="9">
        <f t="shared" si="67"/>
        <v>25.394684998387099</v>
      </c>
      <c r="I76" s="9">
        <f t="shared" si="68"/>
        <v>298.54468499838708</v>
      </c>
      <c r="J76" s="9">
        <f t="shared" si="69"/>
        <v>0.36144737060041621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0.17576816348321966</v>
      </c>
      <c r="P76" s="9">
        <f t="shared" si="72"/>
        <v>6.3530940526273838E-2</v>
      </c>
      <c r="Q76" s="12">
        <f t="shared" si="73"/>
        <v>1.1435569294729291E-2</v>
      </c>
      <c r="R76" s="9">
        <f t="shared" si="74"/>
        <v>1.36656E-2</v>
      </c>
      <c r="S76" s="13">
        <f t="shared" si="75"/>
        <v>0.83681428511951839</v>
      </c>
      <c r="T76" s="2">
        <f t="shared" si="76"/>
        <v>0.01</v>
      </c>
      <c r="U76" s="14">
        <f t="shared" si="77"/>
        <v>8.3681428511951841E-3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4.3168142851195183E-2</v>
      </c>
      <c r="AR76" s="9">
        <f t="shared" si="81"/>
        <v>7.5919999999999996</v>
      </c>
      <c r="AS76" s="1">
        <f t="shared" si="82"/>
        <v>0.18</v>
      </c>
      <c r="AT76" s="1">
        <f t="shared" si="83"/>
        <v>1525539.6666666667</v>
      </c>
      <c r="AU76" s="1">
        <f t="shared" si="84"/>
        <v>602962602.70010746</v>
      </c>
    </row>
    <row r="77" spans="1:48" x14ac:dyDescent="0.15">
      <c r="C77" s="7">
        <v>4</v>
      </c>
      <c r="D77" s="7">
        <f t="shared" si="85"/>
        <v>25.692941472000001</v>
      </c>
      <c r="E77" s="10">
        <f t="shared" si="86"/>
        <v>25.394684998387099</v>
      </c>
      <c r="F77" s="7" t="s">
        <v>83</v>
      </c>
      <c r="G77" s="1">
        <v>5</v>
      </c>
      <c r="H77" s="9">
        <f t="shared" si="67"/>
        <v>25.692941472000001</v>
      </c>
      <c r="I77" s="9">
        <f t="shared" si="68"/>
        <v>298.84294147200001</v>
      </c>
      <c r="J77" s="9">
        <f t="shared" si="69"/>
        <v>0.37340611873766988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0.10662536180909854</v>
      </c>
      <c r="O77" s="9">
        <f t="shared" si="87"/>
        <v>8.1531861147847273E-2</v>
      </c>
      <c r="P77" s="9">
        <f t="shared" si="72"/>
        <v>3.0444495824676274E-2</v>
      </c>
      <c r="Q77" s="12">
        <f t="shared" si="73"/>
        <v>5.4800092484417291E-3</v>
      </c>
      <c r="R77" s="9">
        <f t="shared" si="74"/>
        <v>1.36656E-2</v>
      </c>
      <c r="S77" s="13">
        <f t="shared" si="75"/>
        <v>0.40100758462429231</v>
      </c>
      <c r="T77" s="2">
        <f t="shared" si="76"/>
        <v>0.01</v>
      </c>
      <c r="U77" s="14">
        <f t="shared" si="77"/>
        <v>4.0100758462429231E-3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3.8810075846242922E-2</v>
      </c>
      <c r="AR77" s="9">
        <f t="shared" si="81"/>
        <v>7.5919999999999996</v>
      </c>
      <c r="AS77" s="1">
        <f t="shared" si="82"/>
        <v>0.18</v>
      </c>
      <c r="AT77" s="1">
        <f t="shared" si="83"/>
        <v>1525539.6666666667</v>
      </c>
      <c r="AU77" s="1">
        <f t="shared" si="84"/>
        <v>542090134.01166761</v>
      </c>
    </row>
    <row r="78" spans="1:48" x14ac:dyDescent="0.15">
      <c r="C78" s="7">
        <v>5</v>
      </c>
      <c r="D78" s="7">
        <f t="shared" si="85"/>
        <v>25.7080030619355</v>
      </c>
      <c r="E78" s="10">
        <f t="shared" si="86"/>
        <v>25.692941472000001</v>
      </c>
      <c r="F78" s="7" t="s">
        <v>85</v>
      </c>
      <c r="G78" s="1">
        <v>6</v>
      </c>
      <c r="H78" s="9">
        <f t="shared" si="67"/>
        <v>25.7080030619355</v>
      </c>
      <c r="I78" s="9">
        <f t="shared" si="68"/>
        <v>298.85800306193551</v>
      </c>
      <c r="J78" s="9">
        <f t="shared" si="69"/>
        <v>0.37401976307440743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0.12700736532317097</v>
      </c>
      <c r="P78" s="9">
        <f t="shared" si="72"/>
        <v>4.7503264686877114E-2</v>
      </c>
      <c r="Q78" s="12">
        <f t="shared" si="73"/>
        <v>8.550587643637881E-3</v>
      </c>
      <c r="R78" s="9">
        <f t="shared" si="74"/>
        <v>1.36656E-2</v>
      </c>
      <c r="S78" s="13">
        <f t="shared" si="75"/>
        <v>0.62570158965855005</v>
      </c>
      <c r="T78" s="2">
        <f t="shared" si="76"/>
        <v>0.01</v>
      </c>
      <c r="U78" s="14">
        <f t="shared" si="77"/>
        <v>6.2570158965855006E-3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4.1057015896585496E-2</v>
      </c>
      <c r="AR78" s="9">
        <f t="shared" si="81"/>
        <v>7.5919999999999996</v>
      </c>
      <c r="AS78" s="1">
        <f t="shared" si="82"/>
        <v>0.18</v>
      </c>
      <c r="AT78" s="1">
        <f t="shared" si="83"/>
        <v>1525539.6666666667</v>
      </c>
      <c r="AU78" s="1">
        <f t="shared" si="84"/>
        <v>573474871.25959301</v>
      </c>
    </row>
    <row r="79" spans="1:48" x14ac:dyDescent="0.15">
      <c r="C79" s="7">
        <v>6</v>
      </c>
      <c r="D79" s="7">
        <f t="shared" si="85"/>
        <v>25.419520282000001</v>
      </c>
      <c r="E79" s="10">
        <f t="shared" si="86"/>
        <v>25.7080030619355</v>
      </c>
      <c r="F79" s="7" t="s">
        <v>83</v>
      </c>
      <c r="G79" s="1">
        <v>7</v>
      </c>
      <c r="H79" s="9">
        <f t="shared" si="67"/>
        <v>25.419520282000001</v>
      </c>
      <c r="I79" s="9">
        <f t="shared" si="68"/>
        <v>298.56952028199998</v>
      </c>
      <c r="J79" s="9">
        <f t="shared" si="69"/>
        <v>0.36242926406845716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0.15542410063629386</v>
      </c>
      <c r="P79" s="9">
        <f t="shared" si="72"/>
        <v>5.6330242412113811E-2</v>
      </c>
      <c r="Q79" s="12">
        <f t="shared" si="73"/>
        <v>1.0139443634180486E-2</v>
      </c>
      <c r="R79" s="9">
        <f t="shared" si="74"/>
        <v>1.36656E-2</v>
      </c>
      <c r="S79" s="13">
        <f t="shared" si="75"/>
        <v>0.74196841954839055</v>
      </c>
      <c r="T79" s="2">
        <f t="shared" si="76"/>
        <v>0.01</v>
      </c>
      <c r="U79" s="14">
        <f t="shared" si="77"/>
        <v>7.4196841954839053E-3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4.22196841954839E-2</v>
      </c>
      <c r="AR79" s="9">
        <f t="shared" si="81"/>
        <v>7.5919999999999996</v>
      </c>
      <c r="AS79" s="1">
        <f t="shared" si="82"/>
        <v>0.18</v>
      </c>
      <c r="AT79" s="1">
        <f t="shared" si="83"/>
        <v>1525539.6666666667</v>
      </c>
      <c r="AU79" s="1">
        <f t="shared" si="84"/>
        <v>589714752.27549076</v>
      </c>
    </row>
    <row r="80" spans="1:48" x14ac:dyDescent="0.15">
      <c r="C80" s="7">
        <v>7</v>
      </c>
      <c r="D80" s="7">
        <f t="shared" si="85"/>
        <v>25.238365510000001</v>
      </c>
      <c r="E80" s="10">
        <f t="shared" si="86"/>
        <v>25.419520282000001</v>
      </c>
      <c r="F80" s="7" t="s">
        <v>83</v>
      </c>
      <c r="G80" s="1">
        <v>8</v>
      </c>
      <c r="H80" s="9">
        <f t="shared" si="67"/>
        <v>25.238365510000001</v>
      </c>
      <c r="I80" s="9">
        <f t="shared" si="68"/>
        <v>298.38836550999997</v>
      </c>
      <c r="J80" s="9">
        <f t="shared" si="69"/>
        <v>0.35532417887190887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0.17501385822418003</v>
      </c>
      <c r="P80" s="9">
        <f t="shared" si="72"/>
        <v>6.2186655464711443E-2</v>
      </c>
      <c r="Q80" s="12">
        <f t="shared" si="73"/>
        <v>1.119359798364806E-2</v>
      </c>
      <c r="R80" s="9">
        <f t="shared" si="74"/>
        <v>1.36656E-2</v>
      </c>
      <c r="S80" s="13">
        <f t="shared" si="75"/>
        <v>0.81910768525700006</v>
      </c>
      <c r="T80" s="2">
        <f t="shared" si="76"/>
        <v>0.01</v>
      </c>
      <c r="U80" s="14">
        <f t="shared" si="77"/>
        <v>8.191076852570001E-3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4.2991076852569997E-2</v>
      </c>
      <c r="AR80" s="9">
        <f t="shared" si="81"/>
        <v>7.5919999999999996</v>
      </c>
      <c r="AS80" s="1">
        <f t="shared" si="82"/>
        <v>0.18</v>
      </c>
      <c r="AT80" s="1">
        <f t="shared" si="83"/>
        <v>1525539.6666666667</v>
      </c>
      <c r="AU80" s="1">
        <f t="shared" si="84"/>
        <v>600489385.91733408</v>
      </c>
    </row>
    <row r="81" spans="1:48" x14ac:dyDescent="0.15">
      <c r="C81" s="7">
        <v>8</v>
      </c>
      <c r="D81" s="7">
        <f t="shared" si="85"/>
        <v>25.301167777096801</v>
      </c>
      <c r="E81" s="10">
        <f t="shared" si="86"/>
        <v>25.238365510000001</v>
      </c>
      <c r="F81" s="7" t="s">
        <v>83</v>
      </c>
      <c r="G81" s="1">
        <v>9</v>
      </c>
      <c r="H81" s="9">
        <f t="shared" si="67"/>
        <v>25.301167777096801</v>
      </c>
      <c r="I81" s="9">
        <f t="shared" si="68"/>
        <v>298.45116777709677</v>
      </c>
      <c r="J81" s="9">
        <f t="shared" si="69"/>
        <v>0.35777241090263945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0.18874720275946857</v>
      </c>
      <c r="P81" s="9">
        <f t="shared" si="72"/>
        <v>6.7528541782384391E-2</v>
      </c>
      <c r="Q81" s="12">
        <f t="shared" si="73"/>
        <v>1.215513752082919E-2</v>
      </c>
      <c r="R81" s="9">
        <f t="shared" si="74"/>
        <v>1.36656E-2</v>
      </c>
      <c r="S81" s="13">
        <f t="shared" si="75"/>
        <v>0.88946972842972061</v>
      </c>
      <c r="T81" s="2">
        <f t="shared" si="76"/>
        <v>0.01</v>
      </c>
      <c r="U81" s="14">
        <f t="shared" si="77"/>
        <v>8.8946972842972056E-3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4.3694697284297201E-2</v>
      </c>
      <c r="AR81" s="9">
        <f t="shared" si="81"/>
        <v>7.5919999999999996</v>
      </c>
      <c r="AS81" s="1">
        <f t="shared" si="82"/>
        <v>0.18</v>
      </c>
      <c r="AT81" s="1">
        <f t="shared" si="83"/>
        <v>1525539.6666666667</v>
      </c>
      <c r="AU81" s="1">
        <f t="shared" si="84"/>
        <v>610317392.84108949</v>
      </c>
    </row>
    <row r="82" spans="1:48" x14ac:dyDescent="0.15">
      <c r="C82" s="7">
        <v>9</v>
      </c>
      <c r="D82" s="7">
        <f t="shared" si="85"/>
        <v>25.3227819306667</v>
      </c>
      <c r="E82" s="10">
        <f t="shared" si="86"/>
        <v>25.301167777096801</v>
      </c>
      <c r="F82" s="7" t="s">
        <v>83</v>
      </c>
      <c r="G82" s="1">
        <v>10</v>
      </c>
      <c r="H82" s="9">
        <f t="shared" si="67"/>
        <v>25.3227819306667</v>
      </c>
      <c r="I82" s="9">
        <f t="shared" si="68"/>
        <v>298.47278193066666</v>
      </c>
      <c r="J82" s="9">
        <f t="shared" si="69"/>
        <v>0.35861865557040906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0.19713866097708421</v>
      </c>
      <c r="P82" s="9">
        <f t="shared" si="72"/>
        <v>7.0697601560552603E-2</v>
      </c>
      <c r="Q82" s="12">
        <f t="shared" si="73"/>
        <v>1.2725568280899468E-2</v>
      </c>
      <c r="R82" s="9">
        <f t="shared" si="74"/>
        <v>1.36656E-2</v>
      </c>
      <c r="S82" s="13">
        <f t="shared" si="75"/>
        <v>0.93121182245195733</v>
      </c>
      <c r="T82" s="2">
        <f t="shared" si="76"/>
        <v>0.01</v>
      </c>
      <c r="U82" s="14">
        <f t="shared" si="77"/>
        <v>9.3121182245195742E-3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4.4112118224519575E-2</v>
      </c>
      <c r="AR82" s="9">
        <f t="shared" si="81"/>
        <v>7.5919999999999996</v>
      </c>
      <c r="AS82" s="1">
        <f t="shared" si="82"/>
        <v>0.18</v>
      </c>
      <c r="AT82" s="1">
        <f t="shared" si="83"/>
        <v>1525539.6666666667</v>
      </c>
      <c r="AU82" s="1">
        <f t="shared" si="84"/>
        <v>616147831.6766355</v>
      </c>
    </row>
    <row r="83" spans="1:48" x14ac:dyDescent="0.15">
      <c r="C83" s="7">
        <v>10</v>
      </c>
      <c r="D83" s="7">
        <f t="shared" si="85"/>
        <v>25.6446298703226</v>
      </c>
      <c r="E83" s="10">
        <f t="shared" si="86"/>
        <v>25.3227819306667</v>
      </c>
      <c r="F83" s="7" t="s">
        <v>83</v>
      </c>
      <c r="G83" s="1">
        <v>11</v>
      </c>
      <c r="H83" s="9">
        <f t="shared" si="67"/>
        <v>25.6446298703226</v>
      </c>
      <c r="I83" s="9">
        <f t="shared" si="68"/>
        <v>298.79462987032258</v>
      </c>
      <c r="J83" s="9">
        <f t="shared" si="69"/>
        <v>0.37144416213857878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0.12011900644570503</v>
      </c>
      <c r="O83" s="9">
        <f t="shared" si="87"/>
        <v>8.2242052970826568E-2</v>
      </c>
      <c r="P83" s="9">
        <f t="shared" si="72"/>
        <v>3.0548330458305288E-2</v>
      </c>
      <c r="Q83" s="12">
        <f t="shared" si="73"/>
        <v>5.4986994824949512E-3</v>
      </c>
      <c r="R83" s="9">
        <f t="shared" si="74"/>
        <v>1.36656E-2</v>
      </c>
      <c r="S83" s="13">
        <f t="shared" si="75"/>
        <v>0.40237526947188207</v>
      </c>
      <c r="T83" s="2">
        <f t="shared" si="76"/>
        <v>0.01</v>
      </c>
      <c r="U83" s="14">
        <f t="shared" si="77"/>
        <v>4.0237526947188209E-3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3.882375269471882E-2</v>
      </c>
      <c r="AR83" s="9">
        <f t="shared" si="81"/>
        <v>7.5919999999999996</v>
      </c>
      <c r="AS83" s="1">
        <f t="shared" si="82"/>
        <v>0.18</v>
      </c>
      <c r="AT83" s="1">
        <f t="shared" si="83"/>
        <v>1525539.6666666667</v>
      </c>
      <c r="AU83" s="1">
        <f t="shared" si="84"/>
        <v>542281169.05763173</v>
      </c>
    </row>
    <row r="84" spans="1:48" x14ac:dyDescent="0.15">
      <c r="C84" s="7">
        <v>11</v>
      </c>
      <c r="D84" s="7">
        <f t="shared" si="85"/>
        <v>25.655061982333301</v>
      </c>
      <c r="E84" s="10">
        <f t="shared" si="86"/>
        <v>25.6446298703226</v>
      </c>
      <c r="F84" s="7" t="s">
        <v>85</v>
      </c>
      <c r="G84" s="1">
        <v>12</v>
      </c>
      <c r="H84" s="9">
        <f t="shared" si="67"/>
        <v>25.655061982333301</v>
      </c>
      <c r="I84" s="9">
        <f t="shared" si="68"/>
        <v>298.80506198233326</v>
      </c>
      <c r="J84" s="9">
        <f t="shared" si="69"/>
        <v>0.37186699416684144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0.12761372251252129</v>
      </c>
      <c r="P84" s="9">
        <f t="shared" si="72"/>
        <v>4.7455331405172677E-2</v>
      </c>
      <c r="Q84" s="12">
        <f t="shared" si="73"/>
        <v>8.5419596529310807E-3</v>
      </c>
      <c r="R84" s="9">
        <f t="shared" si="74"/>
        <v>1.36656E-2</v>
      </c>
      <c r="S84" s="13">
        <f t="shared" si="75"/>
        <v>0.6250702239880489</v>
      </c>
      <c r="T84" s="2">
        <f t="shared" si="76"/>
        <v>0.01</v>
      </c>
      <c r="U84" s="14">
        <f t="shared" si="77"/>
        <v>6.2507022398804891E-3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4.1050702239880485E-2</v>
      </c>
      <c r="AR84" s="9">
        <f t="shared" si="81"/>
        <v>7.5919999999999996</v>
      </c>
      <c r="AS84" s="1">
        <f t="shared" si="82"/>
        <v>0.18</v>
      </c>
      <c r="AT84" s="1">
        <f t="shared" si="83"/>
        <v>1525539.6666666667</v>
      </c>
      <c r="AU84" s="1">
        <f t="shared" si="84"/>
        <v>573386683.56774509</v>
      </c>
      <c r="AV84" s="1">
        <f>SUM(AU73:AU84)</f>
        <v>6944432102.5638084</v>
      </c>
    </row>
    <row r="85" spans="1:48" x14ac:dyDescent="0.15">
      <c r="C85" s="7">
        <v>12</v>
      </c>
      <c r="D85" s="7">
        <f t="shared" si="85"/>
        <v>25.6073325522581</v>
      </c>
      <c r="E85" s="10">
        <f t="shared" si="86"/>
        <v>25.655061982333301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25.259133497419398</v>
      </c>
      <c r="E89" s="7"/>
      <c r="F89" s="7"/>
      <c r="G89" s="1">
        <v>1</v>
      </c>
      <c r="H89" s="9">
        <f t="shared" ref="H89:H100" si="88">E90</f>
        <v>25.259133497419398</v>
      </c>
      <c r="I89" s="9">
        <f t="shared" ref="I89:I100" si="89">H89+273.15</f>
        <v>298.40913349741936</v>
      </c>
      <c r="J89" s="9">
        <f t="shared" ref="J89:J100" si="90">EXP(($C$15*(I89-$C$13))/($C$16*I89*$C$13))</f>
        <v>0.35613203527991966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1.1318613571285574</v>
      </c>
      <c r="Q89" s="12">
        <f t="shared" ref="Q89:Q100" si="94">P89*$B$91</f>
        <v>0.50933761070785089</v>
      </c>
      <c r="R89" s="9">
        <f t="shared" ref="R89:R100" si="95">L89*$B$91</f>
        <v>1.4301931875000002</v>
      </c>
      <c r="S89" s="13">
        <f t="shared" ref="S89:S100" si="96">Q89/R89</f>
        <v>0.35613203527991971</v>
      </c>
      <c r="T89" s="2">
        <f t="shared" ref="T89:T100" si="97">$B$90/100</f>
        <v>0.23</v>
      </c>
      <c r="U89" s="14">
        <f t="shared" ref="U89:U100" si="98">S89*T89</f>
        <v>8.1910368114381543E-2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9">U89*0.67*AL89+(V89*W89+X89*Y89+Z89*AA89+AB89*AC89+AD89*AE89+AF89*AG89+AH89*AI89)/1000</f>
        <v>5.8128975986486045E-2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687842.33333333337</v>
      </c>
      <c r="AN89" s="1">
        <f t="shared" ref="AN89:AN100" si="103">AM89*10000*AK89*AJ89</f>
        <v>5525046387.2344704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25.316405921290301</v>
      </c>
      <c r="E90" s="10">
        <f t="shared" ref="E90:E101" si="105">D89</f>
        <v>25.259133497419398</v>
      </c>
      <c r="F90" s="7" t="s">
        <v>83</v>
      </c>
      <c r="G90" s="1">
        <v>2</v>
      </c>
      <c r="H90" s="9">
        <f t="shared" si="88"/>
        <v>25.316405921290301</v>
      </c>
      <c r="I90" s="9">
        <f t="shared" si="89"/>
        <v>298.46640592129029</v>
      </c>
      <c r="J90" s="9">
        <f t="shared" si="90"/>
        <v>0.35836882471139503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5.2245528095381095</v>
      </c>
      <c r="P90" s="9">
        <f t="shared" si="93"/>
        <v>1.8723168499967893</v>
      </c>
      <c r="Q90" s="12">
        <f t="shared" si="94"/>
        <v>0.84254258249855518</v>
      </c>
      <c r="R90" s="9">
        <f t="shared" si="95"/>
        <v>1.4301931875000002</v>
      </c>
      <c r="S90" s="13">
        <f t="shared" si="96"/>
        <v>0.58911103049744817</v>
      </c>
      <c r="T90" s="2">
        <f t="shared" si="97"/>
        <v>0.23</v>
      </c>
      <c r="U90" s="14">
        <f t="shared" si="98"/>
        <v>0.13549553701441308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9"/>
        <v>7.4284904409845559E-2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687842.33333333337</v>
      </c>
      <c r="AN90" s="1">
        <f t="shared" si="103"/>
        <v>7060636038.5755339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25.356332508214301</v>
      </c>
      <c r="E91" s="10">
        <f t="shared" si="105"/>
        <v>25.316405921290301</v>
      </c>
      <c r="F91" s="7" t="s">
        <v>83</v>
      </c>
      <c r="G91" s="1">
        <v>3</v>
      </c>
      <c r="H91" s="9">
        <f t="shared" si="88"/>
        <v>25.356332508214301</v>
      </c>
      <c r="I91" s="9">
        <f t="shared" si="89"/>
        <v>298.50633250821426</v>
      </c>
      <c r="J91" s="9">
        <f t="shared" si="90"/>
        <v>0.35993596192051852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6.5304430428746549</v>
      </c>
      <c r="P91" s="9">
        <f t="shared" si="93"/>
        <v>2.3505412984042469</v>
      </c>
      <c r="Q91" s="12">
        <f t="shared" si="94"/>
        <v>1.0577435842819112</v>
      </c>
      <c r="R91" s="9">
        <f t="shared" si="95"/>
        <v>1.4301931875000002</v>
      </c>
      <c r="S91" s="13">
        <f t="shared" si="96"/>
        <v>0.73958091363227874</v>
      </c>
      <c r="T91" s="2">
        <f t="shared" si="97"/>
        <v>0.23</v>
      </c>
      <c r="U91" s="14">
        <f t="shared" si="98"/>
        <v>0.1701036101354241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9"/>
        <v>8.4719238455830376E-2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687842.33333333337</v>
      </c>
      <c r="AN91" s="1">
        <f t="shared" si="103"/>
        <v>8052399245.2311726</v>
      </c>
    </row>
    <row r="92" spans="1:48" x14ac:dyDescent="0.15">
      <c r="C92" s="7">
        <v>3</v>
      </c>
      <c r="D92" s="7">
        <f t="shared" si="104"/>
        <v>25.394684998387099</v>
      </c>
      <c r="E92" s="10">
        <f t="shared" si="105"/>
        <v>25.356332508214301</v>
      </c>
      <c r="F92" s="7" t="s">
        <v>83</v>
      </c>
      <c r="G92" s="1">
        <v>4</v>
      </c>
      <c r="H92" s="9">
        <f t="shared" si="88"/>
        <v>25.394684998387099</v>
      </c>
      <c r="I92" s="9">
        <f t="shared" si="89"/>
        <v>298.54468499838708</v>
      </c>
      <c r="J92" s="9">
        <f t="shared" si="90"/>
        <v>0.36144737060041621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7.3581088278037416</v>
      </c>
      <c r="P92" s="9">
        <f t="shared" si="93"/>
        <v>2.6595690884013732</v>
      </c>
      <c r="Q92" s="12">
        <f t="shared" si="94"/>
        <v>1.1968060897806179</v>
      </c>
      <c r="R92" s="9">
        <f t="shared" si="95"/>
        <v>1.4301931875000002</v>
      </c>
      <c r="S92" s="13">
        <f t="shared" si="96"/>
        <v>0.83681428511951828</v>
      </c>
      <c r="T92" s="2">
        <f t="shared" si="97"/>
        <v>0.23</v>
      </c>
      <c r="U92" s="14">
        <f t="shared" si="98"/>
        <v>0.19246728557748921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9.1461886601613002E-2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687842.33333333337</v>
      </c>
      <c r="AN92" s="1">
        <f t="shared" si="103"/>
        <v>8693274869.5826187</v>
      </c>
    </row>
    <row r="93" spans="1:48" x14ac:dyDescent="0.15">
      <c r="C93" s="7">
        <v>4</v>
      </c>
      <c r="D93" s="7">
        <f t="shared" si="104"/>
        <v>25.692941472000001</v>
      </c>
      <c r="E93" s="10">
        <f t="shared" si="105"/>
        <v>25.394684998387099</v>
      </c>
      <c r="F93" s="7" t="s">
        <v>83</v>
      </c>
      <c r="G93" s="1">
        <v>5</v>
      </c>
      <c r="H93" s="9">
        <f t="shared" si="88"/>
        <v>25.692941472000001</v>
      </c>
      <c r="I93" s="9">
        <f t="shared" si="89"/>
        <v>298.84294147200001</v>
      </c>
      <c r="J93" s="9">
        <f t="shared" si="90"/>
        <v>0.37340611873766988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4.4636127524322511</v>
      </c>
      <c r="O93" s="9">
        <f t="shared" si="106"/>
        <v>3.4131340703034514</v>
      </c>
      <c r="P93" s="9">
        <f t="shared" si="93"/>
        <v>1.2744851459233171</v>
      </c>
      <c r="Q93" s="12">
        <f t="shared" si="94"/>
        <v>0.57351831566549272</v>
      </c>
      <c r="R93" s="9">
        <f t="shared" si="95"/>
        <v>1.4301931875000002</v>
      </c>
      <c r="S93" s="13">
        <f t="shared" si="96"/>
        <v>0.40100758462429231</v>
      </c>
      <c r="T93" s="2">
        <f t="shared" si="97"/>
        <v>0.23</v>
      </c>
      <c r="U93" s="14">
        <f t="shared" si="98"/>
        <v>9.2231744463587242E-2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6.1240870955771562E-2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687842.33333333337</v>
      </c>
      <c r="AN93" s="1">
        <f t="shared" si="103"/>
        <v>5820825966.4498549</v>
      </c>
    </row>
    <row r="94" spans="1:48" x14ac:dyDescent="0.15">
      <c r="C94" s="7">
        <v>5</v>
      </c>
      <c r="D94" s="7">
        <f t="shared" si="104"/>
        <v>25.7080030619355</v>
      </c>
      <c r="E94" s="10">
        <f t="shared" si="105"/>
        <v>25.692941472000001</v>
      </c>
      <c r="F94" s="7" t="s">
        <v>85</v>
      </c>
      <c r="G94" s="1">
        <v>6</v>
      </c>
      <c r="H94" s="9">
        <f t="shared" si="88"/>
        <v>25.7080030619355</v>
      </c>
      <c r="I94" s="9">
        <f t="shared" si="89"/>
        <v>298.85800306193551</v>
      </c>
      <c r="J94" s="9">
        <f t="shared" si="90"/>
        <v>0.37401976307440743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5.3168560077134677</v>
      </c>
      <c r="P94" s="9">
        <f t="shared" si="93"/>
        <v>1.9886092243057309</v>
      </c>
      <c r="Q94" s="12">
        <f t="shared" si="94"/>
        <v>0.89487415093757894</v>
      </c>
      <c r="R94" s="9">
        <f t="shared" si="95"/>
        <v>1.4301931875000002</v>
      </c>
      <c r="S94" s="13">
        <f t="shared" si="96"/>
        <v>0.62570158965855005</v>
      </c>
      <c r="T94" s="2">
        <f t="shared" si="97"/>
        <v>0.23</v>
      </c>
      <c r="U94" s="14">
        <f t="shared" si="98"/>
        <v>0.14391136562146653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7.6822276734872172E-2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687842.33333333337</v>
      </c>
      <c r="AN94" s="1">
        <f t="shared" si="103"/>
        <v>7301808355.1275444</v>
      </c>
    </row>
    <row r="95" spans="1:48" x14ac:dyDescent="0.15">
      <c r="C95" s="7">
        <v>6</v>
      </c>
      <c r="D95" s="7">
        <f t="shared" si="104"/>
        <v>25.419520282000001</v>
      </c>
      <c r="E95" s="10">
        <f t="shared" si="105"/>
        <v>25.7080030619355</v>
      </c>
      <c r="F95" s="7" t="s">
        <v>83</v>
      </c>
      <c r="G95" s="1">
        <v>7</v>
      </c>
      <c r="H95" s="9">
        <f t="shared" si="88"/>
        <v>25.419520282000001</v>
      </c>
      <c r="I95" s="9">
        <f t="shared" si="89"/>
        <v>298.56952028199998</v>
      </c>
      <c r="J95" s="9">
        <f t="shared" si="90"/>
        <v>0.36242926406845716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6.5064538667410714</v>
      </c>
      <c r="P95" s="9">
        <f t="shared" si="93"/>
        <v>2.3581292866183339</v>
      </c>
      <c r="Q95" s="12">
        <f t="shared" si="94"/>
        <v>1.0611581789782503</v>
      </c>
      <c r="R95" s="9">
        <f t="shared" si="95"/>
        <v>1.4301931875000002</v>
      </c>
      <c r="S95" s="13">
        <f t="shared" si="96"/>
        <v>0.74196841954839066</v>
      </c>
      <c r="T95" s="2">
        <f t="shared" si="97"/>
        <v>0.23</v>
      </c>
      <c r="U95" s="14">
        <f t="shared" si="98"/>
        <v>0.17065273649612986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8.4884800053583162E-2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687842.33333333337</v>
      </c>
      <c r="AN95" s="1">
        <f t="shared" si="103"/>
        <v>8068135553.8794012</v>
      </c>
    </row>
    <row r="96" spans="1:48" x14ac:dyDescent="0.15">
      <c r="C96" s="7">
        <v>7</v>
      </c>
      <c r="D96" s="7">
        <f t="shared" si="104"/>
        <v>25.238365510000001</v>
      </c>
      <c r="E96" s="10">
        <f t="shared" si="105"/>
        <v>25.419520282000001</v>
      </c>
      <c r="F96" s="7" t="s">
        <v>83</v>
      </c>
      <c r="G96" s="1">
        <v>8</v>
      </c>
      <c r="H96" s="9">
        <f t="shared" si="88"/>
        <v>25.238365510000001</v>
      </c>
      <c r="I96" s="9">
        <f t="shared" si="89"/>
        <v>298.38836550999997</v>
      </c>
      <c r="J96" s="9">
        <f t="shared" si="90"/>
        <v>0.35532417887190887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7.3265316634560715</v>
      </c>
      <c r="P96" s="9">
        <f t="shared" si="93"/>
        <v>2.6032938472965692</v>
      </c>
      <c r="Q96" s="12">
        <f t="shared" si="94"/>
        <v>1.1714822312834561</v>
      </c>
      <c r="R96" s="9">
        <f t="shared" si="95"/>
        <v>1.4301931875000002</v>
      </c>
      <c r="S96" s="13">
        <f t="shared" si="96"/>
        <v>0.81910768525700017</v>
      </c>
      <c r="T96" s="2">
        <f t="shared" si="97"/>
        <v>0.23</v>
      </c>
      <c r="U96" s="14">
        <f t="shared" si="98"/>
        <v>0.18839476760911006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9.0234022434146688E-2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687842.33333333337</v>
      </c>
      <c r="AN96" s="1">
        <f t="shared" si="103"/>
        <v>8576568762.7340908</v>
      </c>
    </row>
    <row r="97" spans="1:50" x14ac:dyDescent="0.15">
      <c r="C97" s="7">
        <v>8</v>
      </c>
      <c r="D97" s="7">
        <f t="shared" si="104"/>
        <v>25.301167777096801</v>
      </c>
      <c r="E97" s="10">
        <f t="shared" si="105"/>
        <v>25.238365510000001</v>
      </c>
      <c r="F97" s="7" t="s">
        <v>83</v>
      </c>
      <c r="G97" s="1">
        <v>9</v>
      </c>
      <c r="H97" s="9">
        <f t="shared" si="88"/>
        <v>25.301167777096801</v>
      </c>
      <c r="I97" s="9">
        <f t="shared" si="89"/>
        <v>298.45116777709677</v>
      </c>
      <c r="J97" s="9">
        <f t="shared" si="90"/>
        <v>0.35777241090263945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7.9014448994928355</v>
      </c>
      <c r="P97" s="9">
        <f t="shared" si="93"/>
        <v>2.8269189913059152</v>
      </c>
      <c r="Q97" s="12">
        <f t="shared" si="94"/>
        <v>1.2721135460876618</v>
      </c>
      <c r="R97" s="9">
        <f t="shared" si="95"/>
        <v>1.4301931875000002</v>
      </c>
      <c r="S97" s="13">
        <f t="shared" si="96"/>
        <v>0.88946972842972072</v>
      </c>
      <c r="T97" s="2">
        <f t="shared" si="97"/>
        <v>0.23</v>
      </c>
      <c r="U97" s="14">
        <f t="shared" si="98"/>
        <v>0.20457803753883577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9.5113278317959002E-2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687842.33333333337</v>
      </c>
      <c r="AN97" s="1">
        <f t="shared" si="103"/>
        <v>9040332567.8889771</v>
      </c>
    </row>
    <row r="98" spans="1:50" x14ac:dyDescent="0.15">
      <c r="C98" s="7">
        <v>9</v>
      </c>
      <c r="D98" s="7">
        <f t="shared" si="104"/>
        <v>25.3227819306667</v>
      </c>
      <c r="E98" s="10">
        <f t="shared" si="105"/>
        <v>25.301167777096801</v>
      </c>
      <c r="F98" s="7" t="s">
        <v>83</v>
      </c>
      <c r="G98" s="1">
        <v>10</v>
      </c>
      <c r="H98" s="9">
        <f t="shared" si="88"/>
        <v>25.3227819306667</v>
      </c>
      <c r="I98" s="9">
        <f t="shared" si="89"/>
        <v>298.47278193066666</v>
      </c>
      <c r="J98" s="9">
        <f t="shared" si="90"/>
        <v>0.35861865557040906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8.2527329915202543</v>
      </c>
      <c r="P98" s="9">
        <f t="shared" si="93"/>
        <v>2.9595840102005537</v>
      </c>
      <c r="Q98" s="12">
        <f t="shared" si="94"/>
        <v>1.3318128045902493</v>
      </c>
      <c r="R98" s="9">
        <f t="shared" si="95"/>
        <v>1.4301931875000002</v>
      </c>
      <c r="S98" s="13">
        <f t="shared" si="96"/>
        <v>0.93121182245195744</v>
      </c>
      <c r="T98" s="2">
        <f t="shared" si="97"/>
        <v>0.23</v>
      </c>
      <c r="U98" s="14">
        <f t="shared" si="98"/>
        <v>0.21417871916395023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9.8007883827931006E-2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687842.33333333337</v>
      </c>
      <c r="AN98" s="1">
        <f t="shared" si="103"/>
        <v>9315459205.5757961</v>
      </c>
    </row>
    <row r="99" spans="1:50" x14ac:dyDescent="0.15">
      <c r="C99" s="7">
        <v>10</v>
      </c>
      <c r="D99" s="7">
        <f t="shared" si="104"/>
        <v>25.6446298703226</v>
      </c>
      <c r="E99" s="10">
        <f t="shared" si="105"/>
        <v>25.3227819306667</v>
      </c>
      <c r="F99" s="7" t="s">
        <v>83</v>
      </c>
      <c r="G99" s="1">
        <v>11</v>
      </c>
      <c r="H99" s="9">
        <f t="shared" si="88"/>
        <v>25.6446298703226</v>
      </c>
      <c r="I99" s="9">
        <f t="shared" si="89"/>
        <v>298.79462987032258</v>
      </c>
      <c r="J99" s="9">
        <f t="shared" si="90"/>
        <v>0.37144416213857878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5.0284915322537156</v>
      </c>
      <c r="O99" s="9">
        <f t="shared" si="106"/>
        <v>3.4428645323993177</v>
      </c>
      <c r="P99" s="9">
        <f t="shared" si="93"/>
        <v>1.2788319315936945</v>
      </c>
      <c r="Q99" s="12">
        <f t="shared" si="94"/>
        <v>0.57547436921716255</v>
      </c>
      <c r="R99" s="9">
        <f t="shared" si="95"/>
        <v>1.4301931875000002</v>
      </c>
      <c r="S99" s="13">
        <f t="shared" si="96"/>
        <v>0.40237526947188207</v>
      </c>
      <c r="T99" s="2">
        <f t="shared" si="97"/>
        <v>0.23</v>
      </c>
      <c r="U99" s="14">
        <f t="shared" si="98"/>
        <v>9.2546311978532886E-2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6.1335713061527672E-2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687842.33333333337</v>
      </c>
      <c r="AN99" s="1">
        <f t="shared" si="103"/>
        <v>5829840524.5918617</v>
      </c>
    </row>
    <row r="100" spans="1:50" x14ac:dyDescent="0.15">
      <c r="C100" s="7">
        <v>11</v>
      </c>
      <c r="D100" s="7">
        <f t="shared" si="104"/>
        <v>25.655061982333301</v>
      </c>
      <c r="E100" s="10">
        <f t="shared" si="105"/>
        <v>25.6446298703226</v>
      </c>
      <c r="F100" s="7" t="s">
        <v>85</v>
      </c>
      <c r="G100" s="1">
        <v>12</v>
      </c>
      <c r="H100" s="9">
        <f t="shared" si="88"/>
        <v>25.655061982333301</v>
      </c>
      <c r="I100" s="9">
        <f t="shared" si="89"/>
        <v>298.80506198233326</v>
      </c>
      <c r="J100" s="9">
        <f t="shared" si="90"/>
        <v>0.37186699416684144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5.3422396841389563</v>
      </c>
      <c r="P100" s="9">
        <f t="shared" si="93"/>
        <v>1.98660261345957</v>
      </c>
      <c r="Q100" s="12">
        <f t="shared" si="94"/>
        <v>0.89397117605680654</v>
      </c>
      <c r="R100" s="9">
        <f t="shared" si="95"/>
        <v>1.4301931875000002</v>
      </c>
      <c r="S100" s="13">
        <f t="shared" si="96"/>
        <v>0.62507022398804879</v>
      </c>
      <c r="T100" s="2">
        <f t="shared" si="97"/>
        <v>0.23</v>
      </c>
      <c r="U100" s="14">
        <f t="shared" si="98"/>
        <v>0.14376615151725122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7.6778494682451251E-2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687842.33333333337</v>
      </c>
      <c r="AN100" s="1">
        <f t="shared" si="103"/>
        <v>7297646955.9897003</v>
      </c>
      <c r="AO100" s="1">
        <f>SUM(AN89:AN100)</f>
        <v>90581974432.861008</v>
      </c>
    </row>
    <row r="101" spans="1:50" x14ac:dyDescent="0.15">
      <c r="C101" s="7">
        <v>12</v>
      </c>
      <c r="D101" s="7">
        <f t="shared" si="104"/>
        <v>25.6073325522581</v>
      </c>
      <c r="E101" s="10">
        <f t="shared" si="105"/>
        <v>25.655061982333301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25.259133497419398</v>
      </c>
      <c r="E105" s="7"/>
      <c r="F105" s="7"/>
      <c r="G105" s="1">
        <v>1</v>
      </c>
      <c r="H105" s="9">
        <f t="shared" ref="H105:H116" si="107">E106</f>
        <v>25.259133497419398</v>
      </c>
      <c r="I105" s="9">
        <f t="shared" ref="I105:I116" si="108">H105+273.15</f>
        <v>298.40913349741936</v>
      </c>
      <c r="J105" s="9">
        <f t="shared" ref="J105:J116" si="109">EXP(($C$15*(I105-$C$13))/($C$16*I105*$C$13))</f>
        <v>0.35613203527991966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0.18562313942859973</v>
      </c>
      <c r="Q105" s="12">
        <f t="shared" ref="Q105:Q116" si="113">P105*$B$107</f>
        <v>5.5686941828579917E-2</v>
      </c>
      <c r="R105" s="9">
        <f t="shared" ref="R105:R116" si="114">L105*$B$107</f>
        <v>0.156366</v>
      </c>
      <c r="S105" s="13">
        <f t="shared" ref="S105:S116" si="115">Q105/R105</f>
        <v>0.35613203527991966</v>
      </c>
      <c r="T105" s="2">
        <f t="shared" ref="T105:T116" si="116">$B$106/100</f>
        <v>0.01</v>
      </c>
      <c r="U105" s="14">
        <f t="shared" ref="U105:U116" si="117">S105*T105</f>
        <v>3.5613203527991967E-3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8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9">AR105*AQ105</f>
        <v>0.01</v>
      </c>
      <c r="AT105" s="1">
        <f t="shared" ref="AT105:AT116" si="120">(AS105+AM105+AD105+AA105+U105+X105+AG105+AJ105+AP105)</f>
        <v>1.8461320352799196E-2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31494.083333333332</v>
      </c>
      <c r="AX105" s="1">
        <f t="shared" ref="AX105:AX116" si="124">AW105*10000*AV105*0.67*AU105*AT105</f>
        <v>60912841.629549637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25.316405921290301</v>
      </c>
      <c r="E106" s="10">
        <f t="shared" ref="E106:E117" si="126">D105</f>
        <v>25.259133497419398</v>
      </c>
      <c r="F106" s="7" t="s">
        <v>83</v>
      </c>
      <c r="G106" s="1">
        <v>2</v>
      </c>
      <c r="H106" s="9">
        <f t="shared" si="107"/>
        <v>25.316405921290301</v>
      </c>
      <c r="I106" s="9">
        <f t="shared" si="108"/>
        <v>298.46640592129029</v>
      </c>
      <c r="J106" s="9">
        <f t="shared" si="109"/>
        <v>0.35836882471139503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0.85681686057140027</v>
      </c>
      <c r="P106" s="9">
        <f t="shared" si="112"/>
        <v>0.30705645131587994</v>
      </c>
      <c r="Q106" s="12">
        <f t="shared" si="113"/>
        <v>9.2116935394763982E-2</v>
      </c>
      <c r="R106" s="9">
        <f t="shared" si="114"/>
        <v>0.156366</v>
      </c>
      <c r="S106" s="13">
        <f t="shared" si="115"/>
        <v>0.58911103049744817</v>
      </c>
      <c r="T106" s="2">
        <f t="shared" si="116"/>
        <v>0.01</v>
      </c>
      <c r="U106" s="14">
        <f t="shared" si="117"/>
        <v>5.891110304974482E-3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8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9"/>
        <v>0.01</v>
      </c>
      <c r="AT106" s="1">
        <f t="shared" si="120"/>
        <v>2.0791110304974485E-2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31494.083333333332</v>
      </c>
      <c r="AX106" s="1">
        <f t="shared" si="124"/>
        <v>68599947.626031175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25.356332508214301</v>
      </c>
      <c r="E107" s="10">
        <f t="shared" si="126"/>
        <v>25.316405921290301</v>
      </c>
      <c r="F107" s="7" t="s">
        <v>83</v>
      </c>
      <c r="G107" s="1">
        <v>3</v>
      </c>
      <c r="H107" s="9">
        <f t="shared" si="107"/>
        <v>25.356332508214301</v>
      </c>
      <c r="I107" s="9">
        <f t="shared" si="108"/>
        <v>298.50633250821426</v>
      </c>
      <c r="J107" s="9">
        <f t="shared" si="109"/>
        <v>0.35993596192051852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1.0709804092555202</v>
      </c>
      <c r="P107" s="9">
        <f t="shared" si="112"/>
        <v>0.38548436380341627</v>
      </c>
      <c r="Q107" s="12">
        <f t="shared" si="113"/>
        <v>0.11564530914102487</v>
      </c>
      <c r="R107" s="9">
        <f t="shared" si="114"/>
        <v>0.156366</v>
      </c>
      <c r="S107" s="13">
        <f t="shared" si="115"/>
        <v>0.73958091363227851</v>
      </c>
      <c r="T107" s="2">
        <f t="shared" si="116"/>
        <v>0.01</v>
      </c>
      <c r="U107" s="14">
        <f t="shared" si="117"/>
        <v>7.3958091363227852E-3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8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9"/>
        <v>0.01</v>
      </c>
      <c r="AT107" s="1">
        <f t="shared" si="120"/>
        <v>2.2295809136322786E-2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31494.083333333332</v>
      </c>
      <c r="AX107" s="1">
        <f t="shared" si="124"/>
        <v>73564678.201230273</v>
      </c>
    </row>
    <row r="108" spans="1:50" x14ac:dyDescent="0.15">
      <c r="C108" s="7">
        <v>3</v>
      </c>
      <c r="D108" s="7">
        <f t="shared" si="125"/>
        <v>25.394684998387099</v>
      </c>
      <c r="E108" s="10">
        <f t="shared" si="126"/>
        <v>25.356332508214301</v>
      </c>
      <c r="F108" s="7" t="s">
        <v>83</v>
      </c>
      <c r="G108" s="1">
        <v>4</v>
      </c>
      <c r="H108" s="9">
        <f t="shared" si="107"/>
        <v>25.394684998387099</v>
      </c>
      <c r="I108" s="9">
        <f t="shared" si="108"/>
        <v>298.54468499838708</v>
      </c>
      <c r="J108" s="9">
        <f t="shared" si="109"/>
        <v>0.36144737060041621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1.206716045452104</v>
      </c>
      <c r="P108" s="9">
        <f t="shared" si="112"/>
        <v>0.43616434168999529</v>
      </c>
      <c r="Q108" s="12">
        <f t="shared" si="113"/>
        <v>0.13084930250699858</v>
      </c>
      <c r="R108" s="9">
        <f t="shared" si="114"/>
        <v>0.156366</v>
      </c>
      <c r="S108" s="13">
        <f t="shared" si="115"/>
        <v>0.83681428511951816</v>
      </c>
      <c r="T108" s="2">
        <f t="shared" si="116"/>
        <v>0.01</v>
      </c>
      <c r="U108" s="14">
        <f t="shared" si="117"/>
        <v>8.3681428511951823E-3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2.3268142851195182E-2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31494.083333333332</v>
      </c>
      <c r="AX108" s="1">
        <f t="shared" si="124"/>
        <v>76772878.289482012</v>
      </c>
    </row>
    <row r="109" spans="1:50" x14ac:dyDescent="0.15">
      <c r="C109" s="7">
        <v>4</v>
      </c>
      <c r="D109" s="7">
        <f t="shared" si="125"/>
        <v>25.692941472000001</v>
      </c>
      <c r="E109" s="10">
        <f t="shared" si="126"/>
        <v>25.394684998387099</v>
      </c>
      <c r="F109" s="7" t="s">
        <v>83</v>
      </c>
      <c r="G109" s="1">
        <v>5</v>
      </c>
      <c r="H109" s="9">
        <f t="shared" si="107"/>
        <v>25.692941472000001</v>
      </c>
      <c r="I109" s="9">
        <f t="shared" si="108"/>
        <v>298.84294147200001</v>
      </c>
      <c r="J109" s="9">
        <f t="shared" si="109"/>
        <v>0.37340611873766988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0.73202411857400318</v>
      </c>
      <c r="O109" s="9">
        <f t="shared" si="127"/>
        <v>0.55974758518810563</v>
      </c>
      <c r="P109" s="9">
        <f t="shared" si="112"/>
        <v>0.20901317325787375</v>
      </c>
      <c r="Q109" s="12">
        <f t="shared" si="113"/>
        <v>6.2703951977362116E-2</v>
      </c>
      <c r="R109" s="9">
        <f t="shared" si="114"/>
        <v>0.156366</v>
      </c>
      <c r="S109" s="13">
        <f t="shared" si="115"/>
        <v>0.40100758462429248</v>
      </c>
      <c r="T109" s="2">
        <f t="shared" si="116"/>
        <v>0.01</v>
      </c>
      <c r="U109" s="14">
        <f t="shared" si="117"/>
        <v>4.0100758462429248E-3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1.8910075846242925E-2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31494.083333333332</v>
      </c>
      <c r="AX109" s="1">
        <f t="shared" si="124"/>
        <v>62393503.455472812</v>
      </c>
    </row>
    <row r="110" spans="1:50" x14ac:dyDescent="0.15">
      <c r="C110" s="7">
        <v>5</v>
      </c>
      <c r="D110" s="7">
        <f t="shared" si="125"/>
        <v>25.7080030619355</v>
      </c>
      <c r="E110" s="10">
        <f t="shared" si="126"/>
        <v>25.692941472000001</v>
      </c>
      <c r="F110" s="7" t="s">
        <v>85</v>
      </c>
      <c r="G110" s="1">
        <v>6</v>
      </c>
      <c r="H110" s="9">
        <f t="shared" si="107"/>
        <v>25.7080030619355</v>
      </c>
      <c r="I110" s="9">
        <f t="shared" si="108"/>
        <v>298.85800306193551</v>
      </c>
      <c r="J110" s="9">
        <f t="shared" si="109"/>
        <v>0.37401976307440743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0.87195441193023204</v>
      </c>
      <c r="P110" s="9">
        <f t="shared" si="112"/>
        <v>0.32612818256182963</v>
      </c>
      <c r="Q110" s="12">
        <f t="shared" si="113"/>
        <v>9.7838454768548883E-2</v>
      </c>
      <c r="R110" s="9">
        <f t="shared" si="114"/>
        <v>0.156366</v>
      </c>
      <c r="S110" s="13">
        <f t="shared" si="115"/>
        <v>0.62570158965855027</v>
      </c>
      <c r="T110" s="2">
        <f t="shared" si="116"/>
        <v>0.01</v>
      </c>
      <c r="U110" s="14">
        <f t="shared" si="117"/>
        <v>6.2570158965855032E-3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2.1157015896585502E-2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31494.083333333332</v>
      </c>
      <c r="AX110" s="1">
        <f t="shared" si="124"/>
        <v>69807247.479304627</v>
      </c>
    </row>
    <row r="111" spans="1:50" x14ac:dyDescent="0.15">
      <c r="C111" s="7">
        <v>6</v>
      </c>
      <c r="D111" s="7">
        <f t="shared" si="125"/>
        <v>25.419520282000001</v>
      </c>
      <c r="E111" s="10">
        <f t="shared" si="126"/>
        <v>25.7080030619355</v>
      </c>
      <c r="F111" s="7" t="s">
        <v>83</v>
      </c>
      <c r="G111" s="1">
        <v>7</v>
      </c>
      <c r="H111" s="9">
        <f t="shared" si="107"/>
        <v>25.419520282000001</v>
      </c>
      <c r="I111" s="9">
        <f t="shared" si="108"/>
        <v>298.56952028199998</v>
      </c>
      <c r="J111" s="9">
        <f t="shared" si="109"/>
        <v>0.36242926406845716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1.0670462293684024</v>
      </c>
      <c r="P111" s="9">
        <f t="shared" si="112"/>
        <v>0.38672877963701224</v>
      </c>
      <c r="Q111" s="12">
        <f t="shared" si="113"/>
        <v>0.11601863389110367</v>
      </c>
      <c r="R111" s="9">
        <f t="shared" si="114"/>
        <v>0.156366</v>
      </c>
      <c r="S111" s="13">
        <f t="shared" si="115"/>
        <v>0.74196841954839077</v>
      </c>
      <c r="T111" s="2">
        <f t="shared" si="116"/>
        <v>0.01</v>
      </c>
      <c r="U111" s="14">
        <f t="shared" si="117"/>
        <v>7.4196841954839079E-3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2.2319684195483906E-2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31494.083333333332</v>
      </c>
      <c r="AX111" s="1">
        <f t="shared" si="124"/>
        <v>73643453.5905191</v>
      </c>
    </row>
    <row r="112" spans="1:50" x14ac:dyDescent="0.15">
      <c r="C112" s="7">
        <v>7</v>
      </c>
      <c r="D112" s="7">
        <f t="shared" si="125"/>
        <v>25.238365510000001</v>
      </c>
      <c r="E112" s="10">
        <f t="shared" si="126"/>
        <v>25.419520282000001</v>
      </c>
      <c r="F112" s="7" t="s">
        <v>83</v>
      </c>
      <c r="G112" s="1">
        <v>8</v>
      </c>
      <c r="H112" s="9">
        <f t="shared" si="107"/>
        <v>25.238365510000001</v>
      </c>
      <c r="I112" s="9">
        <f t="shared" si="108"/>
        <v>298.38836550999997</v>
      </c>
      <c r="J112" s="9">
        <f t="shared" si="109"/>
        <v>0.35532417887190887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1.2015374497313902</v>
      </c>
      <c r="P112" s="9">
        <f t="shared" si="112"/>
        <v>0.42693530770965371</v>
      </c>
      <c r="Q112" s="12">
        <f t="shared" si="113"/>
        <v>0.12808059231289612</v>
      </c>
      <c r="R112" s="9">
        <f t="shared" si="114"/>
        <v>0.156366</v>
      </c>
      <c r="S112" s="13">
        <f t="shared" si="115"/>
        <v>0.81910768525700028</v>
      </c>
      <c r="T112" s="2">
        <f t="shared" si="116"/>
        <v>0.01</v>
      </c>
      <c r="U112" s="14">
        <f t="shared" si="117"/>
        <v>8.1910768525700027E-3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2.3091076852570003E-2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31494.083333333332</v>
      </c>
      <c r="AX112" s="1">
        <f t="shared" si="124"/>
        <v>76188651.759303287</v>
      </c>
    </row>
    <row r="113" spans="1:53" x14ac:dyDescent="0.15">
      <c r="C113" s="7">
        <v>8</v>
      </c>
      <c r="D113" s="7">
        <f t="shared" si="125"/>
        <v>25.301167777096801</v>
      </c>
      <c r="E113" s="10">
        <f t="shared" si="126"/>
        <v>25.238365510000001</v>
      </c>
      <c r="F113" s="7" t="s">
        <v>83</v>
      </c>
      <c r="G113" s="1">
        <v>9</v>
      </c>
      <c r="H113" s="9">
        <f t="shared" si="107"/>
        <v>25.301167777096801</v>
      </c>
      <c r="I113" s="9">
        <f t="shared" si="108"/>
        <v>298.45116777709677</v>
      </c>
      <c r="J113" s="9">
        <f t="shared" si="109"/>
        <v>0.35777241090263945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1.2958221420217364</v>
      </c>
      <c r="P113" s="9">
        <f t="shared" si="112"/>
        <v>0.46360941185213911</v>
      </c>
      <c r="Q113" s="12">
        <f t="shared" si="113"/>
        <v>0.13908282355564172</v>
      </c>
      <c r="R113" s="9">
        <f t="shared" si="114"/>
        <v>0.156366</v>
      </c>
      <c r="S113" s="13">
        <f t="shared" si="115"/>
        <v>0.88946972842972072</v>
      </c>
      <c r="T113" s="2">
        <f t="shared" si="116"/>
        <v>0.01</v>
      </c>
      <c r="U113" s="14">
        <f t="shared" si="117"/>
        <v>8.8946972842972073E-3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2.3794697284297207E-2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31494.083333333332</v>
      </c>
      <c r="AX113" s="1">
        <f t="shared" si="124"/>
        <v>78510236.516301244</v>
      </c>
    </row>
    <row r="114" spans="1:53" x14ac:dyDescent="0.15">
      <c r="C114" s="7">
        <v>9</v>
      </c>
      <c r="D114" s="7">
        <f t="shared" si="125"/>
        <v>25.3227819306667</v>
      </c>
      <c r="E114" s="10">
        <f t="shared" si="126"/>
        <v>25.301167777096801</v>
      </c>
      <c r="F114" s="7" t="s">
        <v>83</v>
      </c>
      <c r="G114" s="1">
        <v>10</v>
      </c>
      <c r="H114" s="9">
        <f t="shared" si="107"/>
        <v>25.3227819306667</v>
      </c>
      <c r="I114" s="9">
        <f t="shared" si="108"/>
        <v>298.47278193066666</v>
      </c>
      <c r="J114" s="9">
        <f t="shared" si="109"/>
        <v>0.35861865557040906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1.3534327301695974</v>
      </c>
      <c r="P114" s="9">
        <f t="shared" si="112"/>
        <v>0.48536622609840924</v>
      </c>
      <c r="Q114" s="12">
        <f t="shared" si="113"/>
        <v>0.14560986782952276</v>
      </c>
      <c r="R114" s="9">
        <f t="shared" si="114"/>
        <v>0.156366</v>
      </c>
      <c r="S114" s="13">
        <f t="shared" si="115"/>
        <v>0.93121182245195733</v>
      </c>
      <c r="T114" s="2">
        <f t="shared" si="116"/>
        <v>0.01</v>
      </c>
      <c r="U114" s="14">
        <f t="shared" si="117"/>
        <v>9.3121182245195742E-3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2.4212118224519574E-2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31494.083333333332</v>
      </c>
      <c r="AX114" s="1">
        <f t="shared" si="124"/>
        <v>79887510.467390418</v>
      </c>
    </row>
    <row r="115" spans="1:53" x14ac:dyDescent="0.15">
      <c r="C115" s="7">
        <v>10</v>
      </c>
      <c r="D115" s="7">
        <f t="shared" si="125"/>
        <v>25.6446298703226</v>
      </c>
      <c r="E115" s="10">
        <f t="shared" si="126"/>
        <v>25.3227819306667</v>
      </c>
      <c r="F115" s="7" t="s">
        <v>83</v>
      </c>
      <c r="G115" s="1">
        <v>11</v>
      </c>
      <c r="H115" s="9">
        <f t="shared" si="107"/>
        <v>25.6446298703226</v>
      </c>
      <c r="I115" s="9">
        <f t="shared" si="108"/>
        <v>298.79462987032258</v>
      </c>
      <c r="J115" s="9">
        <f t="shared" si="109"/>
        <v>0.37144416213857878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0.82466317886762863</v>
      </c>
      <c r="O115" s="9">
        <f t="shared" si="127"/>
        <v>0.56462332520355951</v>
      </c>
      <c r="P115" s="9">
        <f t="shared" si="112"/>
        <v>0.20972603795413444</v>
      </c>
      <c r="Q115" s="12">
        <f t="shared" si="113"/>
        <v>6.2917811386240335E-2</v>
      </c>
      <c r="R115" s="9">
        <f t="shared" si="114"/>
        <v>0.156366</v>
      </c>
      <c r="S115" s="13">
        <f t="shared" si="115"/>
        <v>0.40237526947188224</v>
      </c>
      <c r="T115" s="2">
        <f t="shared" si="116"/>
        <v>0.01</v>
      </c>
      <c r="U115" s="14">
        <f t="shared" si="117"/>
        <v>4.0237526947188226E-3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1.8923752694718823E-2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31494.083333333332</v>
      </c>
      <c r="AX115" s="1">
        <f t="shared" si="124"/>
        <v>62438630.00597316</v>
      </c>
    </row>
    <row r="116" spans="1:53" x14ac:dyDescent="0.15">
      <c r="C116" s="7">
        <v>11</v>
      </c>
      <c r="D116" s="7">
        <f t="shared" si="125"/>
        <v>25.655061982333301</v>
      </c>
      <c r="E116" s="10">
        <f t="shared" si="126"/>
        <v>25.6446298703226</v>
      </c>
      <c r="F116" s="7" t="s">
        <v>85</v>
      </c>
      <c r="G116" s="1">
        <v>12</v>
      </c>
      <c r="H116" s="9">
        <f t="shared" si="107"/>
        <v>25.655061982333301</v>
      </c>
      <c r="I116" s="9">
        <f t="shared" si="108"/>
        <v>298.80506198233326</v>
      </c>
      <c r="J116" s="9">
        <f t="shared" si="109"/>
        <v>0.37186699416684144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0.87611728724942506</v>
      </c>
      <c r="P116" s="9">
        <f t="shared" si="112"/>
        <v>0.32579910214705088</v>
      </c>
      <c r="Q116" s="12">
        <f t="shared" si="113"/>
        <v>9.7739730644115258E-2</v>
      </c>
      <c r="R116" s="9">
        <f t="shared" si="114"/>
        <v>0.156366</v>
      </c>
      <c r="S116" s="13">
        <f t="shared" si="115"/>
        <v>0.6250702239880489</v>
      </c>
      <c r="T116" s="2">
        <f t="shared" si="116"/>
        <v>0.01</v>
      </c>
      <c r="U116" s="14">
        <f t="shared" si="117"/>
        <v>6.2507022398804891E-3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2.1150702239880491E-2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31494.083333333332</v>
      </c>
      <c r="AX116" s="1">
        <f t="shared" si="124"/>
        <v>69786415.666431755</v>
      </c>
      <c r="AY116" s="1">
        <f>SUM(AX105:AX116)</f>
        <v>852505994.68698967</v>
      </c>
    </row>
    <row r="117" spans="1:53" x14ac:dyDescent="0.15">
      <c r="C117" s="7">
        <v>12</v>
      </c>
      <c r="D117" s="7">
        <f t="shared" si="125"/>
        <v>25.6073325522581</v>
      </c>
      <c r="E117" s="10">
        <f t="shared" si="126"/>
        <v>25.655061982333301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25.259133497419398</v>
      </c>
      <c r="E121" s="7"/>
      <c r="F121" s="7"/>
      <c r="G121" s="1">
        <v>1</v>
      </c>
      <c r="H121" s="9">
        <f t="shared" ref="H121:H132" si="128">E122</f>
        <v>25.259133497419398</v>
      </c>
      <c r="I121" s="9">
        <f t="shared" ref="I121:I132" si="129">H121+273.15</f>
        <v>298.40913349741936</v>
      </c>
      <c r="J121" s="9">
        <f t="shared" ref="J121:J132" si="130">EXP(($C$15*(I121-$C$13))/($C$16*I121*$C$13))</f>
        <v>0.35613203527991966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0.10139079044419314</v>
      </c>
      <c r="Q121" s="12">
        <f t="shared" ref="Q121:Q132" si="134">P121*$B$123</f>
        <v>3.3458960846583737E-2</v>
      </c>
      <c r="R121" s="9">
        <f t="shared" ref="R121:R132" si="135">L121*$B$123</f>
        <v>9.3951000000000007E-2</v>
      </c>
      <c r="S121" s="13">
        <f t="shared" ref="S121:S132" si="136">Q121/R121</f>
        <v>0.35613203527991966</v>
      </c>
      <c r="T121" s="2">
        <f t="shared" ref="T121:T132" si="137">$B$122/100</f>
        <v>0.01</v>
      </c>
      <c r="U121" s="14">
        <f t="shared" ref="U121:U132" si="138">S121*T121</f>
        <v>3.5613203527991967E-3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9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40">AR121*AQ121</f>
        <v>0.01</v>
      </c>
      <c r="AT121" s="1">
        <f t="shared" ref="AT121:AT132" si="141">(AS121+AM121+AD121+AA121+U121+X121+AG121+AJ121+AP121)</f>
        <v>1.8461320352799196E-2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0</v>
      </c>
      <c r="AX121" s="1">
        <f t="shared" ref="AX121:AX132" si="145">AW121*10000*AV121*0.67*AU121*AT121</f>
        <v>0</v>
      </c>
      <c r="AZ121" s="1">
        <f t="shared" ref="AZ121:AZ132" si="146">$E$9/12</f>
        <v>0</v>
      </c>
      <c r="BA121" s="1">
        <f t="shared" ref="BA121:BA132" si="147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25.316405921290301</v>
      </c>
      <c r="E122" s="10">
        <f t="shared" ref="E122:E133" si="149">D121</f>
        <v>25.259133497419398</v>
      </c>
      <c r="F122" s="7" t="s">
        <v>83</v>
      </c>
      <c r="G122" s="1">
        <v>2</v>
      </c>
      <c r="H122" s="9">
        <f t="shared" si="128"/>
        <v>25.316405921290301</v>
      </c>
      <c r="I122" s="9">
        <f t="shared" si="129"/>
        <v>298.46640592129029</v>
      </c>
      <c r="J122" s="9">
        <f t="shared" si="130"/>
        <v>0.35836882471139503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0.46800920955580688</v>
      </c>
      <c r="P122" s="9">
        <f t="shared" si="133"/>
        <v>0.16771991038262349</v>
      </c>
      <c r="Q122" s="12">
        <f t="shared" si="134"/>
        <v>5.5347570426265751E-2</v>
      </c>
      <c r="R122" s="9">
        <f t="shared" si="135"/>
        <v>9.3951000000000007E-2</v>
      </c>
      <c r="S122" s="13">
        <f t="shared" si="136"/>
        <v>0.58911103049744806</v>
      </c>
      <c r="T122" s="2">
        <f t="shared" si="137"/>
        <v>0.01</v>
      </c>
      <c r="U122" s="14">
        <f t="shared" si="138"/>
        <v>5.8911103049744812E-3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9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40"/>
        <v>0.01</v>
      </c>
      <c r="AT122" s="1">
        <f t="shared" si="141"/>
        <v>2.0791110304974485E-2</v>
      </c>
      <c r="AU122" s="9">
        <f t="shared" si="142"/>
        <v>28.47</v>
      </c>
      <c r="AV122" s="1">
        <f t="shared" si="143"/>
        <v>0.33</v>
      </c>
      <c r="AW122" s="1">
        <f t="shared" si="144"/>
        <v>0</v>
      </c>
      <c r="AX122" s="1">
        <f t="shared" si="145"/>
        <v>0</v>
      </c>
      <c r="AZ122" s="1">
        <f t="shared" si="146"/>
        <v>0</v>
      </c>
      <c r="BA122" s="1">
        <f t="shared" si="147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25.356332508214301</v>
      </c>
      <c r="E123" s="10">
        <f t="shared" si="149"/>
        <v>25.316405921290301</v>
      </c>
      <c r="F123" s="7" t="s">
        <v>83</v>
      </c>
      <c r="G123" s="1">
        <v>3</v>
      </c>
      <c r="H123" s="9">
        <f t="shared" si="128"/>
        <v>25.356332508214301</v>
      </c>
      <c r="I123" s="9">
        <f t="shared" si="129"/>
        <v>298.50633250821426</v>
      </c>
      <c r="J123" s="9">
        <f t="shared" si="130"/>
        <v>0.35993596192051852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0.58498929917318343</v>
      </c>
      <c r="P123" s="9">
        <f t="shared" si="133"/>
        <v>0.21055868611110976</v>
      </c>
      <c r="Q123" s="12">
        <f t="shared" si="134"/>
        <v>6.9484366416666221E-2</v>
      </c>
      <c r="R123" s="9">
        <f t="shared" si="135"/>
        <v>9.3951000000000007E-2</v>
      </c>
      <c r="S123" s="13">
        <f t="shared" si="136"/>
        <v>0.73958091363227874</v>
      </c>
      <c r="T123" s="2">
        <f t="shared" si="137"/>
        <v>0.01</v>
      </c>
      <c r="U123" s="14">
        <f t="shared" si="138"/>
        <v>7.3958091363227878E-3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9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40"/>
        <v>0.01</v>
      </c>
      <c r="AT123" s="1">
        <f t="shared" si="141"/>
        <v>2.2295809136322786E-2</v>
      </c>
      <c r="AU123" s="9">
        <f t="shared" si="142"/>
        <v>28.47</v>
      </c>
      <c r="AV123" s="1">
        <f t="shared" si="143"/>
        <v>0.33</v>
      </c>
      <c r="AW123" s="1">
        <f t="shared" si="144"/>
        <v>0</v>
      </c>
      <c r="AX123" s="1">
        <f t="shared" si="145"/>
        <v>0</v>
      </c>
      <c r="AZ123" s="1">
        <f t="shared" si="146"/>
        <v>0</v>
      </c>
      <c r="BA123" s="1">
        <f t="shared" si="147"/>
        <v>0</v>
      </c>
    </row>
    <row r="124" spans="1:53" x14ac:dyDescent="0.15">
      <c r="C124" s="7">
        <v>3</v>
      </c>
      <c r="D124" s="7">
        <f t="shared" si="148"/>
        <v>25.394684998387099</v>
      </c>
      <c r="E124" s="10">
        <f t="shared" si="149"/>
        <v>25.356332508214301</v>
      </c>
      <c r="F124" s="7" t="s">
        <v>83</v>
      </c>
      <c r="G124" s="1">
        <v>4</v>
      </c>
      <c r="H124" s="9">
        <f t="shared" si="128"/>
        <v>25.394684998387099</v>
      </c>
      <c r="I124" s="9">
        <f t="shared" si="129"/>
        <v>298.54468499838708</v>
      </c>
      <c r="J124" s="9">
        <f t="shared" si="130"/>
        <v>0.36144737060041621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0.65913061306207377</v>
      </c>
      <c r="P124" s="9">
        <f t="shared" si="133"/>
        <v>0.23824102697352692</v>
      </c>
      <c r="Q124" s="12">
        <f t="shared" si="134"/>
        <v>7.8619538901263886E-2</v>
      </c>
      <c r="R124" s="9">
        <f t="shared" si="135"/>
        <v>9.3951000000000007E-2</v>
      </c>
      <c r="S124" s="13">
        <f t="shared" si="136"/>
        <v>0.8368142851195185</v>
      </c>
      <c r="T124" s="2">
        <f t="shared" si="137"/>
        <v>0.01</v>
      </c>
      <c r="U124" s="14">
        <f t="shared" si="138"/>
        <v>8.3681428511951858E-3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2.3268142851195189E-2</v>
      </c>
      <c r="AU124" s="9">
        <f t="shared" si="142"/>
        <v>28.47</v>
      </c>
      <c r="AV124" s="1">
        <f t="shared" si="143"/>
        <v>0.33</v>
      </c>
      <c r="AW124" s="1">
        <f t="shared" si="144"/>
        <v>0</v>
      </c>
      <c r="AX124" s="1">
        <f t="shared" si="145"/>
        <v>0</v>
      </c>
      <c r="AZ124" s="1">
        <f t="shared" si="146"/>
        <v>0</v>
      </c>
      <c r="BA124" s="1">
        <f t="shared" si="147"/>
        <v>0</v>
      </c>
    </row>
    <row r="125" spans="1:53" x14ac:dyDescent="0.15">
      <c r="C125" s="7">
        <v>4</v>
      </c>
      <c r="D125" s="7">
        <f t="shared" si="148"/>
        <v>25.692941472000001</v>
      </c>
      <c r="E125" s="10">
        <f t="shared" si="149"/>
        <v>25.394684998387099</v>
      </c>
      <c r="F125" s="7" t="s">
        <v>83</v>
      </c>
      <c r="G125" s="1">
        <v>5</v>
      </c>
      <c r="H125" s="9">
        <f t="shared" si="128"/>
        <v>25.692941472000001</v>
      </c>
      <c r="I125" s="9">
        <f t="shared" si="129"/>
        <v>298.84294147200001</v>
      </c>
      <c r="J125" s="9">
        <f t="shared" si="130"/>
        <v>0.37340611873766988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0.3998451067841195</v>
      </c>
      <c r="O125" s="9">
        <f t="shared" si="150"/>
        <v>0.30574447930442733</v>
      </c>
      <c r="P125" s="9">
        <f t="shared" si="133"/>
        <v>0.11416685934253604</v>
      </c>
      <c r="Q125" s="12">
        <f t="shared" si="134"/>
        <v>3.7675063583036891E-2</v>
      </c>
      <c r="R125" s="9">
        <f t="shared" si="135"/>
        <v>9.3951000000000007E-2</v>
      </c>
      <c r="S125" s="13">
        <f t="shared" si="136"/>
        <v>0.40100758462429231</v>
      </c>
      <c r="T125" s="2">
        <f t="shared" si="137"/>
        <v>0.01</v>
      </c>
      <c r="U125" s="14">
        <f t="shared" si="138"/>
        <v>4.0100758462429231E-3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1.8910075846242921E-2</v>
      </c>
      <c r="AU125" s="9">
        <f t="shared" si="142"/>
        <v>28.47</v>
      </c>
      <c r="AV125" s="1">
        <f t="shared" si="143"/>
        <v>0.33</v>
      </c>
      <c r="AW125" s="1">
        <f t="shared" si="144"/>
        <v>0</v>
      </c>
      <c r="AX125" s="1">
        <f t="shared" si="145"/>
        <v>0</v>
      </c>
      <c r="AZ125" s="1">
        <f t="shared" si="146"/>
        <v>0</v>
      </c>
      <c r="BA125" s="1">
        <f t="shared" si="147"/>
        <v>0</v>
      </c>
    </row>
    <row r="126" spans="1:53" x14ac:dyDescent="0.15">
      <c r="C126" s="7">
        <v>5</v>
      </c>
      <c r="D126" s="7">
        <f t="shared" si="148"/>
        <v>25.7080030619355</v>
      </c>
      <c r="E126" s="10">
        <f t="shared" si="149"/>
        <v>25.692941472000001</v>
      </c>
      <c r="F126" s="7" t="s">
        <v>85</v>
      </c>
      <c r="G126" s="1">
        <v>6</v>
      </c>
      <c r="H126" s="9">
        <f t="shared" si="128"/>
        <v>25.7080030619355</v>
      </c>
      <c r="I126" s="9">
        <f t="shared" si="129"/>
        <v>298.85800306193551</v>
      </c>
      <c r="J126" s="9">
        <f t="shared" si="130"/>
        <v>0.37401976307440743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0.47627761996189133</v>
      </c>
      <c r="P126" s="9">
        <f t="shared" si="133"/>
        <v>0.17813724257578925</v>
      </c>
      <c r="Q126" s="12">
        <f t="shared" si="134"/>
        <v>5.8785290050010458E-2</v>
      </c>
      <c r="R126" s="9">
        <f t="shared" si="135"/>
        <v>9.3951000000000007E-2</v>
      </c>
      <c r="S126" s="13">
        <f t="shared" si="136"/>
        <v>0.62570158965855027</v>
      </c>
      <c r="T126" s="2">
        <f t="shared" si="137"/>
        <v>0.01</v>
      </c>
      <c r="U126" s="14">
        <f t="shared" si="138"/>
        <v>6.2570158965855032E-3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2.1157015896585502E-2</v>
      </c>
      <c r="AU126" s="9">
        <f t="shared" si="142"/>
        <v>28.47</v>
      </c>
      <c r="AV126" s="1">
        <f t="shared" si="143"/>
        <v>0.33</v>
      </c>
      <c r="AW126" s="1">
        <f t="shared" si="144"/>
        <v>0</v>
      </c>
      <c r="AX126" s="1">
        <f t="shared" si="145"/>
        <v>0</v>
      </c>
      <c r="AZ126" s="1">
        <f t="shared" si="146"/>
        <v>0</v>
      </c>
      <c r="BA126" s="1">
        <f t="shared" si="147"/>
        <v>0</v>
      </c>
    </row>
    <row r="127" spans="1:53" x14ac:dyDescent="0.15">
      <c r="C127" s="7">
        <v>6</v>
      </c>
      <c r="D127" s="7">
        <f t="shared" si="148"/>
        <v>25.419520282000001</v>
      </c>
      <c r="E127" s="10">
        <f t="shared" si="149"/>
        <v>25.7080030619355</v>
      </c>
      <c r="F127" s="7" t="s">
        <v>83</v>
      </c>
      <c r="G127" s="1">
        <v>7</v>
      </c>
      <c r="H127" s="9">
        <f t="shared" si="128"/>
        <v>25.419520282000001</v>
      </c>
      <c r="I127" s="9">
        <f t="shared" si="129"/>
        <v>298.56952028199998</v>
      </c>
      <c r="J127" s="9">
        <f t="shared" si="130"/>
        <v>0.36242926406845716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0.58284037738610217</v>
      </c>
      <c r="P127" s="9">
        <f t="shared" si="133"/>
        <v>0.21123840904542684</v>
      </c>
      <c r="Q127" s="12">
        <f t="shared" si="134"/>
        <v>6.9708674984990865E-2</v>
      </c>
      <c r="R127" s="9">
        <f t="shared" si="135"/>
        <v>9.3951000000000007E-2</v>
      </c>
      <c r="S127" s="13">
        <f t="shared" si="136"/>
        <v>0.74196841954839077</v>
      </c>
      <c r="T127" s="2">
        <f t="shared" si="137"/>
        <v>0.01</v>
      </c>
      <c r="U127" s="14">
        <f t="shared" si="138"/>
        <v>7.4196841954839079E-3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2.2319684195483906E-2</v>
      </c>
      <c r="AU127" s="9">
        <f t="shared" si="142"/>
        <v>28.47</v>
      </c>
      <c r="AV127" s="1">
        <f t="shared" si="143"/>
        <v>0.33</v>
      </c>
      <c r="AW127" s="1">
        <f t="shared" si="144"/>
        <v>0</v>
      </c>
      <c r="AX127" s="1">
        <f t="shared" si="145"/>
        <v>0</v>
      </c>
      <c r="AZ127" s="1">
        <f t="shared" si="146"/>
        <v>0</v>
      </c>
      <c r="BA127" s="1">
        <f t="shared" si="147"/>
        <v>0</v>
      </c>
    </row>
    <row r="128" spans="1:53" x14ac:dyDescent="0.15">
      <c r="C128" s="7">
        <v>7</v>
      </c>
      <c r="D128" s="7">
        <f t="shared" si="148"/>
        <v>25.238365510000001</v>
      </c>
      <c r="E128" s="10">
        <f t="shared" si="149"/>
        <v>25.419520282000001</v>
      </c>
      <c r="F128" s="7" t="s">
        <v>83</v>
      </c>
      <c r="G128" s="1">
        <v>8</v>
      </c>
      <c r="H128" s="9">
        <f t="shared" si="128"/>
        <v>25.238365510000001</v>
      </c>
      <c r="I128" s="9">
        <f t="shared" si="129"/>
        <v>298.38836550999997</v>
      </c>
      <c r="J128" s="9">
        <f t="shared" si="130"/>
        <v>0.35532417887190887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0.65630196834067522</v>
      </c>
      <c r="P128" s="9">
        <f t="shared" si="133"/>
        <v>0.23319995799266796</v>
      </c>
      <c r="Q128" s="12">
        <f t="shared" si="134"/>
        <v>7.6955986137580437E-2</v>
      </c>
      <c r="R128" s="9">
        <f t="shared" si="135"/>
        <v>9.3951000000000007E-2</v>
      </c>
      <c r="S128" s="13">
        <f t="shared" si="136"/>
        <v>0.81910768525700028</v>
      </c>
      <c r="T128" s="2">
        <f t="shared" si="137"/>
        <v>0.01</v>
      </c>
      <c r="U128" s="14">
        <f t="shared" si="138"/>
        <v>8.1910768525700027E-3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2.3091076852570003E-2</v>
      </c>
      <c r="AU128" s="9">
        <f t="shared" si="142"/>
        <v>28.47</v>
      </c>
      <c r="AV128" s="1">
        <f t="shared" si="143"/>
        <v>0.33</v>
      </c>
      <c r="AW128" s="1">
        <f t="shared" si="144"/>
        <v>0</v>
      </c>
      <c r="AX128" s="1">
        <f t="shared" si="145"/>
        <v>0</v>
      </c>
      <c r="AZ128" s="1">
        <f t="shared" si="146"/>
        <v>0</v>
      </c>
      <c r="BA128" s="1">
        <f t="shared" si="147"/>
        <v>0</v>
      </c>
    </row>
    <row r="129" spans="1:54" x14ac:dyDescent="0.15">
      <c r="C129" s="7">
        <v>8</v>
      </c>
      <c r="D129" s="7">
        <f t="shared" si="148"/>
        <v>25.301167777096801</v>
      </c>
      <c r="E129" s="10">
        <f t="shared" si="149"/>
        <v>25.238365510000001</v>
      </c>
      <c r="F129" s="7" t="s">
        <v>83</v>
      </c>
      <c r="G129" s="1">
        <v>9</v>
      </c>
      <c r="H129" s="9">
        <f t="shared" si="128"/>
        <v>25.301167777096801</v>
      </c>
      <c r="I129" s="9">
        <f t="shared" si="129"/>
        <v>298.45116777709677</v>
      </c>
      <c r="J129" s="9">
        <f t="shared" si="130"/>
        <v>0.35777241090263945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0.70780201034800716</v>
      </c>
      <c r="P129" s="9">
        <f t="shared" si="133"/>
        <v>0.25323203168394148</v>
      </c>
      <c r="Q129" s="12">
        <f t="shared" si="134"/>
        <v>8.3566570455700692E-2</v>
      </c>
      <c r="R129" s="9">
        <f t="shared" si="135"/>
        <v>9.3951000000000007E-2</v>
      </c>
      <c r="S129" s="13">
        <f t="shared" si="136"/>
        <v>0.88946972842972072</v>
      </c>
      <c r="T129" s="2">
        <f t="shared" si="137"/>
        <v>0.01</v>
      </c>
      <c r="U129" s="14">
        <f t="shared" si="138"/>
        <v>8.8946972842972073E-3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2.3794697284297207E-2</v>
      </c>
      <c r="AU129" s="9">
        <f t="shared" si="142"/>
        <v>28.47</v>
      </c>
      <c r="AV129" s="1">
        <f t="shared" si="143"/>
        <v>0.33</v>
      </c>
      <c r="AW129" s="1">
        <f t="shared" si="144"/>
        <v>0</v>
      </c>
      <c r="AX129" s="1">
        <f t="shared" si="145"/>
        <v>0</v>
      </c>
      <c r="AZ129" s="1">
        <f t="shared" si="146"/>
        <v>0</v>
      </c>
      <c r="BA129" s="1">
        <f t="shared" si="147"/>
        <v>0</v>
      </c>
    </row>
    <row r="130" spans="1:54" x14ac:dyDescent="0.15">
      <c r="C130" s="7">
        <v>9</v>
      </c>
      <c r="D130" s="7">
        <f t="shared" si="148"/>
        <v>25.3227819306667</v>
      </c>
      <c r="E130" s="10">
        <f t="shared" si="149"/>
        <v>25.301167777096801</v>
      </c>
      <c r="F130" s="7" t="s">
        <v>83</v>
      </c>
      <c r="G130" s="1">
        <v>10</v>
      </c>
      <c r="H130" s="9">
        <f t="shared" si="128"/>
        <v>25.3227819306667</v>
      </c>
      <c r="I130" s="9">
        <f t="shared" si="129"/>
        <v>298.47278193066666</v>
      </c>
      <c r="J130" s="9">
        <f t="shared" si="130"/>
        <v>0.35861865557040906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0.73926997866406563</v>
      </c>
      <c r="P130" s="9">
        <f t="shared" si="133"/>
        <v>0.26511600585207223</v>
      </c>
      <c r="Q130" s="12">
        <f t="shared" si="134"/>
        <v>8.7488281931183839E-2</v>
      </c>
      <c r="R130" s="9">
        <f t="shared" si="135"/>
        <v>9.3951000000000007E-2</v>
      </c>
      <c r="S130" s="13">
        <f t="shared" si="136"/>
        <v>0.93121182245195722</v>
      </c>
      <c r="T130" s="2">
        <f t="shared" si="137"/>
        <v>0.01</v>
      </c>
      <c r="U130" s="14">
        <f t="shared" si="138"/>
        <v>9.3121182245195725E-3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2.4212118224519574E-2</v>
      </c>
      <c r="AU130" s="9">
        <f t="shared" si="142"/>
        <v>28.47</v>
      </c>
      <c r="AV130" s="1">
        <f t="shared" si="143"/>
        <v>0.33</v>
      </c>
      <c r="AW130" s="1">
        <f t="shared" si="144"/>
        <v>0</v>
      </c>
      <c r="AX130" s="1">
        <f t="shared" si="145"/>
        <v>0</v>
      </c>
      <c r="AZ130" s="1">
        <f t="shared" si="146"/>
        <v>0</v>
      </c>
      <c r="BA130" s="1">
        <f t="shared" si="147"/>
        <v>0</v>
      </c>
    </row>
    <row r="131" spans="1:54" x14ac:dyDescent="0.15">
      <c r="C131" s="7">
        <v>10</v>
      </c>
      <c r="D131" s="7">
        <f t="shared" si="148"/>
        <v>25.6446298703226</v>
      </c>
      <c r="E131" s="10">
        <f t="shared" si="149"/>
        <v>25.3227819306667</v>
      </c>
      <c r="F131" s="7" t="s">
        <v>83</v>
      </c>
      <c r="G131" s="1">
        <v>11</v>
      </c>
      <c r="H131" s="9">
        <f t="shared" si="128"/>
        <v>25.6446298703226</v>
      </c>
      <c r="I131" s="9">
        <f t="shared" si="129"/>
        <v>298.79462987032258</v>
      </c>
      <c r="J131" s="9">
        <f t="shared" si="130"/>
        <v>0.37144416213857878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0.45044627417139371</v>
      </c>
      <c r="O131" s="9">
        <f t="shared" si="150"/>
        <v>0.30840769864059969</v>
      </c>
      <c r="P131" s="9">
        <f t="shared" si="133"/>
        <v>0.11455623921864486</v>
      </c>
      <c r="Q131" s="12">
        <f t="shared" si="134"/>
        <v>3.7803558942152801E-2</v>
      </c>
      <c r="R131" s="9">
        <f t="shared" si="135"/>
        <v>9.3951000000000007E-2</v>
      </c>
      <c r="S131" s="13">
        <f t="shared" si="136"/>
        <v>0.40237526947188212</v>
      </c>
      <c r="T131" s="2">
        <f t="shared" si="137"/>
        <v>0.01</v>
      </c>
      <c r="U131" s="14">
        <f t="shared" si="138"/>
        <v>4.0237526947188209E-3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1.8923752694718819E-2</v>
      </c>
      <c r="AU131" s="9">
        <f t="shared" si="142"/>
        <v>28.47</v>
      </c>
      <c r="AV131" s="1">
        <f t="shared" si="143"/>
        <v>0.33</v>
      </c>
      <c r="AW131" s="1">
        <f t="shared" si="144"/>
        <v>0</v>
      </c>
      <c r="AX131" s="1">
        <f t="shared" si="145"/>
        <v>0</v>
      </c>
      <c r="AZ131" s="1">
        <f t="shared" si="146"/>
        <v>0</v>
      </c>
      <c r="BA131" s="1">
        <f t="shared" si="147"/>
        <v>0</v>
      </c>
    </row>
    <row r="132" spans="1:54" x14ac:dyDescent="0.15">
      <c r="C132" s="7">
        <v>11</v>
      </c>
      <c r="D132" s="7">
        <f t="shared" si="148"/>
        <v>25.655061982333301</v>
      </c>
      <c r="E132" s="10">
        <f t="shared" si="149"/>
        <v>25.6446298703226</v>
      </c>
      <c r="F132" s="7" t="s">
        <v>85</v>
      </c>
      <c r="G132" s="1">
        <v>12</v>
      </c>
      <c r="H132" s="9">
        <f t="shared" si="128"/>
        <v>25.655061982333301</v>
      </c>
      <c r="I132" s="9">
        <f t="shared" si="129"/>
        <v>298.80506198233326</v>
      </c>
      <c r="J132" s="9">
        <f t="shared" si="130"/>
        <v>0.37186699416684144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0.47855145942195476</v>
      </c>
      <c r="P132" s="9">
        <f t="shared" si="133"/>
        <v>0.17795749276939751</v>
      </c>
      <c r="Q132" s="12">
        <f t="shared" si="134"/>
        <v>5.8725972613901181E-2</v>
      </c>
      <c r="R132" s="9">
        <f t="shared" si="135"/>
        <v>9.3951000000000007E-2</v>
      </c>
      <c r="S132" s="13">
        <f t="shared" si="136"/>
        <v>0.62507022398804879</v>
      </c>
      <c r="T132" s="2">
        <f t="shared" si="137"/>
        <v>0.01</v>
      </c>
      <c r="U132" s="14">
        <f t="shared" si="138"/>
        <v>6.2507022398804882E-3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2.1150702239880491E-2</v>
      </c>
      <c r="AU132" s="9">
        <f t="shared" si="142"/>
        <v>28.47</v>
      </c>
      <c r="AV132" s="1">
        <f t="shared" si="143"/>
        <v>0.33</v>
      </c>
      <c r="AW132" s="1">
        <f t="shared" si="144"/>
        <v>0</v>
      </c>
      <c r="AX132" s="1">
        <f t="shared" si="145"/>
        <v>0</v>
      </c>
      <c r="AY132" s="1">
        <f>SUM(AX121:AX132)</f>
        <v>0</v>
      </c>
      <c r="AZ132" s="1">
        <f t="shared" si="146"/>
        <v>0</v>
      </c>
      <c r="BA132" s="1">
        <f t="shared" si="147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8"/>
        <v>25.6073325522581</v>
      </c>
      <c r="E133" s="10">
        <f t="shared" si="149"/>
        <v>25.655061982333301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25.259133497419398</v>
      </c>
      <c r="E136" s="7"/>
      <c r="F136" s="7"/>
      <c r="G136" s="1">
        <v>1</v>
      </c>
      <c r="H136" s="9">
        <f t="shared" ref="H136:H147" si="151">E137</f>
        <v>25.259133497419398</v>
      </c>
      <c r="I136" s="9">
        <f t="shared" ref="I136:I147" si="152">H136+273.15</f>
        <v>298.40913349741936</v>
      </c>
      <c r="J136" s="9">
        <f t="shared" ref="J136:J147" si="153">EXP(($C$15*(I136-$C$13))/($C$16*I136*$C$13))</f>
        <v>0.35613203527991966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0.27032127943748285</v>
      </c>
      <c r="Q136" s="12">
        <f t="shared" ref="Q136:Q147" si="157">P136*$B$138</f>
        <v>7.028353265374554E-2</v>
      </c>
      <c r="R136" s="9">
        <f t="shared" ref="R136:R147" si="158">L136*$B$138</f>
        <v>0.19735245833333334</v>
      </c>
      <c r="S136" s="13">
        <f t="shared" ref="S136:S147" si="159">Q136/R136</f>
        <v>0.35613203527991966</v>
      </c>
      <c r="T136" s="2">
        <f t="shared" ref="T136:T147" si="160">$B$137/100</f>
        <v>0.01</v>
      </c>
      <c r="U136" s="14">
        <f t="shared" ref="U136:U147" si="161">S136*T136</f>
        <v>3.5613203527991967E-3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6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63">AR136*AQ136</f>
        <v>0.01</v>
      </c>
      <c r="AT136" s="1">
        <f t="shared" ref="AT136:AT147" si="164">(AS136+AM136+AD136+AA136+U136+X136+AG136+AJ136+AP136)</f>
        <v>1.8461320352799196E-2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0</v>
      </c>
      <c r="AX136" s="1">
        <f t="shared" ref="AX136:AX147" si="16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25.316405921290301</v>
      </c>
      <c r="E137" s="10">
        <f t="shared" ref="E137:E148" si="170">D136</f>
        <v>25.259133497419398</v>
      </c>
      <c r="F137" s="7" t="s">
        <v>83</v>
      </c>
      <c r="G137" s="1">
        <v>2</v>
      </c>
      <c r="H137" s="9">
        <f t="shared" si="151"/>
        <v>25.316405921290301</v>
      </c>
      <c r="I137" s="9">
        <f t="shared" si="152"/>
        <v>298.46640592129029</v>
      </c>
      <c r="J137" s="9">
        <f t="shared" si="153"/>
        <v>0.35836882471139503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1.2477745538958507</v>
      </c>
      <c r="P137" s="9">
        <f t="shared" si="156"/>
        <v>0.44716350038444125</v>
      </c>
      <c r="Q137" s="12">
        <f t="shared" si="157"/>
        <v>0.11626251009995472</v>
      </c>
      <c r="R137" s="9">
        <f t="shared" si="158"/>
        <v>0.19735245833333334</v>
      </c>
      <c r="S137" s="13">
        <f t="shared" si="159"/>
        <v>0.58911103049744828</v>
      </c>
      <c r="T137" s="2">
        <f t="shared" si="160"/>
        <v>0.01</v>
      </c>
      <c r="U137" s="14">
        <f t="shared" si="161"/>
        <v>5.8911103049744829E-3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6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63"/>
        <v>0.01</v>
      </c>
      <c r="AT137" s="1">
        <f t="shared" si="164"/>
        <v>2.0791110304974485E-2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0</v>
      </c>
      <c r="AX137" s="1">
        <f t="shared" si="16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25.356332508214301</v>
      </c>
      <c r="E138" s="10">
        <f t="shared" si="170"/>
        <v>25.316405921290301</v>
      </c>
      <c r="F138" s="7" t="s">
        <v>83</v>
      </c>
      <c r="G138" s="1">
        <v>3</v>
      </c>
      <c r="H138" s="9">
        <f t="shared" si="151"/>
        <v>25.356332508214301</v>
      </c>
      <c r="I138" s="9">
        <f t="shared" si="152"/>
        <v>298.50633250821426</v>
      </c>
      <c r="J138" s="9">
        <f t="shared" si="153"/>
        <v>0.35993596192051852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1.5596589701780763</v>
      </c>
      <c r="P138" s="9">
        <f t="shared" si="156"/>
        <v>0.56137735169901115</v>
      </c>
      <c r="Q138" s="12">
        <f t="shared" si="157"/>
        <v>0.14595811144174289</v>
      </c>
      <c r="R138" s="9">
        <f t="shared" si="158"/>
        <v>0.19735245833333334</v>
      </c>
      <c r="S138" s="13">
        <f t="shared" si="159"/>
        <v>0.73958091363227874</v>
      </c>
      <c r="T138" s="2">
        <f t="shared" si="160"/>
        <v>0.01</v>
      </c>
      <c r="U138" s="14">
        <f t="shared" si="161"/>
        <v>7.3958091363227878E-3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6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63"/>
        <v>0.01</v>
      </c>
      <c r="AT138" s="1">
        <f t="shared" si="164"/>
        <v>2.2295809136322786E-2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0</v>
      </c>
      <c r="AX138" s="1">
        <f t="shared" si="168"/>
        <v>0</v>
      </c>
    </row>
    <row r="139" spans="1:54" x14ac:dyDescent="0.15">
      <c r="C139" s="7">
        <v>3</v>
      </c>
      <c r="D139" s="7">
        <f t="shared" si="169"/>
        <v>25.394684998387099</v>
      </c>
      <c r="E139" s="10">
        <f t="shared" si="170"/>
        <v>25.356332508214301</v>
      </c>
      <c r="F139" s="7" t="s">
        <v>83</v>
      </c>
      <c r="G139" s="1">
        <v>4</v>
      </c>
      <c r="H139" s="9">
        <f t="shared" si="151"/>
        <v>25.394684998387099</v>
      </c>
      <c r="I139" s="9">
        <f t="shared" si="152"/>
        <v>298.54468499838708</v>
      </c>
      <c r="J139" s="9">
        <f t="shared" si="153"/>
        <v>0.36144737060041621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1.7573295351457321</v>
      </c>
      <c r="P139" s="9">
        <f t="shared" si="156"/>
        <v>0.63518213975687654</v>
      </c>
      <c r="Q139" s="12">
        <f t="shared" si="157"/>
        <v>0.1651473563367879</v>
      </c>
      <c r="R139" s="9">
        <f t="shared" si="158"/>
        <v>0.19735245833333334</v>
      </c>
      <c r="S139" s="13">
        <f t="shared" si="159"/>
        <v>0.8368142851195185</v>
      </c>
      <c r="T139" s="2">
        <f t="shared" si="160"/>
        <v>0.01</v>
      </c>
      <c r="U139" s="14">
        <f t="shared" si="161"/>
        <v>8.3681428511951858E-3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2.3268142851195189E-2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0</v>
      </c>
      <c r="AX139" s="1">
        <f t="shared" si="168"/>
        <v>0</v>
      </c>
    </row>
    <row r="140" spans="1:54" x14ac:dyDescent="0.15">
      <c r="C140" s="7">
        <v>4</v>
      </c>
      <c r="D140" s="7">
        <f t="shared" si="169"/>
        <v>25.692941472000001</v>
      </c>
      <c r="E140" s="10">
        <f t="shared" si="170"/>
        <v>25.394684998387099</v>
      </c>
      <c r="F140" s="7" t="s">
        <v>83</v>
      </c>
      <c r="G140" s="1">
        <v>5</v>
      </c>
      <c r="H140" s="9">
        <f t="shared" si="151"/>
        <v>25.692941472000001</v>
      </c>
      <c r="I140" s="9">
        <f t="shared" si="152"/>
        <v>298.84294147200001</v>
      </c>
      <c r="J140" s="9">
        <f t="shared" si="153"/>
        <v>0.37340611873766988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1.8811953120555223</v>
      </c>
      <c r="P140" s="9">
        <f t="shared" si="156"/>
        <v>0.70244984006215228</v>
      </c>
      <c r="Q140" s="12">
        <f t="shared" si="157"/>
        <v>0.18263695841615959</v>
      </c>
      <c r="R140" s="9">
        <f t="shared" si="158"/>
        <v>0.19735245833333334</v>
      </c>
      <c r="S140" s="13">
        <f t="shared" si="159"/>
        <v>0.92543543647012039</v>
      </c>
      <c r="T140" s="2">
        <f t="shared" si="160"/>
        <v>0.01</v>
      </c>
      <c r="U140" s="14">
        <f t="shared" si="161"/>
        <v>9.2543543647012044E-3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2.4154354364701203E-2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0</v>
      </c>
      <c r="AX140" s="1">
        <f t="shared" si="168"/>
        <v>0</v>
      </c>
    </row>
    <row r="141" spans="1:54" x14ac:dyDescent="0.15">
      <c r="C141" s="7">
        <v>5</v>
      </c>
      <c r="D141" s="7">
        <f t="shared" si="169"/>
        <v>25.7080030619355</v>
      </c>
      <c r="E141" s="10">
        <f t="shared" si="170"/>
        <v>25.692941472000001</v>
      </c>
      <c r="F141" s="7" t="s">
        <v>85</v>
      </c>
      <c r="G141" s="1">
        <v>6</v>
      </c>
      <c r="H141" s="9">
        <f t="shared" si="151"/>
        <v>25.7080030619355</v>
      </c>
      <c r="I141" s="9">
        <f t="shared" si="152"/>
        <v>298.85800306193551</v>
      </c>
      <c r="J141" s="9">
        <f t="shared" si="153"/>
        <v>0.37401976307440743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1.9377933886600367</v>
      </c>
      <c r="P141" s="9">
        <f t="shared" si="156"/>
        <v>0.72477302411378008</v>
      </c>
      <c r="Q141" s="12">
        <f t="shared" si="157"/>
        <v>0.18844098626958283</v>
      </c>
      <c r="R141" s="9">
        <f t="shared" si="158"/>
        <v>0.19735245833333334</v>
      </c>
      <c r="S141" s="13">
        <f t="shared" si="159"/>
        <v>0.95484488949867141</v>
      </c>
      <c r="T141" s="2">
        <f t="shared" si="160"/>
        <v>0.01</v>
      </c>
      <c r="U141" s="14">
        <f t="shared" si="161"/>
        <v>9.5484488949867143E-3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2.4448448894986714E-2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0</v>
      </c>
      <c r="AX141" s="1">
        <f t="shared" si="168"/>
        <v>0</v>
      </c>
    </row>
    <row r="142" spans="1:54" x14ac:dyDescent="0.15">
      <c r="C142" s="7">
        <v>6</v>
      </c>
      <c r="D142" s="7">
        <f t="shared" si="169"/>
        <v>25.419520282000001</v>
      </c>
      <c r="E142" s="10">
        <f t="shared" si="170"/>
        <v>25.7080030619355</v>
      </c>
      <c r="F142" s="7" t="s">
        <v>83</v>
      </c>
      <c r="G142" s="1">
        <v>7</v>
      </c>
      <c r="H142" s="9">
        <f t="shared" si="151"/>
        <v>25.419520282000001</v>
      </c>
      <c r="I142" s="9">
        <f t="shared" si="152"/>
        <v>298.56952028199998</v>
      </c>
      <c r="J142" s="9">
        <f t="shared" si="153"/>
        <v>0.36242926406845716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1.9720682812129233</v>
      </c>
      <c r="P142" s="9">
        <f t="shared" si="156"/>
        <v>0.714735255852747</v>
      </c>
      <c r="Q142" s="12">
        <f t="shared" si="157"/>
        <v>0.18583116652171422</v>
      </c>
      <c r="R142" s="9">
        <f t="shared" si="158"/>
        <v>0.19735245833333334</v>
      </c>
      <c r="S142" s="13">
        <f t="shared" si="159"/>
        <v>0.94162073323576556</v>
      </c>
      <c r="T142" s="2">
        <f t="shared" si="160"/>
        <v>0.01</v>
      </c>
      <c r="U142" s="14">
        <f t="shared" si="161"/>
        <v>9.4162073323576564E-3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2.4316207332357655E-2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0</v>
      </c>
      <c r="AX142" s="1">
        <f t="shared" si="168"/>
        <v>0</v>
      </c>
    </row>
    <row r="143" spans="1:54" x14ac:dyDescent="0.15">
      <c r="C143" s="7">
        <v>7</v>
      </c>
      <c r="D143" s="7">
        <f t="shared" si="169"/>
        <v>25.238365510000001</v>
      </c>
      <c r="E143" s="10">
        <f t="shared" si="170"/>
        <v>25.419520282000001</v>
      </c>
      <c r="F143" s="7" t="s">
        <v>83</v>
      </c>
      <c r="G143" s="1">
        <v>8</v>
      </c>
      <c r="H143" s="9">
        <f t="shared" si="151"/>
        <v>25.238365510000001</v>
      </c>
      <c r="I143" s="9">
        <f t="shared" si="152"/>
        <v>298.38836550999997</v>
      </c>
      <c r="J143" s="9">
        <f t="shared" si="153"/>
        <v>0.35532417887190887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2.016380942026843</v>
      </c>
      <c r="P143" s="9">
        <f t="shared" si="156"/>
        <v>0.71646890251865414</v>
      </c>
      <c r="Q143" s="12">
        <f t="shared" si="157"/>
        <v>0.18628191465485008</v>
      </c>
      <c r="R143" s="9">
        <f t="shared" si="158"/>
        <v>0.19735245833333334</v>
      </c>
      <c r="S143" s="13">
        <f t="shared" si="159"/>
        <v>0.94390470849983121</v>
      </c>
      <c r="T143" s="2">
        <f t="shared" si="160"/>
        <v>0.01</v>
      </c>
      <c r="U143" s="14">
        <f t="shared" si="161"/>
        <v>9.439047084998313E-3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2.4339047084998316E-2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0</v>
      </c>
      <c r="AX143" s="1">
        <f t="shared" si="168"/>
        <v>0</v>
      </c>
    </row>
    <row r="144" spans="1:54" x14ac:dyDescent="0.15">
      <c r="C144" s="7">
        <v>8</v>
      </c>
      <c r="D144" s="7">
        <f t="shared" si="169"/>
        <v>25.301167777096801</v>
      </c>
      <c r="E144" s="10">
        <f t="shared" si="170"/>
        <v>25.238365510000001</v>
      </c>
      <c r="F144" s="7" t="s">
        <v>83</v>
      </c>
      <c r="G144" s="1">
        <v>9</v>
      </c>
      <c r="H144" s="9">
        <f t="shared" si="151"/>
        <v>25.301167777096801</v>
      </c>
      <c r="I144" s="9">
        <f t="shared" si="152"/>
        <v>298.45116777709677</v>
      </c>
      <c r="J144" s="9">
        <f t="shared" si="153"/>
        <v>0.35777241090263945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2.0589599561748555</v>
      </c>
      <c r="P144" s="9">
        <f t="shared" si="156"/>
        <v>0.73663906747267094</v>
      </c>
      <c r="Q144" s="12">
        <f t="shared" si="157"/>
        <v>0.19152615754289445</v>
      </c>
      <c r="R144" s="9">
        <f t="shared" si="158"/>
        <v>0.19735245833333334</v>
      </c>
      <c r="S144" s="13">
        <f t="shared" si="159"/>
        <v>0.97047768829614411</v>
      </c>
      <c r="T144" s="2">
        <f t="shared" si="160"/>
        <v>0.01</v>
      </c>
      <c r="U144" s="14">
        <f t="shared" si="161"/>
        <v>9.7047768829614418E-3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2.4604776882961442E-2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0</v>
      </c>
      <c r="AX144" s="1">
        <f t="shared" si="168"/>
        <v>0</v>
      </c>
    </row>
    <row r="145" spans="3:51" x14ac:dyDescent="0.15">
      <c r="C145" s="7">
        <v>9</v>
      </c>
      <c r="D145" s="7">
        <f t="shared" si="169"/>
        <v>25.3227819306667</v>
      </c>
      <c r="E145" s="10">
        <f t="shared" si="170"/>
        <v>25.301167777096801</v>
      </c>
      <c r="F145" s="7" t="s">
        <v>83</v>
      </c>
      <c r="G145" s="1">
        <v>10</v>
      </c>
      <c r="H145" s="9">
        <f t="shared" si="151"/>
        <v>25.3227819306667</v>
      </c>
      <c r="I145" s="9">
        <f t="shared" si="152"/>
        <v>298.47278193066666</v>
      </c>
      <c r="J145" s="9">
        <f t="shared" si="153"/>
        <v>0.35861865557040906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2.0813688053688515</v>
      </c>
      <c r="P145" s="9">
        <f t="shared" si="156"/>
        <v>0.74641768272756592</v>
      </c>
      <c r="Q145" s="12">
        <f t="shared" si="157"/>
        <v>0.19406859750916713</v>
      </c>
      <c r="R145" s="9">
        <f t="shared" si="158"/>
        <v>0.19735245833333334</v>
      </c>
      <c r="S145" s="13">
        <f t="shared" si="159"/>
        <v>0.98336042605246055</v>
      </c>
      <c r="T145" s="2">
        <f t="shared" si="160"/>
        <v>0.01</v>
      </c>
      <c r="U145" s="14">
        <f t="shared" si="161"/>
        <v>9.8336042605246064E-3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2.4733604260524608E-2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0</v>
      </c>
      <c r="AX145" s="1">
        <f t="shared" si="168"/>
        <v>0</v>
      </c>
    </row>
    <row r="146" spans="3:51" x14ac:dyDescent="0.15">
      <c r="C146" s="7">
        <v>10</v>
      </c>
      <c r="D146" s="7">
        <f t="shared" si="169"/>
        <v>25.6446298703226</v>
      </c>
      <c r="E146" s="10">
        <f t="shared" si="170"/>
        <v>25.3227819306667</v>
      </c>
      <c r="F146" s="7" t="s">
        <v>83</v>
      </c>
      <c r="G146" s="1">
        <v>11</v>
      </c>
      <c r="H146" s="9">
        <f t="shared" si="151"/>
        <v>25.6446298703226</v>
      </c>
      <c r="I146" s="9">
        <f t="shared" si="152"/>
        <v>298.79462987032258</v>
      </c>
      <c r="J146" s="9">
        <f t="shared" si="153"/>
        <v>0.37144416213857878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2.0939990393079526</v>
      </c>
      <c r="P146" s="9">
        <f t="shared" si="156"/>
        <v>0.7778037186747313</v>
      </c>
      <c r="Q146" s="12">
        <f t="shared" si="157"/>
        <v>0.20222896685543015</v>
      </c>
      <c r="R146" s="9">
        <f t="shared" si="158"/>
        <v>0.19735245833333334</v>
      </c>
      <c r="S146" s="13">
        <f t="shared" si="159"/>
        <v>1.0247096416395294</v>
      </c>
      <c r="T146" s="2">
        <f t="shared" si="160"/>
        <v>0.01</v>
      </c>
      <c r="U146" s="14">
        <f t="shared" si="161"/>
        <v>1.0247096416395294E-2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2.5147096416395294E-2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0</v>
      </c>
      <c r="AX146" s="1">
        <f t="shared" si="168"/>
        <v>0</v>
      </c>
    </row>
    <row r="147" spans="3:51" x14ac:dyDescent="0.15">
      <c r="C147" s="7">
        <v>11</v>
      </c>
      <c r="D147" s="7">
        <f t="shared" si="169"/>
        <v>25.655061982333301</v>
      </c>
      <c r="E147" s="10">
        <f t="shared" si="170"/>
        <v>25.6446298703226</v>
      </c>
      <c r="F147" s="7" t="s">
        <v>85</v>
      </c>
      <c r="G147" s="1">
        <v>12</v>
      </c>
      <c r="H147" s="9">
        <f t="shared" si="151"/>
        <v>25.655061982333301</v>
      </c>
      <c r="I147" s="9">
        <f t="shared" si="152"/>
        <v>298.80506198233326</v>
      </c>
      <c r="J147" s="9">
        <f t="shared" si="153"/>
        <v>0.37186699416684144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2.0752432372998881</v>
      </c>
      <c r="P147" s="9">
        <f t="shared" si="156"/>
        <v>0.77171446481977468</v>
      </c>
      <c r="Q147" s="12">
        <f t="shared" si="157"/>
        <v>0.20064576085314142</v>
      </c>
      <c r="R147" s="9">
        <f t="shared" si="158"/>
        <v>0.19735245833333334</v>
      </c>
      <c r="S147" s="13">
        <f t="shared" si="159"/>
        <v>1.0166874157414629</v>
      </c>
      <c r="T147" s="2">
        <f t="shared" si="160"/>
        <v>0.01</v>
      </c>
      <c r="U147" s="14">
        <f t="shared" si="161"/>
        <v>1.0166874157414629E-2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2.5066874157414633E-2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0</v>
      </c>
      <c r="AX147" s="1">
        <f t="shared" si="168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9"/>
        <v>25.6073325522581</v>
      </c>
      <c r="E148" s="10">
        <f t="shared" si="170"/>
        <v>25.655061982333301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topLeftCell="A19" workbookViewId="0">
      <pane xSplit="4" topLeftCell="E1" activePane="topRight" state="frozen"/>
      <selection pane="topRight" activeCell="E13" sqref="E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1389873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213809445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10959694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18947352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41231856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5749822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895320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1255210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172645609.84217158</v>
      </c>
      <c r="J13" s="6" t="s">
        <v>37</v>
      </c>
      <c r="K13" s="6">
        <f>I13/(10000*1000)</f>
        <v>17.264560984217159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8">
        <v>25.567072902903199</v>
      </c>
      <c r="E26" s="7"/>
      <c r="F26" s="7"/>
      <c r="G26" s="1">
        <v>1</v>
      </c>
      <c r="H26" s="9">
        <f t="shared" ref="H26:H37" si="0">E27</f>
        <v>25.567072902903199</v>
      </c>
      <c r="I26" s="9">
        <f t="shared" ref="I26:I37" si="1">H26+273.15</f>
        <v>298.71707290290317</v>
      </c>
      <c r="J26" s="9">
        <f t="shared" ref="J26:J37" si="2">EXP(($C$15*(I26-$C$13))/($C$16*I26*$C$13))</f>
        <v>0.36831475998934737</v>
      </c>
      <c r="K26" s="9">
        <f t="shared" ref="K26:K37" si="3">$B$26/12</f>
        <v>107.31</v>
      </c>
      <c r="L26" s="9">
        <f t="shared" ref="L26:L37" si="4">K26*$B$27/100</f>
        <v>1.0730999999999999</v>
      </c>
      <c r="M26" s="1" t="s">
        <v>83</v>
      </c>
      <c r="O26" s="9">
        <f>L26</f>
        <v>1.0730999999999999</v>
      </c>
      <c r="P26" s="9">
        <f t="shared" ref="P26:P37" si="5">O26*J26</f>
        <v>0.39523856894456866</v>
      </c>
      <c r="Q26" s="12">
        <f t="shared" ref="Q26:Q37" si="6">P26*$B$28</f>
        <v>3.9523856894456866E-2</v>
      </c>
      <c r="R26" s="9">
        <f t="shared" ref="R26:R37" si="7">L26*$B$28</f>
        <v>0.10731</v>
      </c>
      <c r="S26" s="13">
        <f t="shared" ref="S26:S37" si="8">Q26/R26</f>
        <v>0.36831475998934737</v>
      </c>
      <c r="T26" s="2">
        <f t="shared" ref="T26:T37" si="9">$B$27/100</f>
        <v>0.01</v>
      </c>
      <c r="U26" s="14">
        <f t="shared" ref="U26:U37" si="10">S26*T26</f>
        <v>3.6831475998934738E-3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3.5783147599893476E-2</v>
      </c>
      <c r="AR26" s="9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115822.75</v>
      </c>
      <c r="AU26" s="1">
        <f t="shared" ref="AU26:AU37" si="17">AT26*10000*AS26*0.67*AR26*AQ26</f>
        <v>297980201.61288798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25.472637768122699</v>
      </c>
      <c r="E27" s="10">
        <f t="shared" ref="E27:E38" si="18">D26</f>
        <v>25.567072902903199</v>
      </c>
      <c r="F27" s="7" t="s">
        <v>83</v>
      </c>
      <c r="G27" s="1">
        <v>2</v>
      </c>
      <c r="H27" s="9">
        <f t="shared" si="0"/>
        <v>25.472637768122699</v>
      </c>
      <c r="I27" s="9">
        <f t="shared" si="1"/>
        <v>298.62263776812267</v>
      </c>
      <c r="J27" s="9">
        <f t="shared" si="2"/>
        <v>0.36453773960080804</v>
      </c>
      <c r="K27" s="9">
        <f t="shared" si="3"/>
        <v>107.31</v>
      </c>
      <c r="L27" s="9">
        <f t="shared" si="4"/>
        <v>1.0730999999999999</v>
      </c>
      <c r="M27" s="1" t="s">
        <v>83</v>
      </c>
      <c r="O27" s="9">
        <f t="shared" ref="O27:O37" si="19">L27+O26-P26-N27</f>
        <v>1.7509614310554311</v>
      </c>
      <c r="P27" s="9">
        <f t="shared" si="5"/>
        <v>0.63829152220514296</v>
      </c>
      <c r="Q27" s="12">
        <f t="shared" si="6"/>
        <v>6.3829152220514301E-2</v>
      </c>
      <c r="R27" s="9">
        <f t="shared" si="7"/>
        <v>0.10731</v>
      </c>
      <c r="S27" s="13">
        <f t="shared" si="8"/>
        <v>0.59481084913348525</v>
      </c>
      <c r="T27" s="2">
        <f t="shared" si="9"/>
        <v>0.01</v>
      </c>
      <c r="U27" s="14">
        <f t="shared" si="10"/>
        <v>5.9481084913348527E-3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3.8048108491334859E-2</v>
      </c>
      <c r="AR27" s="9">
        <f t="shared" si="14"/>
        <v>107.31</v>
      </c>
      <c r="AS27" s="1">
        <f t="shared" si="15"/>
        <v>0.1</v>
      </c>
      <c r="AT27" s="1">
        <f t="shared" si="16"/>
        <v>115822.75</v>
      </c>
      <c r="AU27" s="1">
        <f t="shared" si="17"/>
        <v>316841412.779203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25.071548140006101</v>
      </c>
      <c r="E28" s="10">
        <f t="shared" si="18"/>
        <v>25.472637768122699</v>
      </c>
      <c r="F28" s="7" t="s">
        <v>83</v>
      </c>
      <c r="G28" s="1">
        <v>3</v>
      </c>
      <c r="H28" s="9">
        <f t="shared" si="0"/>
        <v>25.071548140006101</v>
      </c>
      <c r="I28" s="9">
        <f t="shared" si="1"/>
        <v>298.22154814000606</v>
      </c>
      <c r="J28" s="9">
        <f t="shared" si="2"/>
        <v>0.34889725267248467</v>
      </c>
      <c r="K28" s="9">
        <f t="shared" si="3"/>
        <v>107.31</v>
      </c>
      <c r="L28" s="9">
        <f t="shared" si="4"/>
        <v>1.0730999999999999</v>
      </c>
      <c r="M28" s="1" t="s">
        <v>83</v>
      </c>
      <c r="O28" s="9">
        <f t="shared" si="19"/>
        <v>2.185769908850288</v>
      </c>
      <c r="P28" s="9">
        <f t="shared" si="5"/>
        <v>0.76260911617205274</v>
      </c>
      <c r="Q28" s="12">
        <f t="shared" si="6"/>
        <v>7.6260911617205274E-2</v>
      </c>
      <c r="R28" s="9">
        <f t="shared" si="7"/>
        <v>0.10731</v>
      </c>
      <c r="S28" s="13">
        <f t="shared" si="8"/>
        <v>0.71065987901598426</v>
      </c>
      <c r="T28" s="2">
        <f t="shared" si="9"/>
        <v>0.01</v>
      </c>
      <c r="U28" s="14">
        <f t="shared" si="10"/>
        <v>7.1065987901598425E-3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3.9206598790159849E-2</v>
      </c>
      <c r="AR28" s="9">
        <f t="shared" si="14"/>
        <v>107.31</v>
      </c>
      <c r="AS28" s="1">
        <f t="shared" si="15"/>
        <v>0.1</v>
      </c>
      <c r="AT28" s="1">
        <f t="shared" si="16"/>
        <v>115822.75</v>
      </c>
      <c r="AU28" s="1">
        <f t="shared" si="17"/>
        <v>326488612.53564572</v>
      </c>
    </row>
    <row r="29" spans="1:47" x14ac:dyDescent="0.15">
      <c r="C29" s="7">
        <v>3</v>
      </c>
      <c r="D29" s="8">
        <v>25.589824895690199</v>
      </c>
      <c r="E29" s="10">
        <f t="shared" si="18"/>
        <v>25.071548140006101</v>
      </c>
      <c r="F29" s="7" t="s">
        <v>83</v>
      </c>
      <c r="G29" s="1">
        <v>4</v>
      </c>
      <c r="H29" s="9">
        <f t="shared" si="0"/>
        <v>25.589824895690199</v>
      </c>
      <c r="I29" s="9">
        <f t="shared" si="1"/>
        <v>298.73982489569016</v>
      </c>
      <c r="J29" s="9">
        <f t="shared" si="2"/>
        <v>0.36923022201216493</v>
      </c>
      <c r="K29" s="9">
        <f t="shared" si="3"/>
        <v>107.31</v>
      </c>
      <c r="L29" s="9">
        <f t="shared" si="4"/>
        <v>1.0730999999999999</v>
      </c>
      <c r="M29" s="1" t="s">
        <v>83</v>
      </c>
      <c r="O29" s="9">
        <f t="shared" si="19"/>
        <v>2.4962607926782354</v>
      </c>
      <c r="P29" s="9">
        <f t="shared" si="5"/>
        <v>0.92169492668084774</v>
      </c>
      <c r="Q29" s="12">
        <f t="shared" si="6"/>
        <v>9.2169492668084774E-2</v>
      </c>
      <c r="R29" s="9">
        <f t="shared" si="7"/>
        <v>0.10731</v>
      </c>
      <c r="S29" s="13">
        <f t="shared" si="8"/>
        <v>0.85890870066242453</v>
      </c>
      <c r="T29" s="2">
        <f t="shared" si="9"/>
        <v>0.01</v>
      </c>
      <c r="U29" s="14">
        <f t="shared" si="10"/>
        <v>8.589087006624245E-3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4.0689087006624249E-2</v>
      </c>
      <c r="AR29" s="9">
        <f t="shared" si="14"/>
        <v>107.31</v>
      </c>
      <c r="AS29" s="1">
        <f t="shared" si="15"/>
        <v>0.1</v>
      </c>
      <c r="AT29" s="1">
        <f t="shared" si="16"/>
        <v>115822.75</v>
      </c>
      <c r="AU29" s="1">
        <f t="shared" si="17"/>
        <v>338833869.09524775</v>
      </c>
    </row>
    <row r="30" spans="1:47" x14ac:dyDescent="0.15">
      <c r="C30" s="7">
        <v>4</v>
      </c>
      <c r="D30" s="8">
        <v>24.7496369558448</v>
      </c>
      <c r="E30" s="10">
        <f t="shared" si="18"/>
        <v>25.589824895690199</v>
      </c>
      <c r="F30" s="7" t="s">
        <v>83</v>
      </c>
      <c r="G30" s="1">
        <v>5</v>
      </c>
      <c r="H30" s="9">
        <f t="shared" si="0"/>
        <v>24.7496369558448</v>
      </c>
      <c r="I30" s="9">
        <f t="shared" si="1"/>
        <v>297.89963695584476</v>
      </c>
      <c r="J30" s="9">
        <f t="shared" si="2"/>
        <v>0.3368023687754409</v>
      </c>
      <c r="K30" s="9">
        <f t="shared" si="3"/>
        <v>107.31</v>
      </c>
      <c r="L30" s="9">
        <f t="shared" si="4"/>
        <v>1.0730999999999999</v>
      </c>
      <c r="M30" s="1" t="s">
        <v>85</v>
      </c>
      <c r="N30" s="9">
        <f>(O29-P29)*C21/100</f>
        <v>1.4958375726975184</v>
      </c>
      <c r="O30" s="9">
        <f t="shared" si="19"/>
        <v>1.1518282932998696</v>
      </c>
      <c r="P30" s="9">
        <f t="shared" si="5"/>
        <v>0.38793849760596938</v>
      </c>
      <c r="Q30" s="12">
        <f t="shared" si="6"/>
        <v>3.8793849760596938E-2</v>
      </c>
      <c r="R30" s="9">
        <f t="shared" si="7"/>
        <v>0.10731</v>
      </c>
      <c r="S30" s="13">
        <f t="shared" si="8"/>
        <v>0.36151197242192656</v>
      </c>
      <c r="T30" s="2">
        <f t="shared" si="9"/>
        <v>0.01</v>
      </c>
      <c r="U30" s="14">
        <f t="shared" si="10"/>
        <v>3.6151197242192657E-3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3.5715119724219271E-2</v>
      </c>
      <c r="AR30" s="9">
        <f t="shared" si="14"/>
        <v>107.31</v>
      </c>
      <c r="AS30" s="1">
        <f t="shared" si="15"/>
        <v>0.1</v>
      </c>
      <c r="AT30" s="1">
        <f t="shared" si="16"/>
        <v>115822.75</v>
      </c>
      <c r="AU30" s="1">
        <f t="shared" si="17"/>
        <v>297413707.00667405</v>
      </c>
    </row>
    <row r="31" spans="1:47" x14ac:dyDescent="0.15">
      <c r="C31" s="7">
        <v>5</v>
      </c>
      <c r="D31" s="8">
        <v>24.181677506734601</v>
      </c>
      <c r="E31" s="10">
        <f t="shared" si="18"/>
        <v>24.7496369558448</v>
      </c>
      <c r="F31" s="7" t="s">
        <v>85</v>
      </c>
      <c r="G31" s="1">
        <v>6</v>
      </c>
      <c r="H31" s="9">
        <f t="shared" si="0"/>
        <v>24.181677506734601</v>
      </c>
      <c r="I31" s="9">
        <f t="shared" si="1"/>
        <v>297.33167750673459</v>
      </c>
      <c r="J31" s="9">
        <f t="shared" si="2"/>
        <v>0.31641739225266452</v>
      </c>
      <c r="K31" s="9">
        <f t="shared" si="3"/>
        <v>107.31</v>
      </c>
      <c r="L31" s="9">
        <f t="shared" si="4"/>
        <v>1.0730999999999999</v>
      </c>
      <c r="M31" s="1" t="s">
        <v>83</v>
      </c>
      <c r="O31" s="9">
        <f t="shared" si="19"/>
        <v>1.8369897956939001</v>
      </c>
      <c r="P31" s="9">
        <f t="shared" si="5"/>
        <v>0.58125552074821885</v>
      </c>
      <c r="Q31" s="12">
        <f t="shared" si="6"/>
        <v>5.8125552074821889E-2</v>
      </c>
      <c r="R31" s="9">
        <f t="shared" si="7"/>
        <v>0.10731</v>
      </c>
      <c r="S31" s="13">
        <f t="shared" si="8"/>
        <v>0.54166016284430052</v>
      </c>
      <c r="T31" s="2">
        <f t="shared" si="9"/>
        <v>0.01</v>
      </c>
      <c r="U31" s="14">
        <f t="shared" si="10"/>
        <v>5.4166016284430052E-3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3.751660162844301E-2</v>
      </c>
      <c r="AR31" s="9">
        <f t="shared" si="14"/>
        <v>107.31</v>
      </c>
      <c r="AS31" s="1">
        <f t="shared" si="15"/>
        <v>0.1</v>
      </c>
      <c r="AT31" s="1">
        <f t="shared" si="16"/>
        <v>115822.75</v>
      </c>
      <c r="AU31" s="1">
        <f t="shared" si="17"/>
        <v>312415348.19891387</v>
      </c>
    </row>
    <row r="32" spans="1:47" x14ac:dyDescent="0.15">
      <c r="C32" s="7">
        <v>6</v>
      </c>
      <c r="D32" s="8">
        <v>23.498541834477201</v>
      </c>
      <c r="E32" s="10">
        <f t="shared" si="18"/>
        <v>24.181677506734601</v>
      </c>
      <c r="F32" s="7" t="s">
        <v>83</v>
      </c>
      <c r="G32" s="1">
        <v>7</v>
      </c>
      <c r="H32" s="9">
        <f t="shared" si="0"/>
        <v>23.498541834477201</v>
      </c>
      <c r="I32" s="9">
        <f t="shared" si="1"/>
        <v>296.64854183447716</v>
      </c>
      <c r="J32" s="9">
        <f t="shared" si="2"/>
        <v>0.29343331275171447</v>
      </c>
      <c r="K32" s="9">
        <f t="shared" si="3"/>
        <v>107.31</v>
      </c>
      <c r="L32" s="9">
        <f t="shared" si="4"/>
        <v>1.0730999999999999</v>
      </c>
      <c r="M32" s="1" t="s">
        <v>83</v>
      </c>
      <c r="O32" s="9">
        <f t="shared" si="19"/>
        <v>2.3288342749456814</v>
      </c>
      <c r="P32" s="9">
        <f t="shared" si="5"/>
        <v>0.6833575561470483</v>
      </c>
      <c r="Q32" s="12">
        <f t="shared" si="6"/>
        <v>6.8335755614704827E-2</v>
      </c>
      <c r="R32" s="9">
        <f t="shared" si="7"/>
        <v>0.10731</v>
      </c>
      <c r="S32" s="13">
        <f t="shared" si="8"/>
        <v>0.63680696686892946</v>
      </c>
      <c r="T32" s="2">
        <f t="shared" si="9"/>
        <v>0.01</v>
      </c>
      <c r="U32" s="14">
        <f t="shared" si="10"/>
        <v>6.3680696686892945E-3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3.8468069668689299E-2</v>
      </c>
      <c r="AR32" s="9">
        <f t="shared" si="14"/>
        <v>107.31</v>
      </c>
      <c r="AS32" s="1">
        <f t="shared" si="15"/>
        <v>0.1</v>
      </c>
      <c r="AT32" s="1">
        <f t="shared" si="16"/>
        <v>115822.75</v>
      </c>
      <c r="AU32" s="1">
        <f t="shared" si="17"/>
        <v>320338593.00764197</v>
      </c>
    </row>
    <row r="33" spans="1:48" x14ac:dyDescent="0.15">
      <c r="C33" s="7">
        <v>7</v>
      </c>
      <c r="D33" s="8">
        <v>23.9406232743146</v>
      </c>
      <c r="E33" s="10">
        <f t="shared" si="18"/>
        <v>23.498541834477201</v>
      </c>
      <c r="F33" s="7" t="s">
        <v>83</v>
      </c>
      <c r="G33" s="1">
        <v>8</v>
      </c>
      <c r="H33" s="9">
        <f t="shared" si="0"/>
        <v>23.9406232743146</v>
      </c>
      <c r="I33" s="9">
        <f t="shared" si="1"/>
        <v>297.09062327431457</v>
      </c>
      <c r="J33" s="9">
        <f t="shared" si="2"/>
        <v>0.30812072252037942</v>
      </c>
      <c r="K33" s="9">
        <f t="shared" si="3"/>
        <v>107.31</v>
      </c>
      <c r="L33" s="9">
        <f t="shared" si="4"/>
        <v>1.0730999999999999</v>
      </c>
      <c r="M33" s="1" t="s">
        <v>83</v>
      </c>
      <c r="O33" s="9">
        <f t="shared" si="19"/>
        <v>2.7185767187986327</v>
      </c>
      <c r="P33" s="9">
        <f t="shared" si="5"/>
        <v>0.83764982282331701</v>
      </c>
      <c r="Q33" s="12">
        <f t="shared" si="6"/>
        <v>8.3764982282331701E-2</v>
      </c>
      <c r="R33" s="9">
        <f t="shared" si="7"/>
        <v>0.10731</v>
      </c>
      <c r="S33" s="13">
        <f t="shared" si="8"/>
        <v>0.78058878280059363</v>
      </c>
      <c r="T33" s="2">
        <f t="shared" si="9"/>
        <v>0.01</v>
      </c>
      <c r="U33" s="14">
        <f t="shared" si="10"/>
        <v>7.8058878280059365E-3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3.9905887828005943E-2</v>
      </c>
      <c r="AR33" s="9">
        <f t="shared" si="14"/>
        <v>107.31</v>
      </c>
      <c r="AS33" s="1">
        <f t="shared" si="15"/>
        <v>0.1</v>
      </c>
      <c r="AT33" s="1">
        <f t="shared" si="16"/>
        <v>115822.75</v>
      </c>
      <c r="AU33" s="1">
        <f t="shared" si="17"/>
        <v>332311864.60986179</v>
      </c>
    </row>
    <row r="34" spans="1:48" x14ac:dyDescent="0.15">
      <c r="C34" s="7">
        <v>8</v>
      </c>
      <c r="D34" s="8">
        <v>24.525218335526699</v>
      </c>
      <c r="E34" s="10">
        <f t="shared" si="18"/>
        <v>23.9406232743146</v>
      </c>
      <c r="F34" s="7" t="s">
        <v>83</v>
      </c>
      <c r="G34" s="1">
        <v>9</v>
      </c>
      <c r="H34" s="9">
        <f t="shared" si="0"/>
        <v>24.525218335526699</v>
      </c>
      <c r="I34" s="9">
        <f t="shared" si="1"/>
        <v>297.67521833552667</v>
      </c>
      <c r="J34" s="9">
        <f t="shared" si="2"/>
        <v>0.32860456814425543</v>
      </c>
      <c r="K34" s="9">
        <f t="shared" si="3"/>
        <v>107.31</v>
      </c>
      <c r="L34" s="9">
        <f t="shared" si="4"/>
        <v>1.0730999999999999</v>
      </c>
      <c r="M34" s="1" t="s">
        <v>83</v>
      </c>
      <c r="O34" s="9">
        <f t="shared" si="19"/>
        <v>2.954026895975316</v>
      </c>
      <c r="P34" s="9">
        <f t="shared" si="5"/>
        <v>0.97070673243848404</v>
      </c>
      <c r="Q34" s="12">
        <f t="shared" si="6"/>
        <v>9.707067324384841E-2</v>
      </c>
      <c r="R34" s="9">
        <f t="shared" si="7"/>
        <v>0.10731</v>
      </c>
      <c r="S34" s="13">
        <f t="shared" si="8"/>
        <v>0.90458180266376298</v>
      </c>
      <c r="T34" s="2">
        <f t="shared" si="9"/>
        <v>0.01</v>
      </c>
      <c r="U34" s="14">
        <f t="shared" si="10"/>
        <v>9.0458180266376302E-3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4.1145818026637637E-2</v>
      </c>
      <c r="AR34" s="9">
        <f t="shared" si="14"/>
        <v>107.31</v>
      </c>
      <c r="AS34" s="1">
        <f t="shared" si="15"/>
        <v>0.1</v>
      </c>
      <c r="AT34" s="1">
        <f t="shared" si="16"/>
        <v>115822.75</v>
      </c>
      <c r="AU34" s="1">
        <f t="shared" si="17"/>
        <v>342637246.11920899</v>
      </c>
    </row>
    <row r="35" spans="1:48" x14ac:dyDescent="0.15">
      <c r="C35" s="7">
        <v>9</v>
      </c>
      <c r="D35" s="8">
        <v>25.935321081807</v>
      </c>
      <c r="E35" s="10">
        <f t="shared" si="18"/>
        <v>24.525218335526699</v>
      </c>
      <c r="F35" s="7" t="s">
        <v>83</v>
      </c>
      <c r="G35" s="1">
        <v>10</v>
      </c>
      <c r="H35" s="9">
        <f t="shared" si="0"/>
        <v>25.935321081807</v>
      </c>
      <c r="I35" s="9">
        <f t="shared" si="1"/>
        <v>299.08532108180697</v>
      </c>
      <c r="J35" s="9">
        <f t="shared" si="2"/>
        <v>0.38339694485095599</v>
      </c>
      <c r="K35" s="9">
        <f t="shared" si="3"/>
        <v>107.31</v>
      </c>
      <c r="L35" s="9">
        <f t="shared" si="4"/>
        <v>1.0730999999999999</v>
      </c>
      <c r="M35" s="1" t="s">
        <v>83</v>
      </c>
      <c r="O35" s="9">
        <f t="shared" si="19"/>
        <v>3.0564201635368322</v>
      </c>
      <c r="P35" s="9">
        <f t="shared" si="5"/>
        <v>1.1718221528808808</v>
      </c>
      <c r="Q35" s="12">
        <f t="shared" si="6"/>
        <v>0.11718221528808809</v>
      </c>
      <c r="R35" s="9">
        <f t="shared" si="7"/>
        <v>0.10731</v>
      </c>
      <c r="S35" s="13">
        <f t="shared" si="8"/>
        <v>1.0919971604518506</v>
      </c>
      <c r="T35" s="2">
        <f t="shared" si="9"/>
        <v>0.01</v>
      </c>
      <c r="U35" s="14">
        <f t="shared" si="10"/>
        <v>1.0919971604518505E-2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4.3019971604518509E-2</v>
      </c>
      <c r="AR35" s="9">
        <f t="shared" si="14"/>
        <v>107.31</v>
      </c>
      <c r="AS35" s="1">
        <f t="shared" si="15"/>
        <v>0.1</v>
      </c>
      <c r="AT35" s="1">
        <f t="shared" si="16"/>
        <v>115822.75</v>
      </c>
      <c r="AU35" s="1">
        <f t="shared" si="17"/>
        <v>358244052.63144886</v>
      </c>
    </row>
    <row r="36" spans="1:48" x14ac:dyDescent="0.15">
      <c r="C36" s="7">
        <v>10</v>
      </c>
      <c r="D36" s="8">
        <v>26.393380376276301</v>
      </c>
      <c r="E36" s="10">
        <f t="shared" si="18"/>
        <v>25.935321081807</v>
      </c>
      <c r="F36" s="7" t="s">
        <v>83</v>
      </c>
      <c r="G36" s="1">
        <v>11</v>
      </c>
      <c r="H36" s="9">
        <f t="shared" si="0"/>
        <v>26.393380376276301</v>
      </c>
      <c r="I36" s="9">
        <f t="shared" si="1"/>
        <v>299.54338037627628</v>
      </c>
      <c r="J36" s="9">
        <f t="shared" si="2"/>
        <v>0.40296674605039823</v>
      </c>
      <c r="K36" s="9">
        <f t="shared" si="3"/>
        <v>107.31</v>
      </c>
      <c r="L36" s="9">
        <f t="shared" si="4"/>
        <v>1.0730999999999999</v>
      </c>
      <c r="M36" s="1" t="s">
        <v>85</v>
      </c>
      <c r="N36" s="9">
        <f>(O35-P35)*C21/100</f>
        <v>1.7903681101231539</v>
      </c>
      <c r="O36" s="9">
        <f t="shared" si="19"/>
        <v>1.1673299005327975</v>
      </c>
      <c r="P36" s="9">
        <f t="shared" si="5"/>
        <v>0.47039513158503643</v>
      </c>
      <c r="Q36" s="12">
        <f t="shared" si="6"/>
        <v>4.7039513158503646E-2</v>
      </c>
      <c r="R36" s="9">
        <f t="shared" si="7"/>
        <v>0.10731</v>
      </c>
      <c r="S36" s="13">
        <f t="shared" si="8"/>
        <v>0.43835162760696716</v>
      </c>
      <c r="T36" s="2">
        <f t="shared" si="9"/>
        <v>0.01</v>
      </c>
      <c r="U36" s="14">
        <f t="shared" si="10"/>
        <v>4.383516276069672E-3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3.6483516276069675E-2</v>
      </c>
      <c r="AR36" s="9">
        <f t="shared" si="14"/>
        <v>107.31</v>
      </c>
      <c r="AS36" s="1">
        <f t="shared" si="15"/>
        <v>0.1</v>
      </c>
      <c r="AT36" s="1">
        <f t="shared" si="16"/>
        <v>115822.75</v>
      </c>
      <c r="AU36" s="1">
        <f t="shared" si="17"/>
        <v>303812444.25581735</v>
      </c>
    </row>
    <row r="37" spans="1:48" x14ac:dyDescent="0.15">
      <c r="C37" s="7">
        <v>11</v>
      </c>
      <c r="D37" s="8">
        <v>25.852556057244499</v>
      </c>
      <c r="E37" s="10">
        <f t="shared" si="18"/>
        <v>26.393380376276301</v>
      </c>
      <c r="F37" s="7" t="s">
        <v>85</v>
      </c>
      <c r="G37" s="1">
        <v>12</v>
      </c>
      <c r="H37" s="9">
        <f t="shared" si="0"/>
        <v>25.852556057244499</v>
      </c>
      <c r="I37" s="9">
        <f t="shared" si="1"/>
        <v>299.00255605724448</v>
      </c>
      <c r="J37" s="9">
        <f t="shared" si="2"/>
        <v>0.37995751918084336</v>
      </c>
      <c r="K37" s="9">
        <f t="shared" si="3"/>
        <v>107.31</v>
      </c>
      <c r="L37" s="9">
        <f t="shared" si="4"/>
        <v>1.0730999999999999</v>
      </c>
      <c r="M37" s="1" t="s">
        <v>83</v>
      </c>
      <c r="O37" s="9">
        <f t="shared" si="19"/>
        <v>1.7700347689477609</v>
      </c>
      <c r="P37" s="9">
        <f t="shared" si="5"/>
        <v>0.67253801967322846</v>
      </c>
      <c r="Q37" s="12">
        <f t="shared" si="6"/>
        <v>6.7253801967322849E-2</v>
      </c>
      <c r="R37" s="9">
        <f t="shared" si="7"/>
        <v>0.10731</v>
      </c>
      <c r="S37" s="13">
        <f t="shared" si="8"/>
        <v>0.6267244615350186</v>
      </c>
      <c r="T37" s="2">
        <f t="shared" si="9"/>
        <v>0.01</v>
      </c>
      <c r="U37" s="14">
        <f t="shared" si="10"/>
        <v>6.2672446153501857E-3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3.8367244615350189E-2</v>
      </c>
      <c r="AR37" s="9">
        <f t="shared" si="14"/>
        <v>107.31</v>
      </c>
      <c r="AS37" s="1">
        <f t="shared" si="15"/>
        <v>0.1</v>
      </c>
      <c r="AT37" s="1">
        <f t="shared" si="16"/>
        <v>115822.75</v>
      </c>
      <c r="AU37" s="1">
        <f t="shared" si="17"/>
        <v>319498983.5339995</v>
      </c>
      <c r="AV37" s="1">
        <f>SUM(AU26:AU37)</f>
        <v>3866816335.3865504</v>
      </c>
    </row>
    <row r="38" spans="1:48" x14ac:dyDescent="0.15">
      <c r="C38" s="7">
        <v>12</v>
      </c>
      <c r="D38" s="8">
        <v>25.336707435642101</v>
      </c>
      <c r="E38" s="10">
        <f t="shared" si="18"/>
        <v>25.852556057244499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7">
        <f>D26</f>
        <v>25.567072902903199</v>
      </c>
      <c r="E42" s="7"/>
      <c r="F42" s="7"/>
      <c r="G42" s="1">
        <v>1</v>
      </c>
      <c r="H42" s="9">
        <f t="shared" ref="H42:H53" si="20">E43</f>
        <v>25.567072902903199</v>
      </c>
      <c r="I42" s="9">
        <f t="shared" ref="I42:I53" si="21">H42+273.15</f>
        <v>298.71707290290317</v>
      </c>
      <c r="J42" s="9">
        <f t="shared" ref="J42:J53" si="22">EXP(($C$15*(I42-$C$13))/($C$16*I42*$C$13))</f>
        <v>0.36831475998934737</v>
      </c>
      <c r="K42" s="9">
        <f t="shared" ref="K42:K53" si="23">$B$42/12</f>
        <v>122.06816666666667</v>
      </c>
      <c r="L42" s="9">
        <f t="shared" ref="L42:L53" si="24">K42*$B$43/100</f>
        <v>1.2206816666666667</v>
      </c>
      <c r="M42" s="1" t="s">
        <v>83</v>
      </c>
      <c r="O42" s="9">
        <f>L42</f>
        <v>1.2206816666666667</v>
      </c>
      <c r="P42" s="9">
        <f t="shared" ref="P42:P53" si="25">O42*J42</f>
        <v>0.44959507508172986</v>
      </c>
      <c r="Q42" s="12">
        <f t="shared" ref="Q42:Q53" si="26">P42*$B$44</f>
        <v>0.10790281801961517</v>
      </c>
      <c r="R42" s="9">
        <f t="shared" ref="R42:R53" si="27">L42*$B$44</f>
        <v>0.29296359999999999</v>
      </c>
      <c r="S42" s="13">
        <f t="shared" ref="S42:S53" si="28">Q42/R42</f>
        <v>0.36831475998934737</v>
      </c>
      <c r="T42" s="2">
        <f t="shared" ref="T42:T53" si="29">$B$43/100</f>
        <v>0.01</v>
      </c>
      <c r="U42" s="14">
        <f t="shared" ref="U42:U53" si="30">S42*T42</f>
        <v>3.6831475998934738E-3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2.358314759989347E-2</v>
      </c>
      <c r="AR42" s="9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17817453.75</v>
      </c>
      <c r="AU42" s="1">
        <f t="shared" ref="AU42:AU53" si="38">AT42*10000*AS42*0.67*AR42*AQ42</f>
        <v>82477573536.695221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25.472637768122699</v>
      </c>
      <c r="E43" s="10">
        <f t="shared" ref="E43:E54" si="40">D42</f>
        <v>25.567072902903199</v>
      </c>
      <c r="F43" s="7" t="s">
        <v>83</v>
      </c>
      <c r="G43" s="1">
        <v>2</v>
      </c>
      <c r="H43" s="9">
        <f t="shared" si="20"/>
        <v>25.472637768122699</v>
      </c>
      <c r="I43" s="9">
        <f t="shared" si="21"/>
        <v>298.62263776812267</v>
      </c>
      <c r="J43" s="9">
        <f t="shared" si="22"/>
        <v>0.36453773960080804</v>
      </c>
      <c r="K43" s="9">
        <f t="shared" si="23"/>
        <v>122.06816666666667</v>
      </c>
      <c r="L43" s="9">
        <f t="shared" si="24"/>
        <v>1.2206816666666667</v>
      </c>
      <c r="M43" s="1" t="s">
        <v>83</v>
      </c>
      <c r="O43" s="9">
        <f t="shared" ref="O43:O53" si="41">L43+O42-P42-N43</f>
        <v>1.9917682582516034</v>
      </c>
      <c r="P43" s="9">
        <f t="shared" si="25"/>
        <v>0.72607469867167795</v>
      </c>
      <c r="Q43" s="12">
        <f t="shared" si="26"/>
        <v>0.17425792768120271</v>
      </c>
      <c r="R43" s="9">
        <f t="shared" si="27"/>
        <v>0.29296359999999999</v>
      </c>
      <c r="S43" s="13">
        <f t="shared" si="28"/>
        <v>0.59481084913348525</v>
      </c>
      <c r="T43" s="2">
        <f t="shared" si="29"/>
        <v>0.01</v>
      </c>
      <c r="U43" s="14">
        <f t="shared" si="30"/>
        <v>5.9481084913348527E-3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2.5848108491334849E-2</v>
      </c>
      <c r="AR43" s="9">
        <f t="shared" si="35"/>
        <v>122.06816666666667</v>
      </c>
      <c r="AS43" s="1">
        <f t="shared" si="36"/>
        <v>0.24</v>
      </c>
      <c r="AT43" s="1">
        <f t="shared" si="37"/>
        <v>17817453.75</v>
      </c>
      <c r="AU43" s="1">
        <f t="shared" si="38"/>
        <v>90398843489.754364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25.071548140006101</v>
      </c>
      <c r="E44" s="10">
        <f t="shared" si="40"/>
        <v>25.472637768122699</v>
      </c>
      <c r="F44" s="7" t="s">
        <v>83</v>
      </c>
      <c r="G44" s="1">
        <v>3</v>
      </c>
      <c r="H44" s="9">
        <f t="shared" si="20"/>
        <v>25.071548140006101</v>
      </c>
      <c r="I44" s="9">
        <f t="shared" si="21"/>
        <v>298.22154814000606</v>
      </c>
      <c r="J44" s="9">
        <f t="shared" si="22"/>
        <v>0.34889725267248467</v>
      </c>
      <c r="K44" s="9">
        <f t="shared" si="23"/>
        <v>122.06816666666667</v>
      </c>
      <c r="L44" s="9">
        <f t="shared" si="24"/>
        <v>1.2206816666666667</v>
      </c>
      <c r="M44" s="1" t="s">
        <v>83</v>
      </c>
      <c r="O44" s="9">
        <f t="shared" si="41"/>
        <v>2.4863752262465924</v>
      </c>
      <c r="P44" s="9">
        <f t="shared" si="25"/>
        <v>0.86748948555036354</v>
      </c>
      <c r="Q44" s="12">
        <f t="shared" si="26"/>
        <v>0.20819747653208723</v>
      </c>
      <c r="R44" s="9">
        <f t="shared" si="27"/>
        <v>0.29296359999999999</v>
      </c>
      <c r="S44" s="13">
        <f t="shared" si="28"/>
        <v>0.71065987901598437</v>
      </c>
      <c r="T44" s="2">
        <f t="shared" si="29"/>
        <v>0.01</v>
      </c>
      <c r="U44" s="14">
        <f t="shared" si="30"/>
        <v>7.1065987901598442E-3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2.700659879015984E-2</v>
      </c>
      <c r="AR44" s="9">
        <f t="shared" si="35"/>
        <v>122.06816666666667</v>
      </c>
      <c r="AS44" s="1">
        <f t="shared" si="36"/>
        <v>0.24</v>
      </c>
      <c r="AT44" s="1">
        <f t="shared" si="37"/>
        <v>17817453.75</v>
      </c>
      <c r="AU44" s="1">
        <f t="shared" si="38"/>
        <v>94450442980.795929</v>
      </c>
    </row>
    <row r="45" spans="1:48" x14ac:dyDescent="0.15">
      <c r="C45" s="7">
        <v>3</v>
      </c>
      <c r="D45" s="7">
        <f t="shared" si="39"/>
        <v>25.589824895690199</v>
      </c>
      <c r="E45" s="10">
        <f t="shared" si="40"/>
        <v>25.071548140006101</v>
      </c>
      <c r="F45" s="7" t="s">
        <v>83</v>
      </c>
      <c r="G45" s="1">
        <v>4</v>
      </c>
      <c r="H45" s="9">
        <f t="shared" si="20"/>
        <v>25.589824895690199</v>
      </c>
      <c r="I45" s="9">
        <f t="shared" si="21"/>
        <v>298.73982489569016</v>
      </c>
      <c r="J45" s="9">
        <f t="shared" si="22"/>
        <v>0.36923022201216493</v>
      </c>
      <c r="K45" s="9">
        <f t="shared" si="23"/>
        <v>122.06816666666667</v>
      </c>
      <c r="L45" s="9">
        <f t="shared" si="24"/>
        <v>1.2206816666666667</v>
      </c>
      <c r="M45" s="1" t="s">
        <v>83</v>
      </c>
      <c r="O45" s="9">
        <f t="shared" si="41"/>
        <v>2.8395674073628956</v>
      </c>
      <c r="P45" s="9">
        <f t="shared" si="25"/>
        <v>1.0484541042391096</v>
      </c>
      <c r="Q45" s="12">
        <f t="shared" si="26"/>
        <v>0.25162898501738629</v>
      </c>
      <c r="R45" s="9">
        <f t="shared" si="27"/>
        <v>0.29296359999999999</v>
      </c>
      <c r="S45" s="13">
        <f t="shared" si="28"/>
        <v>0.85890870066242464</v>
      </c>
      <c r="T45" s="2">
        <f t="shared" si="29"/>
        <v>0.01</v>
      </c>
      <c r="U45" s="14">
        <f t="shared" si="30"/>
        <v>8.5890870066242467E-3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2.8489087006624246E-2</v>
      </c>
      <c r="AR45" s="9">
        <f t="shared" si="35"/>
        <v>122.06816666666667</v>
      </c>
      <c r="AS45" s="1">
        <f t="shared" si="36"/>
        <v>0.24</v>
      </c>
      <c r="AT45" s="1">
        <f t="shared" si="37"/>
        <v>17817453.75</v>
      </c>
      <c r="AU45" s="1">
        <f t="shared" si="38"/>
        <v>99635163568.783905</v>
      </c>
    </row>
    <row r="46" spans="1:48" x14ac:dyDescent="0.15">
      <c r="C46" s="7">
        <v>4</v>
      </c>
      <c r="D46" s="7">
        <f t="shared" si="39"/>
        <v>24.7496369558448</v>
      </c>
      <c r="E46" s="10">
        <f t="shared" si="40"/>
        <v>25.589824895690199</v>
      </c>
      <c r="F46" s="7" t="s">
        <v>83</v>
      </c>
      <c r="G46" s="1">
        <v>5</v>
      </c>
      <c r="H46" s="9">
        <f t="shared" si="20"/>
        <v>24.7496369558448</v>
      </c>
      <c r="I46" s="9">
        <f t="shared" si="21"/>
        <v>297.89963695584476</v>
      </c>
      <c r="J46" s="9">
        <f t="shared" si="22"/>
        <v>0.3368023687754409</v>
      </c>
      <c r="K46" s="9">
        <f t="shared" si="23"/>
        <v>122.06816666666667</v>
      </c>
      <c r="L46" s="9">
        <f t="shared" si="24"/>
        <v>1.2206816666666667</v>
      </c>
      <c r="M46" s="1" t="s">
        <v>85</v>
      </c>
      <c r="N46" s="9">
        <f>(O45-P45)*$C$21/100</f>
        <v>1.701557637967597</v>
      </c>
      <c r="O46" s="9">
        <f t="shared" si="41"/>
        <v>1.3102373318228555</v>
      </c>
      <c r="P46" s="9">
        <f t="shared" si="25"/>
        <v>0.44129103701595113</v>
      </c>
      <c r="Q46" s="12">
        <f t="shared" si="26"/>
        <v>0.10590984888382826</v>
      </c>
      <c r="R46" s="9">
        <f t="shared" si="27"/>
        <v>0.29296359999999999</v>
      </c>
      <c r="S46" s="13">
        <f t="shared" si="28"/>
        <v>0.36151197242192634</v>
      </c>
      <c r="T46" s="2">
        <f t="shared" si="29"/>
        <v>0.01</v>
      </c>
      <c r="U46" s="14">
        <f t="shared" si="30"/>
        <v>3.6151197242192635E-3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2.3515119724219262E-2</v>
      </c>
      <c r="AR46" s="9">
        <f t="shared" si="35"/>
        <v>122.06816666666667</v>
      </c>
      <c r="AS46" s="1">
        <f t="shared" si="36"/>
        <v>0.24</v>
      </c>
      <c r="AT46" s="1">
        <f t="shared" si="37"/>
        <v>17817453.75</v>
      </c>
      <c r="AU46" s="1">
        <f t="shared" si="38"/>
        <v>82239658979.501419</v>
      </c>
    </row>
    <row r="47" spans="1:48" x14ac:dyDescent="0.15">
      <c r="C47" s="7">
        <v>5</v>
      </c>
      <c r="D47" s="7">
        <f t="shared" si="39"/>
        <v>24.181677506734601</v>
      </c>
      <c r="E47" s="10">
        <f t="shared" si="40"/>
        <v>24.7496369558448</v>
      </c>
      <c r="F47" s="7" t="s">
        <v>85</v>
      </c>
      <c r="G47" s="1">
        <v>6</v>
      </c>
      <c r="H47" s="9">
        <f t="shared" si="20"/>
        <v>24.181677506734601</v>
      </c>
      <c r="I47" s="9">
        <f t="shared" si="21"/>
        <v>297.33167750673459</v>
      </c>
      <c r="J47" s="9">
        <f t="shared" si="22"/>
        <v>0.31641739225266452</v>
      </c>
      <c r="K47" s="9">
        <f t="shared" si="23"/>
        <v>122.06816666666667</v>
      </c>
      <c r="L47" s="9">
        <f t="shared" si="24"/>
        <v>1.2206816666666667</v>
      </c>
      <c r="M47" s="1" t="s">
        <v>83</v>
      </c>
      <c r="O47" s="9">
        <f t="shared" si="41"/>
        <v>2.0896279614735707</v>
      </c>
      <c r="P47" s="9">
        <f t="shared" si="25"/>
        <v>0.66119463034771853</v>
      </c>
      <c r="Q47" s="12">
        <f t="shared" si="26"/>
        <v>0.15868671128345244</v>
      </c>
      <c r="R47" s="9">
        <f t="shared" si="27"/>
        <v>0.29296359999999999</v>
      </c>
      <c r="S47" s="13">
        <f t="shared" si="28"/>
        <v>0.5416601628443003</v>
      </c>
      <c r="T47" s="2">
        <f t="shared" si="29"/>
        <v>0.01</v>
      </c>
      <c r="U47" s="14">
        <f t="shared" si="30"/>
        <v>5.4166016284430034E-3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2.5316601628443E-2</v>
      </c>
      <c r="AR47" s="9">
        <f t="shared" si="35"/>
        <v>122.06816666666667</v>
      </c>
      <c r="AS47" s="1">
        <f t="shared" si="36"/>
        <v>0.24</v>
      </c>
      <c r="AT47" s="1">
        <f t="shared" si="37"/>
        <v>17817453.75</v>
      </c>
      <c r="AU47" s="1">
        <f t="shared" si="38"/>
        <v>88539999322.166718</v>
      </c>
    </row>
    <row r="48" spans="1:48" x14ac:dyDescent="0.15">
      <c r="C48" s="7">
        <v>6</v>
      </c>
      <c r="D48" s="7">
        <f t="shared" si="39"/>
        <v>23.498541834477201</v>
      </c>
      <c r="E48" s="10">
        <f t="shared" si="40"/>
        <v>24.181677506734601</v>
      </c>
      <c r="F48" s="7" t="s">
        <v>83</v>
      </c>
      <c r="G48" s="1">
        <v>7</v>
      </c>
      <c r="H48" s="9">
        <f t="shared" si="20"/>
        <v>23.498541834477201</v>
      </c>
      <c r="I48" s="9">
        <f t="shared" si="21"/>
        <v>296.64854183447716</v>
      </c>
      <c r="J48" s="9">
        <f t="shared" si="22"/>
        <v>0.29343331275171447</v>
      </c>
      <c r="K48" s="9">
        <f t="shared" si="23"/>
        <v>122.06816666666667</v>
      </c>
      <c r="L48" s="9">
        <f t="shared" si="24"/>
        <v>1.2206816666666667</v>
      </c>
      <c r="M48" s="1" t="s">
        <v>83</v>
      </c>
      <c r="O48" s="9">
        <f t="shared" si="41"/>
        <v>2.6491149977925188</v>
      </c>
      <c r="P48" s="9">
        <f t="shared" si="25"/>
        <v>0.77733858966250957</v>
      </c>
      <c r="Q48" s="12">
        <f t="shared" si="26"/>
        <v>0.18656126151900229</v>
      </c>
      <c r="R48" s="9">
        <f t="shared" si="27"/>
        <v>0.29296359999999999</v>
      </c>
      <c r="S48" s="13">
        <f t="shared" si="28"/>
        <v>0.63680696686892946</v>
      </c>
      <c r="T48" s="2">
        <f t="shared" si="29"/>
        <v>0.01</v>
      </c>
      <c r="U48" s="14">
        <f t="shared" si="30"/>
        <v>6.3680696686892945E-3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2.6268069668689293E-2</v>
      </c>
      <c r="AR48" s="9">
        <f t="shared" si="35"/>
        <v>122.06816666666667</v>
      </c>
      <c r="AS48" s="1">
        <f t="shared" si="36"/>
        <v>0.24</v>
      </c>
      <c r="AT48" s="1">
        <f t="shared" si="37"/>
        <v>17817453.75</v>
      </c>
      <c r="AU48" s="1">
        <f t="shared" si="38"/>
        <v>91867577836.647263</v>
      </c>
    </row>
    <row r="49" spans="1:48" x14ac:dyDescent="0.15">
      <c r="C49" s="7">
        <v>7</v>
      </c>
      <c r="D49" s="7">
        <f t="shared" si="39"/>
        <v>23.9406232743146</v>
      </c>
      <c r="E49" s="10">
        <f t="shared" si="40"/>
        <v>23.498541834477201</v>
      </c>
      <c r="F49" s="7" t="s">
        <v>83</v>
      </c>
      <c r="G49" s="1">
        <v>8</v>
      </c>
      <c r="H49" s="9">
        <f t="shared" si="20"/>
        <v>23.9406232743146</v>
      </c>
      <c r="I49" s="9">
        <f t="shared" si="21"/>
        <v>297.09062327431457</v>
      </c>
      <c r="J49" s="9">
        <f t="shared" si="22"/>
        <v>0.30812072252037942</v>
      </c>
      <c r="K49" s="9">
        <f t="shared" si="23"/>
        <v>122.06816666666667</v>
      </c>
      <c r="L49" s="9">
        <f t="shared" si="24"/>
        <v>1.2206816666666667</v>
      </c>
      <c r="M49" s="1" t="s">
        <v>83</v>
      </c>
      <c r="O49" s="9">
        <f t="shared" si="41"/>
        <v>3.0924580747966761</v>
      </c>
      <c r="P49" s="9">
        <f t="shared" si="25"/>
        <v>0.95285041637033341</v>
      </c>
      <c r="Q49" s="12">
        <f t="shared" si="26"/>
        <v>0.22868409992888</v>
      </c>
      <c r="R49" s="9">
        <f t="shared" si="27"/>
        <v>0.29296359999999999</v>
      </c>
      <c r="S49" s="13">
        <f t="shared" si="28"/>
        <v>0.78058878280059374</v>
      </c>
      <c r="T49" s="2">
        <f t="shared" si="29"/>
        <v>0.01</v>
      </c>
      <c r="U49" s="14">
        <f t="shared" si="30"/>
        <v>7.8058878280059373E-3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2.7705887828005933E-2</v>
      </c>
      <c r="AR49" s="9">
        <f t="shared" si="35"/>
        <v>122.06816666666667</v>
      </c>
      <c r="AS49" s="1">
        <f t="shared" si="36"/>
        <v>0.24</v>
      </c>
      <c r="AT49" s="1">
        <f t="shared" si="37"/>
        <v>17817453.75</v>
      </c>
      <c r="AU49" s="1">
        <f t="shared" si="38"/>
        <v>96896073395.39827</v>
      </c>
    </row>
    <row r="50" spans="1:48" x14ac:dyDescent="0.15">
      <c r="C50" s="7">
        <v>8</v>
      </c>
      <c r="D50" s="7">
        <f t="shared" si="39"/>
        <v>24.525218335526699</v>
      </c>
      <c r="E50" s="10">
        <f t="shared" si="40"/>
        <v>23.9406232743146</v>
      </c>
      <c r="F50" s="7" t="s">
        <v>83</v>
      </c>
      <c r="G50" s="1">
        <v>9</v>
      </c>
      <c r="H50" s="9">
        <f t="shared" si="20"/>
        <v>24.525218335526699</v>
      </c>
      <c r="I50" s="9">
        <f t="shared" si="21"/>
        <v>297.67521833552667</v>
      </c>
      <c r="J50" s="9">
        <f t="shared" si="22"/>
        <v>0.32860456814425543</v>
      </c>
      <c r="K50" s="9">
        <f t="shared" si="23"/>
        <v>122.06816666666667</v>
      </c>
      <c r="L50" s="9">
        <f t="shared" si="24"/>
        <v>1.2206816666666667</v>
      </c>
      <c r="M50" s="1" t="s">
        <v>83</v>
      </c>
      <c r="O50" s="9">
        <f t="shared" si="41"/>
        <v>3.3602893250930093</v>
      </c>
      <c r="P50" s="9">
        <f t="shared" si="25"/>
        <v>1.1042064225119399</v>
      </c>
      <c r="Q50" s="12">
        <f t="shared" si="26"/>
        <v>0.26500954140286559</v>
      </c>
      <c r="R50" s="9">
        <f t="shared" si="27"/>
        <v>0.29296359999999999</v>
      </c>
      <c r="S50" s="13">
        <f t="shared" si="28"/>
        <v>0.90458180266376298</v>
      </c>
      <c r="T50" s="2">
        <f t="shared" si="29"/>
        <v>0.01</v>
      </c>
      <c r="U50" s="14">
        <f t="shared" si="30"/>
        <v>9.0458180266376302E-3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2.8945818026637628E-2</v>
      </c>
      <c r="AR50" s="9">
        <f t="shared" si="35"/>
        <v>122.06816666666667</v>
      </c>
      <c r="AS50" s="1">
        <f t="shared" si="36"/>
        <v>0.24</v>
      </c>
      <c r="AT50" s="1">
        <f t="shared" si="37"/>
        <v>17817453.75</v>
      </c>
      <c r="AU50" s="1">
        <f t="shared" si="38"/>
        <v>101232493447.25246</v>
      </c>
    </row>
    <row r="51" spans="1:48" x14ac:dyDescent="0.15">
      <c r="C51" s="7">
        <v>9</v>
      </c>
      <c r="D51" s="7">
        <f t="shared" si="39"/>
        <v>25.935321081807</v>
      </c>
      <c r="E51" s="10">
        <f t="shared" si="40"/>
        <v>24.525218335526699</v>
      </c>
      <c r="F51" s="7" t="s">
        <v>83</v>
      </c>
      <c r="G51" s="1">
        <v>10</v>
      </c>
      <c r="H51" s="9">
        <f t="shared" si="20"/>
        <v>25.935321081807</v>
      </c>
      <c r="I51" s="9">
        <f t="shared" si="21"/>
        <v>299.08532108180697</v>
      </c>
      <c r="J51" s="9">
        <f t="shared" si="22"/>
        <v>0.38339694485095599</v>
      </c>
      <c r="K51" s="9">
        <f t="shared" si="23"/>
        <v>122.06816666666667</v>
      </c>
      <c r="L51" s="9">
        <f t="shared" si="24"/>
        <v>1.2206816666666667</v>
      </c>
      <c r="M51" s="1" t="s">
        <v>83</v>
      </c>
      <c r="O51" s="9">
        <f t="shared" si="41"/>
        <v>3.4767645692477362</v>
      </c>
      <c r="P51" s="9">
        <f t="shared" si="25"/>
        <v>1.3329809138156321</v>
      </c>
      <c r="Q51" s="12">
        <f t="shared" si="26"/>
        <v>0.31991541931575168</v>
      </c>
      <c r="R51" s="9">
        <f t="shared" si="27"/>
        <v>0.29296359999999999</v>
      </c>
      <c r="S51" s="13">
        <f t="shared" si="28"/>
        <v>1.0919971604518504</v>
      </c>
      <c r="T51" s="2">
        <f t="shared" si="29"/>
        <v>0.01</v>
      </c>
      <c r="U51" s="14">
        <f t="shared" si="30"/>
        <v>1.0919971604518504E-2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3.0819971604518499E-2</v>
      </c>
      <c r="AR51" s="9">
        <f t="shared" si="35"/>
        <v>122.06816666666667</v>
      </c>
      <c r="AS51" s="1">
        <f t="shared" si="36"/>
        <v>0.24</v>
      </c>
      <c r="AT51" s="1">
        <f t="shared" si="37"/>
        <v>17817453.75</v>
      </c>
      <c r="AU51" s="1">
        <f t="shared" si="38"/>
        <v>107786989147.36961</v>
      </c>
    </row>
    <row r="52" spans="1:48" x14ac:dyDescent="0.15">
      <c r="C52" s="7">
        <v>10</v>
      </c>
      <c r="D52" s="7">
        <f t="shared" si="39"/>
        <v>26.393380376276301</v>
      </c>
      <c r="E52" s="10">
        <f t="shared" si="40"/>
        <v>25.935321081807</v>
      </c>
      <c r="F52" s="7" t="s">
        <v>83</v>
      </c>
      <c r="G52" s="1">
        <v>11</v>
      </c>
      <c r="H52" s="9">
        <f t="shared" si="20"/>
        <v>26.393380376276301</v>
      </c>
      <c r="I52" s="9">
        <f t="shared" si="21"/>
        <v>299.54338037627628</v>
      </c>
      <c r="J52" s="9">
        <f t="shared" si="22"/>
        <v>0.40296674605039823</v>
      </c>
      <c r="K52" s="9">
        <f t="shared" si="23"/>
        <v>122.06816666666667</v>
      </c>
      <c r="L52" s="9">
        <f t="shared" si="24"/>
        <v>1.2206816666666667</v>
      </c>
      <c r="M52" s="1" t="s">
        <v>85</v>
      </c>
      <c r="N52" s="9">
        <f>(O51-P51)*$C$21/100</f>
        <v>2.0365944726604988</v>
      </c>
      <c r="O52" s="9">
        <f t="shared" si="41"/>
        <v>1.327870849438272</v>
      </c>
      <c r="P52" s="9">
        <f t="shared" si="25"/>
        <v>0.53508779537331874</v>
      </c>
      <c r="Q52" s="12">
        <f t="shared" si="26"/>
        <v>0.12842107088959651</v>
      </c>
      <c r="R52" s="9">
        <f t="shared" si="27"/>
        <v>0.29296359999999999</v>
      </c>
      <c r="S52" s="13">
        <f t="shared" si="28"/>
        <v>0.43835162760696722</v>
      </c>
      <c r="T52" s="2">
        <f t="shared" si="29"/>
        <v>0.01</v>
      </c>
      <c r="U52" s="14">
        <f t="shared" si="30"/>
        <v>4.383516276069672E-3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2.4283516276069669E-2</v>
      </c>
      <c r="AR52" s="9">
        <f t="shared" si="35"/>
        <v>122.06816666666667</v>
      </c>
      <c r="AS52" s="1">
        <f t="shared" si="36"/>
        <v>0.24</v>
      </c>
      <c r="AT52" s="1">
        <f t="shared" si="37"/>
        <v>17817453.75</v>
      </c>
      <c r="AU52" s="1">
        <f t="shared" si="38"/>
        <v>84926979781.024597</v>
      </c>
    </row>
    <row r="53" spans="1:48" x14ac:dyDescent="0.15">
      <c r="C53" s="7">
        <v>11</v>
      </c>
      <c r="D53" s="7">
        <f t="shared" si="39"/>
        <v>25.852556057244499</v>
      </c>
      <c r="E53" s="10">
        <f t="shared" si="40"/>
        <v>26.393380376276301</v>
      </c>
      <c r="F53" s="7" t="s">
        <v>85</v>
      </c>
      <c r="G53" s="1">
        <v>12</v>
      </c>
      <c r="H53" s="9">
        <f t="shared" si="20"/>
        <v>25.852556057244499</v>
      </c>
      <c r="I53" s="9">
        <f t="shared" si="21"/>
        <v>299.00255605724448</v>
      </c>
      <c r="J53" s="9">
        <f t="shared" si="22"/>
        <v>0.37995751918084336</v>
      </c>
      <c r="K53" s="9">
        <f t="shared" si="23"/>
        <v>122.06816666666667</v>
      </c>
      <c r="L53" s="9">
        <f t="shared" si="24"/>
        <v>1.2206816666666667</v>
      </c>
      <c r="M53" s="1" t="s">
        <v>83</v>
      </c>
      <c r="O53" s="9">
        <f t="shared" si="41"/>
        <v>2.0134647207316201</v>
      </c>
      <c r="P53" s="9">
        <f t="shared" si="25"/>
        <v>0.76503106024733591</v>
      </c>
      <c r="Q53" s="12">
        <f t="shared" si="26"/>
        <v>0.18360745445936061</v>
      </c>
      <c r="R53" s="9">
        <f t="shared" si="27"/>
        <v>0.29296359999999999</v>
      </c>
      <c r="S53" s="13">
        <f t="shared" si="28"/>
        <v>0.62672446153501871</v>
      </c>
      <c r="T53" s="2">
        <f t="shared" si="29"/>
        <v>0.01</v>
      </c>
      <c r="U53" s="14">
        <f t="shared" si="30"/>
        <v>6.2672446153501874E-3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2.6167244615350187E-2</v>
      </c>
      <c r="AR53" s="9">
        <f t="shared" si="35"/>
        <v>122.06816666666667</v>
      </c>
      <c r="AS53" s="1">
        <f t="shared" si="36"/>
        <v>0.24</v>
      </c>
      <c r="AT53" s="1">
        <f t="shared" si="37"/>
        <v>17817453.75</v>
      </c>
      <c r="AU53" s="1">
        <f t="shared" si="38"/>
        <v>91514961388.147614</v>
      </c>
      <c r="AV53" s="1">
        <f>SUM(AU42:AU53)</f>
        <v>1111966756873.5374</v>
      </c>
    </row>
    <row r="54" spans="1:48" x14ac:dyDescent="0.15">
      <c r="C54" s="7">
        <v>12</v>
      </c>
      <c r="D54" s="7">
        <f t="shared" si="39"/>
        <v>25.336707435642101</v>
      </c>
      <c r="E54" s="10">
        <f t="shared" si="40"/>
        <v>25.852556057244499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25.567072902903199</v>
      </c>
      <c r="E58" s="7"/>
      <c r="F58" s="7"/>
      <c r="G58" s="1">
        <v>1</v>
      </c>
      <c r="H58" s="9">
        <f t="shared" ref="H58:H69" si="42">E59</f>
        <v>25.567072902903199</v>
      </c>
      <c r="I58" s="9">
        <f t="shared" ref="I58:I69" si="43">H58+273.15</f>
        <v>298.71707290290317</v>
      </c>
      <c r="J58" s="9">
        <f t="shared" ref="J58:J69" si="44">EXP(($C$15*(I58-$C$13))/($C$16*I58*$C$13))</f>
        <v>0.36831475998934737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2.8825080439182974E-2</v>
      </c>
      <c r="Q58" s="12">
        <f t="shared" ref="Q58:Q69" si="48">P58*$B$60</f>
        <v>5.4767652834447648E-3</v>
      </c>
      <c r="R58" s="9">
        <f t="shared" ref="R58:R69" si="49">L58*$B$60</f>
        <v>1.4869795833333335E-2</v>
      </c>
      <c r="S58" s="13">
        <f t="shared" ref="S58:S69" si="50">Q58/R58</f>
        <v>0.36831475998934737</v>
      </c>
      <c r="T58" s="2">
        <f t="shared" ref="T58:T69" si="51">$B$59/100</f>
        <v>0.01</v>
      </c>
      <c r="U58" s="14">
        <f t="shared" ref="U58:U69" si="52">S58*T58</f>
        <v>3.6831475998934738E-3</v>
      </c>
      <c r="V58" s="13"/>
      <c r="W58" s="2"/>
      <c r="X58" s="14"/>
      <c r="Y58" s="2">
        <v>0.05</v>
      </c>
      <c r="Z58" s="2">
        <v>0.21</v>
      </c>
      <c r="AA58" s="2">
        <f t="shared" ref="AA58:AA69" si="53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4">AO58*AN58</f>
        <v>1.5600000000000001E-2</v>
      </c>
      <c r="AQ58" s="1">
        <f t="shared" ref="AQ58:AQ69" si="55">(AP58+AM58+AD58+AA58+U58+X58+AG58+AJ58)</f>
        <v>2.9783147599893475E-2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1578946</v>
      </c>
      <c r="AU58" s="1">
        <f t="shared" ref="AU58:AU69" si="59">AT58*10000*AS58*0.67*AR58*AQ58</f>
        <v>468508721.01651442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25.472637768122699</v>
      </c>
      <c r="E59" s="10">
        <f t="shared" ref="E59:E70" si="61">D58</f>
        <v>25.567072902903199</v>
      </c>
      <c r="F59" s="7" t="s">
        <v>83</v>
      </c>
      <c r="G59" s="1">
        <v>2</v>
      </c>
      <c r="H59" s="9">
        <f t="shared" si="42"/>
        <v>25.472637768122699</v>
      </c>
      <c r="I59" s="9">
        <f t="shared" si="43"/>
        <v>298.62263776812267</v>
      </c>
      <c r="J59" s="9">
        <f t="shared" si="44"/>
        <v>0.36453773960080804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0.12769908622748372</v>
      </c>
      <c r="P59" s="9">
        <f t="shared" si="47"/>
        <v>4.655113624245559E-2</v>
      </c>
      <c r="Q59" s="12">
        <f t="shared" si="48"/>
        <v>8.8447158860665617E-3</v>
      </c>
      <c r="R59" s="9">
        <f t="shared" si="49"/>
        <v>1.4869795833333335E-2</v>
      </c>
      <c r="S59" s="13">
        <f t="shared" si="50"/>
        <v>0.59481084913348525</v>
      </c>
      <c r="T59" s="2">
        <f t="shared" si="51"/>
        <v>0.01</v>
      </c>
      <c r="U59" s="14">
        <f t="shared" si="52"/>
        <v>5.9481084913348527E-3</v>
      </c>
      <c r="V59" s="13"/>
      <c r="W59" s="2"/>
      <c r="X59" s="14"/>
      <c r="Y59" s="2">
        <v>0.05</v>
      </c>
      <c r="Z59" s="2">
        <v>0.21</v>
      </c>
      <c r="AA59" s="2">
        <f t="shared" si="53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4"/>
        <v>1.5600000000000001E-2</v>
      </c>
      <c r="AQ59" s="1">
        <f t="shared" si="55"/>
        <v>3.2048108491334854E-2</v>
      </c>
      <c r="AR59" s="9">
        <f t="shared" si="56"/>
        <v>7.8262083333333337</v>
      </c>
      <c r="AS59" s="1">
        <f t="shared" si="57"/>
        <v>0.19</v>
      </c>
      <c r="AT59" s="1">
        <f t="shared" si="58"/>
        <v>1578946</v>
      </c>
      <c r="AU59" s="1">
        <f t="shared" si="59"/>
        <v>504138062.30230319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25.071548140006101</v>
      </c>
      <c r="E60" s="10">
        <f t="shared" si="61"/>
        <v>25.472637768122699</v>
      </c>
      <c r="F60" s="7" t="s">
        <v>83</v>
      </c>
      <c r="G60" s="1">
        <v>3</v>
      </c>
      <c r="H60" s="9">
        <f t="shared" si="42"/>
        <v>25.071548140006101</v>
      </c>
      <c r="I60" s="9">
        <f t="shared" si="43"/>
        <v>298.22154814000606</v>
      </c>
      <c r="J60" s="9">
        <f t="shared" si="44"/>
        <v>0.34889725267248467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0.15941003331836145</v>
      </c>
      <c r="P60" s="9">
        <f t="shared" si="47"/>
        <v>5.5617722673205555E-2</v>
      </c>
      <c r="Q60" s="12">
        <f t="shared" si="48"/>
        <v>1.0567367307909055E-2</v>
      </c>
      <c r="R60" s="9">
        <f t="shared" si="49"/>
        <v>1.4869795833333335E-2</v>
      </c>
      <c r="S60" s="13">
        <f t="shared" si="50"/>
        <v>0.71065987901598437</v>
      </c>
      <c r="T60" s="2">
        <f t="shared" si="51"/>
        <v>0.01</v>
      </c>
      <c r="U60" s="14">
        <f t="shared" si="52"/>
        <v>7.1065987901598442E-3</v>
      </c>
      <c r="V60" s="13"/>
      <c r="W60" s="2"/>
      <c r="X60" s="14"/>
      <c r="Y60" s="2">
        <v>0.05</v>
      </c>
      <c r="Z60" s="2">
        <v>0.21</v>
      </c>
      <c r="AA60" s="2">
        <f t="shared" si="53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4"/>
        <v>1.5600000000000001E-2</v>
      </c>
      <c r="AQ60" s="1">
        <f t="shared" si="55"/>
        <v>3.3206598790159844E-2</v>
      </c>
      <c r="AR60" s="9">
        <f t="shared" si="56"/>
        <v>7.8262083333333337</v>
      </c>
      <c r="AS60" s="1">
        <f t="shared" si="57"/>
        <v>0.19</v>
      </c>
      <c r="AT60" s="1">
        <f t="shared" si="58"/>
        <v>1578946</v>
      </c>
      <c r="AU60" s="1">
        <f t="shared" si="59"/>
        <v>522361885.23411703</v>
      </c>
    </row>
    <row r="61" spans="1:48" x14ac:dyDescent="0.15">
      <c r="C61" s="7">
        <v>3</v>
      </c>
      <c r="D61" s="7">
        <f t="shared" si="60"/>
        <v>25.589824895690199</v>
      </c>
      <c r="E61" s="10">
        <f t="shared" si="61"/>
        <v>25.071548140006101</v>
      </c>
      <c r="F61" s="7" t="s">
        <v>83</v>
      </c>
      <c r="G61" s="1">
        <v>4</v>
      </c>
      <c r="H61" s="9">
        <f t="shared" si="42"/>
        <v>25.589824895690199</v>
      </c>
      <c r="I61" s="9">
        <f t="shared" si="43"/>
        <v>298.73982489569016</v>
      </c>
      <c r="J61" s="9">
        <f t="shared" si="44"/>
        <v>0.36923022201216493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0.18205439397848924</v>
      </c>
      <c r="P61" s="9">
        <f t="shared" si="47"/>
        <v>6.7219984306967726E-2</v>
      </c>
      <c r="Q61" s="12">
        <f t="shared" si="48"/>
        <v>1.2771797018323868E-2</v>
      </c>
      <c r="R61" s="9">
        <f t="shared" si="49"/>
        <v>1.4869795833333335E-2</v>
      </c>
      <c r="S61" s="13">
        <f t="shared" si="50"/>
        <v>0.85890870066242453</v>
      </c>
      <c r="T61" s="2">
        <f t="shared" si="51"/>
        <v>0.01</v>
      </c>
      <c r="U61" s="14">
        <f t="shared" si="52"/>
        <v>8.589087006624245E-3</v>
      </c>
      <c r="V61" s="13"/>
      <c r="W61" s="2"/>
      <c r="X61" s="14"/>
      <c r="Y61" s="2">
        <v>0.05</v>
      </c>
      <c r="Z61" s="2">
        <v>0.21</v>
      </c>
      <c r="AA61" s="2">
        <f t="shared" si="53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4"/>
        <v>1.5600000000000001E-2</v>
      </c>
      <c r="AQ61" s="1">
        <f t="shared" si="55"/>
        <v>3.468908700662425E-2</v>
      </c>
      <c r="AR61" s="9">
        <f t="shared" si="56"/>
        <v>7.8262083333333337</v>
      </c>
      <c r="AS61" s="1">
        <f t="shared" si="57"/>
        <v>0.19</v>
      </c>
      <c r="AT61" s="1">
        <f t="shared" si="58"/>
        <v>1578946</v>
      </c>
      <c r="AU61" s="1">
        <f t="shared" si="59"/>
        <v>545682410.90683937</v>
      </c>
    </row>
    <row r="62" spans="1:48" x14ac:dyDescent="0.15">
      <c r="C62" s="7">
        <v>4</v>
      </c>
      <c r="D62" s="7">
        <f t="shared" si="60"/>
        <v>24.7496369558448</v>
      </c>
      <c r="E62" s="10">
        <f t="shared" si="61"/>
        <v>25.589824895690199</v>
      </c>
      <c r="F62" s="7" t="s">
        <v>83</v>
      </c>
      <c r="G62" s="1">
        <v>5</v>
      </c>
      <c r="H62" s="9">
        <f t="shared" si="42"/>
        <v>24.7496369558448</v>
      </c>
      <c r="I62" s="9">
        <f t="shared" si="43"/>
        <v>297.89963695584476</v>
      </c>
      <c r="J62" s="9">
        <f t="shared" si="44"/>
        <v>0.3368023687754409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0.10909268918794543</v>
      </c>
      <c r="O62" s="9">
        <f t="shared" si="62"/>
        <v>8.4003803816909445E-2</v>
      </c>
      <c r="P62" s="9">
        <f t="shared" si="47"/>
        <v>2.8292680111682525E-2</v>
      </c>
      <c r="Q62" s="12">
        <f t="shared" si="48"/>
        <v>5.3756092212196797E-3</v>
      </c>
      <c r="R62" s="9">
        <f t="shared" si="49"/>
        <v>1.4869795833333335E-2</v>
      </c>
      <c r="S62" s="13">
        <f t="shared" si="50"/>
        <v>0.36151197242192662</v>
      </c>
      <c r="T62" s="2">
        <f t="shared" si="51"/>
        <v>0.01</v>
      </c>
      <c r="U62" s="14">
        <f t="shared" si="52"/>
        <v>3.6151197242192661E-3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2.9715119724219266E-2</v>
      </c>
      <c r="AR62" s="9">
        <f t="shared" si="56"/>
        <v>7.8262083333333337</v>
      </c>
      <c r="AS62" s="1">
        <f t="shared" si="57"/>
        <v>0.19</v>
      </c>
      <c r="AT62" s="1">
        <f t="shared" si="58"/>
        <v>1578946</v>
      </c>
      <c r="AU62" s="1">
        <f t="shared" si="59"/>
        <v>467438597.28567988</v>
      </c>
    </row>
    <row r="63" spans="1:48" x14ac:dyDescent="0.15">
      <c r="C63" s="7">
        <v>5</v>
      </c>
      <c r="D63" s="7">
        <f t="shared" si="60"/>
        <v>24.181677506734601</v>
      </c>
      <c r="E63" s="10">
        <f t="shared" si="61"/>
        <v>24.7496369558448</v>
      </c>
      <c r="F63" s="7" t="s">
        <v>85</v>
      </c>
      <c r="G63" s="1">
        <v>6</v>
      </c>
      <c r="H63" s="9">
        <f t="shared" si="42"/>
        <v>24.181677506734601</v>
      </c>
      <c r="I63" s="9">
        <f t="shared" si="43"/>
        <v>297.33167750673459</v>
      </c>
      <c r="J63" s="9">
        <f t="shared" si="44"/>
        <v>0.31641739225266452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0.13397320703856025</v>
      </c>
      <c r="P63" s="9">
        <f t="shared" si="47"/>
        <v>4.2391452802867553E-2</v>
      </c>
      <c r="Q63" s="12">
        <f t="shared" si="48"/>
        <v>8.0543760325448351E-3</v>
      </c>
      <c r="R63" s="9">
        <f t="shared" si="49"/>
        <v>1.4869795833333335E-2</v>
      </c>
      <c r="S63" s="13">
        <f t="shared" si="50"/>
        <v>0.54166016284430052</v>
      </c>
      <c r="T63" s="2">
        <f t="shared" si="51"/>
        <v>0.01</v>
      </c>
      <c r="U63" s="14">
        <f t="shared" si="52"/>
        <v>5.4166016284430052E-3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3.1516601628443004E-2</v>
      </c>
      <c r="AR63" s="9">
        <f t="shared" si="56"/>
        <v>7.8262083333333337</v>
      </c>
      <c r="AS63" s="1">
        <f t="shared" si="57"/>
        <v>0.19</v>
      </c>
      <c r="AT63" s="1">
        <f t="shared" si="58"/>
        <v>1578946</v>
      </c>
      <c r="AU63" s="1">
        <f t="shared" si="59"/>
        <v>495777105.83489978</v>
      </c>
    </row>
    <row r="64" spans="1:48" x14ac:dyDescent="0.15">
      <c r="C64" s="7">
        <v>6</v>
      </c>
      <c r="D64" s="7">
        <f t="shared" si="60"/>
        <v>23.498541834477201</v>
      </c>
      <c r="E64" s="10">
        <f t="shared" si="61"/>
        <v>24.181677506734601</v>
      </c>
      <c r="F64" s="7" t="s">
        <v>83</v>
      </c>
      <c r="G64" s="1">
        <v>7</v>
      </c>
      <c r="H64" s="9">
        <f t="shared" si="42"/>
        <v>23.498541834477201</v>
      </c>
      <c r="I64" s="9">
        <f t="shared" si="43"/>
        <v>296.64854183447716</v>
      </c>
      <c r="J64" s="9">
        <f t="shared" si="44"/>
        <v>0.29343331275171447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0.16984383756902605</v>
      </c>
      <c r="P64" s="9">
        <f t="shared" si="47"/>
        <v>4.9837839908343409E-2</v>
      </c>
      <c r="Q64" s="12">
        <f t="shared" si="48"/>
        <v>9.4691895825852485E-3</v>
      </c>
      <c r="R64" s="9">
        <f t="shared" si="49"/>
        <v>1.4869795833333335E-2</v>
      </c>
      <c r="S64" s="13">
        <f t="shared" si="50"/>
        <v>0.63680696686892957</v>
      </c>
      <c r="T64" s="2">
        <f t="shared" si="51"/>
        <v>0.01</v>
      </c>
      <c r="U64" s="14">
        <f t="shared" si="52"/>
        <v>6.3680696686892954E-3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3.2468069668689301E-2</v>
      </c>
      <c r="AR64" s="9">
        <f t="shared" si="56"/>
        <v>7.8262083333333337</v>
      </c>
      <c r="AS64" s="1">
        <f t="shared" si="57"/>
        <v>0.19</v>
      </c>
      <c r="AT64" s="1">
        <f t="shared" si="58"/>
        <v>1578946</v>
      </c>
      <c r="AU64" s="1">
        <f t="shared" si="59"/>
        <v>510744330.94529998</v>
      </c>
    </row>
    <row r="65" spans="1:48" x14ac:dyDescent="0.15">
      <c r="C65" s="7">
        <v>7</v>
      </c>
      <c r="D65" s="7">
        <f t="shared" si="60"/>
        <v>23.9406232743146</v>
      </c>
      <c r="E65" s="10">
        <f t="shared" si="61"/>
        <v>23.498541834477201</v>
      </c>
      <c r="F65" s="7" t="s">
        <v>83</v>
      </c>
      <c r="G65" s="1">
        <v>8</v>
      </c>
      <c r="H65" s="9">
        <f t="shared" si="42"/>
        <v>23.9406232743146</v>
      </c>
      <c r="I65" s="9">
        <f t="shared" si="43"/>
        <v>297.09062327431457</v>
      </c>
      <c r="J65" s="9">
        <f t="shared" si="44"/>
        <v>0.30812072252037942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0.19826808099401599</v>
      </c>
      <c r="P65" s="9">
        <f t="shared" si="47"/>
        <v>6.1090504368605317E-2</v>
      </c>
      <c r="Q65" s="12">
        <f t="shared" si="48"/>
        <v>1.160719583003501E-2</v>
      </c>
      <c r="R65" s="9">
        <f t="shared" si="49"/>
        <v>1.4869795833333335E-2</v>
      </c>
      <c r="S65" s="13">
        <f t="shared" si="50"/>
        <v>0.78058878280059385</v>
      </c>
      <c r="T65" s="2">
        <f t="shared" si="51"/>
        <v>0.01</v>
      </c>
      <c r="U65" s="14">
        <f t="shared" si="52"/>
        <v>7.8058878280059391E-3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3.3905887828005937E-2</v>
      </c>
      <c r="AR65" s="9">
        <f t="shared" si="56"/>
        <v>7.8262083333333337</v>
      </c>
      <c r="AS65" s="1">
        <f t="shared" si="57"/>
        <v>0.19</v>
      </c>
      <c r="AT65" s="1">
        <f t="shared" si="58"/>
        <v>1578946</v>
      </c>
      <c r="AU65" s="1">
        <f t="shared" si="59"/>
        <v>533362166.90828484</v>
      </c>
    </row>
    <row r="66" spans="1:48" x14ac:dyDescent="0.15">
      <c r="C66" s="7">
        <v>8</v>
      </c>
      <c r="D66" s="7">
        <f t="shared" si="60"/>
        <v>24.525218335526699</v>
      </c>
      <c r="E66" s="10">
        <f t="shared" si="61"/>
        <v>23.9406232743146</v>
      </c>
      <c r="F66" s="7" t="s">
        <v>83</v>
      </c>
      <c r="G66" s="1">
        <v>9</v>
      </c>
      <c r="H66" s="9">
        <f t="shared" si="42"/>
        <v>24.525218335526699</v>
      </c>
      <c r="I66" s="9">
        <f t="shared" si="43"/>
        <v>297.67521833552667</v>
      </c>
      <c r="J66" s="9">
        <f t="shared" si="44"/>
        <v>0.32860456814425543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0.21543965995874403</v>
      </c>
      <c r="P66" s="9">
        <f t="shared" si="47"/>
        <v>7.0794456421888322E-2</v>
      </c>
      <c r="Q66" s="12">
        <f t="shared" si="48"/>
        <v>1.3450946720158782E-2</v>
      </c>
      <c r="R66" s="9">
        <f t="shared" si="49"/>
        <v>1.4869795833333335E-2</v>
      </c>
      <c r="S66" s="13">
        <f t="shared" si="50"/>
        <v>0.90458180266376309</v>
      </c>
      <c r="T66" s="2">
        <f t="shared" si="51"/>
        <v>0.01</v>
      </c>
      <c r="U66" s="14">
        <f t="shared" si="52"/>
        <v>9.0458180266376319E-3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3.5145818026637632E-2</v>
      </c>
      <c r="AR66" s="9">
        <f t="shared" si="56"/>
        <v>7.8262083333333337</v>
      </c>
      <c r="AS66" s="1">
        <f t="shared" si="57"/>
        <v>0.19</v>
      </c>
      <c r="AT66" s="1">
        <f t="shared" si="58"/>
        <v>1578946</v>
      </c>
      <c r="AU66" s="1">
        <f t="shared" si="59"/>
        <v>552867093.63109922</v>
      </c>
    </row>
    <row r="67" spans="1:48" x14ac:dyDescent="0.15">
      <c r="C67" s="7">
        <v>9</v>
      </c>
      <c r="D67" s="7">
        <f t="shared" si="60"/>
        <v>25.935321081807</v>
      </c>
      <c r="E67" s="10">
        <f t="shared" si="61"/>
        <v>24.525218335526699</v>
      </c>
      <c r="F67" s="7" t="s">
        <v>83</v>
      </c>
      <c r="G67" s="1">
        <v>10</v>
      </c>
      <c r="H67" s="9">
        <f t="shared" si="42"/>
        <v>25.935321081807</v>
      </c>
      <c r="I67" s="9">
        <f t="shared" si="43"/>
        <v>299.08532108180697</v>
      </c>
      <c r="J67" s="9">
        <f t="shared" si="44"/>
        <v>0.38339694485095599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0.22290728687018907</v>
      </c>
      <c r="P67" s="9">
        <f t="shared" si="47"/>
        <v>8.5461972771046099E-2</v>
      </c>
      <c r="Q67" s="12">
        <f t="shared" si="48"/>
        <v>1.6237774826498758E-2</v>
      </c>
      <c r="R67" s="9">
        <f t="shared" si="49"/>
        <v>1.4869795833333335E-2</v>
      </c>
      <c r="S67" s="13">
        <f t="shared" si="50"/>
        <v>1.0919971604518504</v>
      </c>
      <c r="T67" s="2">
        <f t="shared" si="51"/>
        <v>0.01</v>
      </c>
      <c r="U67" s="14">
        <f t="shared" si="52"/>
        <v>1.0919971604518504E-2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3.7019971604518503E-2</v>
      </c>
      <c r="AR67" s="9">
        <f t="shared" si="56"/>
        <v>7.8262083333333337</v>
      </c>
      <c r="AS67" s="1">
        <f t="shared" si="57"/>
        <v>0.19</v>
      </c>
      <c r="AT67" s="1">
        <f t="shared" si="58"/>
        <v>1578946</v>
      </c>
      <c r="AU67" s="1">
        <f t="shared" si="59"/>
        <v>582348775.9420929</v>
      </c>
    </row>
    <row r="68" spans="1:48" x14ac:dyDescent="0.15">
      <c r="C68" s="7">
        <v>10</v>
      </c>
      <c r="D68" s="7">
        <f t="shared" si="60"/>
        <v>26.393380376276301</v>
      </c>
      <c r="E68" s="10">
        <f t="shared" si="61"/>
        <v>25.935321081807</v>
      </c>
      <c r="F68" s="7" t="s">
        <v>83</v>
      </c>
      <c r="G68" s="1">
        <v>11</v>
      </c>
      <c r="H68" s="9">
        <f t="shared" si="42"/>
        <v>26.393380376276301</v>
      </c>
      <c r="I68" s="9">
        <f t="shared" si="43"/>
        <v>299.54338037627628</v>
      </c>
      <c r="J68" s="9">
        <f t="shared" si="44"/>
        <v>0.40296674605039823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0.13057304839418582</v>
      </c>
      <c r="O68" s="9">
        <f t="shared" si="62"/>
        <v>8.513434903829048E-2</v>
      </c>
      <c r="P68" s="9">
        <f t="shared" si="47"/>
        <v>3.4306311609078766E-2</v>
      </c>
      <c r="Q68" s="12">
        <f t="shared" si="48"/>
        <v>6.5181992057249654E-3</v>
      </c>
      <c r="R68" s="9">
        <f t="shared" si="49"/>
        <v>1.4869795833333335E-2</v>
      </c>
      <c r="S68" s="13">
        <f t="shared" si="50"/>
        <v>0.43835162760696711</v>
      </c>
      <c r="T68" s="2">
        <f t="shared" si="51"/>
        <v>0.01</v>
      </c>
      <c r="U68" s="14">
        <f t="shared" si="52"/>
        <v>4.3835162760696711E-3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3.0483516276069673E-2</v>
      </c>
      <c r="AR68" s="9">
        <f t="shared" si="56"/>
        <v>7.8262083333333337</v>
      </c>
      <c r="AS68" s="1">
        <f t="shared" si="57"/>
        <v>0.19</v>
      </c>
      <c r="AT68" s="1">
        <f t="shared" si="58"/>
        <v>1578946</v>
      </c>
      <c r="AU68" s="1">
        <f t="shared" si="59"/>
        <v>479525986.11970031</v>
      </c>
    </row>
    <row r="69" spans="1:48" x14ac:dyDescent="0.15">
      <c r="C69" s="7">
        <v>11</v>
      </c>
      <c r="D69" s="7">
        <f t="shared" si="60"/>
        <v>25.852556057244499</v>
      </c>
      <c r="E69" s="10">
        <f t="shared" si="61"/>
        <v>26.393380376276301</v>
      </c>
      <c r="F69" s="7" t="s">
        <v>85</v>
      </c>
      <c r="G69" s="1">
        <v>12</v>
      </c>
      <c r="H69" s="9">
        <f t="shared" si="42"/>
        <v>25.852556057244499</v>
      </c>
      <c r="I69" s="9">
        <f t="shared" si="43"/>
        <v>299.00255605724448</v>
      </c>
      <c r="J69" s="9">
        <f t="shared" si="44"/>
        <v>0.37995751918084336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0.12909012076254506</v>
      </c>
      <c r="P69" s="9">
        <f t="shared" si="47"/>
        <v>4.9048762035692098E-2</v>
      </c>
      <c r="Q69" s="12">
        <f t="shared" si="48"/>
        <v>9.3192647867814983E-3</v>
      </c>
      <c r="R69" s="9">
        <f t="shared" si="49"/>
        <v>1.4869795833333335E-2</v>
      </c>
      <c r="S69" s="13">
        <f t="shared" si="50"/>
        <v>0.62672446153501871</v>
      </c>
      <c r="T69" s="2">
        <f t="shared" si="51"/>
        <v>0.01</v>
      </c>
      <c r="U69" s="14">
        <f t="shared" si="52"/>
        <v>6.2672446153501874E-3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3.2367244615350191E-2</v>
      </c>
      <c r="AR69" s="9">
        <f t="shared" si="56"/>
        <v>7.8262083333333337</v>
      </c>
      <c r="AS69" s="1">
        <f t="shared" si="57"/>
        <v>0.19</v>
      </c>
      <c r="AT69" s="1">
        <f t="shared" si="58"/>
        <v>1578946</v>
      </c>
      <c r="AU69" s="1">
        <f t="shared" si="59"/>
        <v>509158285.7958445</v>
      </c>
      <c r="AV69" s="1">
        <f>SUM(AU58:AU69)</f>
        <v>6171913421.9226751</v>
      </c>
    </row>
    <row r="70" spans="1:48" x14ac:dyDescent="0.15">
      <c r="C70" s="7">
        <v>12</v>
      </c>
      <c r="D70" s="7">
        <f t="shared" si="60"/>
        <v>25.336707435642101</v>
      </c>
      <c r="E70" s="10">
        <f t="shared" si="61"/>
        <v>25.852556057244499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25.567072902903199</v>
      </c>
      <c r="E73" s="7"/>
      <c r="F73" s="7"/>
      <c r="G73" s="1">
        <v>1</v>
      </c>
      <c r="H73" s="9">
        <f t="shared" ref="H73:H84" si="63">E74</f>
        <v>25.567072902903199</v>
      </c>
      <c r="I73" s="9">
        <f t="shared" ref="I73:I84" si="64">H73+273.15</f>
        <v>298.71707290290317</v>
      </c>
      <c r="J73" s="9">
        <f t="shared" ref="J73:J84" si="65">EXP(($C$15*(I73-$C$13))/($C$16*I73*$C$13))</f>
        <v>0.36831475998934737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2.7962456578391252E-2</v>
      </c>
      <c r="Q73" s="12">
        <f t="shared" ref="Q73:Q84" si="69">P73*$B$75</f>
        <v>5.0332421841104251E-3</v>
      </c>
      <c r="R73" s="9">
        <f t="shared" ref="R73:R84" si="70">L73*$B$75</f>
        <v>1.36656E-2</v>
      </c>
      <c r="S73" s="13">
        <f t="shared" ref="S73:S84" si="71">Q73/R73</f>
        <v>0.36831475998934737</v>
      </c>
      <c r="T73" s="2">
        <f t="shared" ref="T73:T84" si="72">$B$74/100</f>
        <v>0.01</v>
      </c>
      <c r="U73" s="14">
        <f t="shared" ref="U73:U84" si="73">S73*T73</f>
        <v>3.6831475998934738E-3</v>
      </c>
      <c r="V73" s="13"/>
      <c r="W73" s="2"/>
      <c r="X73" s="14"/>
      <c r="Y73" s="2">
        <v>0.05</v>
      </c>
      <c r="Z73" s="2">
        <v>0.27</v>
      </c>
      <c r="AA73" s="2">
        <f t="shared" ref="AA73:AA84" si="74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5">AO73*AN73</f>
        <v>1.44E-2</v>
      </c>
      <c r="AQ73" s="1">
        <f t="shared" ref="AQ73:AQ84" si="76">(AP73+AM73+AD73+AA73+U73+X73+AG73+AJ73)</f>
        <v>3.1583147599893474E-2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913307.83333333337</v>
      </c>
      <c r="AU73" s="1">
        <f t="shared" ref="AU73:AU84" si="80">AT73*10000*AS73*0.67*AR73*AQ73</f>
        <v>264104681.60448885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25.472637768122699</v>
      </c>
      <c r="E74" s="10">
        <f t="shared" ref="E74:E85" si="82">D73</f>
        <v>25.567072902903199</v>
      </c>
      <c r="F74" s="7" t="s">
        <v>83</v>
      </c>
      <c r="G74" s="1">
        <v>2</v>
      </c>
      <c r="H74" s="9">
        <f t="shared" si="63"/>
        <v>25.472637768122699</v>
      </c>
      <c r="I74" s="9">
        <f t="shared" si="64"/>
        <v>298.62263776812267</v>
      </c>
      <c r="J74" s="9">
        <f t="shared" si="65"/>
        <v>0.36453773960080804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0.12387754342160875</v>
      </c>
      <c r="P74" s="9">
        <f t="shared" si="68"/>
        <v>4.5158039666214206E-2</v>
      </c>
      <c r="Q74" s="12">
        <f t="shared" si="69"/>
        <v>8.1284471399185564E-3</v>
      </c>
      <c r="R74" s="9">
        <f t="shared" si="70"/>
        <v>1.36656E-2</v>
      </c>
      <c r="S74" s="13">
        <f t="shared" si="71"/>
        <v>0.59481084913348525</v>
      </c>
      <c r="T74" s="2">
        <f t="shared" si="72"/>
        <v>0.01</v>
      </c>
      <c r="U74" s="14">
        <f t="shared" si="73"/>
        <v>5.9481084913348527E-3</v>
      </c>
      <c r="V74" s="13"/>
      <c r="W74" s="2"/>
      <c r="X74" s="14"/>
      <c r="Y74" s="2">
        <v>0.05</v>
      </c>
      <c r="Z74" s="2">
        <v>0.27</v>
      </c>
      <c r="AA74" s="2">
        <f t="shared" si="74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5"/>
        <v>1.44E-2</v>
      </c>
      <c r="AQ74" s="1">
        <f t="shared" si="76"/>
        <v>3.3848108491334856E-2</v>
      </c>
      <c r="AR74" s="9">
        <f t="shared" si="77"/>
        <v>7.5919999999999996</v>
      </c>
      <c r="AS74" s="1">
        <f t="shared" si="78"/>
        <v>0.18</v>
      </c>
      <c r="AT74" s="1">
        <f t="shared" si="79"/>
        <v>913307.83333333337</v>
      </c>
      <c r="AU74" s="1">
        <f t="shared" si="80"/>
        <v>283044743.64829737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25.071548140006101</v>
      </c>
      <c r="E75" s="10">
        <f t="shared" si="82"/>
        <v>25.472637768122699</v>
      </c>
      <c r="F75" s="7" t="s">
        <v>83</v>
      </c>
      <c r="G75" s="1">
        <v>3</v>
      </c>
      <c r="H75" s="9">
        <f t="shared" si="63"/>
        <v>25.071548140006101</v>
      </c>
      <c r="I75" s="9">
        <f t="shared" si="64"/>
        <v>298.22154814000606</v>
      </c>
      <c r="J75" s="9">
        <f t="shared" si="65"/>
        <v>0.34889725267248467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0.15463950375539456</v>
      </c>
      <c r="P75" s="9">
        <f t="shared" si="68"/>
        <v>5.3953298014893541E-2</v>
      </c>
      <c r="Q75" s="12">
        <f t="shared" si="69"/>
        <v>9.7115936426808366E-3</v>
      </c>
      <c r="R75" s="9">
        <f t="shared" si="70"/>
        <v>1.36656E-2</v>
      </c>
      <c r="S75" s="13">
        <f t="shared" si="71"/>
        <v>0.71065987901598437</v>
      </c>
      <c r="T75" s="2">
        <f t="shared" si="72"/>
        <v>0.01</v>
      </c>
      <c r="U75" s="14">
        <f t="shared" si="73"/>
        <v>7.1065987901598442E-3</v>
      </c>
      <c r="V75" s="13"/>
      <c r="W75" s="2"/>
      <c r="X75" s="14"/>
      <c r="Y75" s="2">
        <v>0.05</v>
      </c>
      <c r="Z75" s="2">
        <v>0.27</v>
      </c>
      <c r="AA75" s="2">
        <f t="shared" si="74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5"/>
        <v>1.44E-2</v>
      </c>
      <c r="AQ75" s="1">
        <f t="shared" si="76"/>
        <v>3.5006598790159847E-2</v>
      </c>
      <c r="AR75" s="9">
        <f t="shared" si="77"/>
        <v>7.5919999999999996</v>
      </c>
      <c r="AS75" s="1">
        <f t="shared" si="78"/>
        <v>0.18</v>
      </c>
      <c r="AT75" s="1">
        <f t="shared" si="79"/>
        <v>913307.83333333337</v>
      </c>
      <c r="AU75" s="1">
        <f t="shared" si="80"/>
        <v>292732274.33362073</v>
      </c>
    </row>
    <row r="76" spans="1:48" x14ac:dyDescent="0.15">
      <c r="C76" s="7">
        <v>3</v>
      </c>
      <c r="D76" s="7">
        <f t="shared" si="81"/>
        <v>25.589824895690199</v>
      </c>
      <c r="E76" s="10">
        <f t="shared" si="82"/>
        <v>25.071548140006101</v>
      </c>
      <c r="F76" s="7" t="s">
        <v>83</v>
      </c>
      <c r="G76" s="1">
        <v>4</v>
      </c>
      <c r="H76" s="9">
        <f t="shared" si="63"/>
        <v>25.589824895690199</v>
      </c>
      <c r="I76" s="9">
        <f t="shared" si="64"/>
        <v>298.73982489569016</v>
      </c>
      <c r="J76" s="9">
        <f t="shared" si="65"/>
        <v>0.36923022201216493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0.17660620574050104</v>
      </c>
      <c r="P76" s="9">
        <f t="shared" si="68"/>
        <v>6.5208348554291279E-2</v>
      </c>
      <c r="Q76" s="12">
        <f t="shared" si="69"/>
        <v>1.1737502739772429E-2</v>
      </c>
      <c r="R76" s="9">
        <f t="shared" si="70"/>
        <v>1.36656E-2</v>
      </c>
      <c r="S76" s="13">
        <f t="shared" si="71"/>
        <v>0.85890870066242464</v>
      </c>
      <c r="T76" s="2">
        <f t="shared" si="72"/>
        <v>0.01</v>
      </c>
      <c r="U76" s="14">
        <f t="shared" si="73"/>
        <v>8.5890870066242467E-3</v>
      </c>
      <c r="V76" s="13"/>
      <c r="W76" s="2"/>
      <c r="X76" s="14"/>
      <c r="Y76" s="2">
        <v>0.05</v>
      </c>
      <c r="Z76" s="2">
        <v>0.27</v>
      </c>
      <c r="AA76" s="2">
        <f t="shared" si="74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5"/>
        <v>1.44E-2</v>
      </c>
      <c r="AQ76" s="1">
        <f t="shared" si="76"/>
        <v>3.6489087006624246E-2</v>
      </c>
      <c r="AR76" s="9">
        <f t="shared" si="77"/>
        <v>7.5919999999999996</v>
      </c>
      <c r="AS76" s="1">
        <f t="shared" si="78"/>
        <v>0.18</v>
      </c>
      <c r="AT76" s="1">
        <f t="shared" si="79"/>
        <v>913307.83333333337</v>
      </c>
      <c r="AU76" s="1">
        <f t="shared" si="80"/>
        <v>305129141.27518725</v>
      </c>
    </row>
    <row r="77" spans="1:48" x14ac:dyDescent="0.15">
      <c r="C77" s="7">
        <v>4</v>
      </c>
      <c r="D77" s="7">
        <f t="shared" si="81"/>
        <v>24.7496369558448</v>
      </c>
      <c r="E77" s="10">
        <f t="shared" si="82"/>
        <v>25.589824895690199</v>
      </c>
      <c r="F77" s="7" t="s">
        <v>83</v>
      </c>
      <c r="G77" s="1">
        <v>5</v>
      </c>
      <c r="H77" s="9">
        <f t="shared" si="63"/>
        <v>24.7496369558448</v>
      </c>
      <c r="I77" s="9">
        <f t="shared" si="64"/>
        <v>297.89963695584476</v>
      </c>
      <c r="J77" s="9">
        <f t="shared" si="65"/>
        <v>0.3368023687754409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0.10582796432689927</v>
      </c>
      <c r="O77" s="9">
        <f t="shared" si="83"/>
        <v>8.1489892859310506E-2</v>
      </c>
      <c r="P77" s="9">
        <f t="shared" si="68"/>
        <v>2.7445988946272665E-2</v>
      </c>
      <c r="Q77" s="12">
        <f t="shared" si="69"/>
        <v>4.9402780103290798E-3</v>
      </c>
      <c r="R77" s="9">
        <f t="shared" si="70"/>
        <v>1.36656E-2</v>
      </c>
      <c r="S77" s="13">
        <f t="shared" si="71"/>
        <v>0.36151197242192656</v>
      </c>
      <c r="T77" s="2">
        <f t="shared" si="72"/>
        <v>0.01</v>
      </c>
      <c r="U77" s="14">
        <f t="shared" si="73"/>
        <v>3.6151197242192657E-3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3.1515119724219269E-2</v>
      </c>
      <c r="AR77" s="9">
        <f t="shared" si="77"/>
        <v>7.5919999999999996</v>
      </c>
      <c r="AS77" s="1">
        <f t="shared" si="78"/>
        <v>0.18</v>
      </c>
      <c r="AT77" s="1">
        <f t="shared" si="79"/>
        <v>913307.83333333337</v>
      </c>
      <c r="AU77" s="1">
        <f t="shared" si="80"/>
        <v>263535818.71999198</v>
      </c>
    </row>
    <row r="78" spans="1:48" x14ac:dyDescent="0.15">
      <c r="C78" s="7">
        <v>5</v>
      </c>
      <c r="D78" s="7">
        <f t="shared" si="81"/>
        <v>24.181677506734601</v>
      </c>
      <c r="E78" s="10">
        <f t="shared" si="82"/>
        <v>24.7496369558448</v>
      </c>
      <c r="F78" s="7" t="s">
        <v>85</v>
      </c>
      <c r="G78" s="1">
        <v>6</v>
      </c>
      <c r="H78" s="9">
        <f t="shared" si="63"/>
        <v>24.181677506734601</v>
      </c>
      <c r="I78" s="9">
        <f t="shared" si="64"/>
        <v>297.33167750673459</v>
      </c>
      <c r="J78" s="9">
        <f t="shared" si="65"/>
        <v>0.31641739225266452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0.12996390391303783</v>
      </c>
      <c r="P78" s="9">
        <f t="shared" si="68"/>
        <v>4.1122839563139293E-2</v>
      </c>
      <c r="Q78" s="12">
        <f t="shared" si="69"/>
        <v>7.4021111213650728E-3</v>
      </c>
      <c r="R78" s="9">
        <f t="shared" si="70"/>
        <v>1.36656E-2</v>
      </c>
      <c r="S78" s="13">
        <f t="shared" si="71"/>
        <v>0.54166016284430052</v>
      </c>
      <c r="T78" s="2">
        <f t="shared" si="72"/>
        <v>0.01</v>
      </c>
      <c r="U78" s="14">
        <f t="shared" si="73"/>
        <v>5.4166016284430052E-3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3.3316601628443007E-2</v>
      </c>
      <c r="AR78" s="9">
        <f t="shared" si="77"/>
        <v>7.5919999999999996</v>
      </c>
      <c r="AS78" s="1">
        <f t="shared" si="78"/>
        <v>0.18</v>
      </c>
      <c r="AT78" s="1">
        <f t="shared" si="79"/>
        <v>913307.83333333337</v>
      </c>
      <c r="AU78" s="1">
        <f t="shared" si="80"/>
        <v>278600175.53327119</v>
      </c>
    </row>
    <row r="79" spans="1:48" x14ac:dyDescent="0.15">
      <c r="C79" s="7">
        <v>6</v>
      </c>
      <c r="D79" s="7">
        <f t="shared" si="81"/>
        <v>23.498541834477201</v>
      </c>
      <c r="E79" s="10">
        <f t="shared" si="82"/>
        <v>24.181677506734601</v>
      </c>
      <c r="F79" s="7" t="s">
        <v>83</v>
      </c>
      <c r="G79" s="1">
        <v>7</v>
      </c>
      <c r="H79" s="9">
        <f t="shared" si="63"/>
        <v>23.498541834477201</v>
      </c>
      <c r="I79" s="9">
        <f t="shared" si="64"/>
        <v>296.64854183447716</v>
      </c>
      <c r="J79" s="9">
        <f t="shared" si="65"/>
        <v>0.29343331275171447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0.16476106434989857</v>
      </c>
      <c r="P79" s="9">
        <f t="shared" si="68"/>
        <v>4.8346384924689137E-2</v>
      </c>
      <c r="Q79" s="12">
        <f t="shared" si="69"/>
        <v>8.7023492864440437E-3</v>
      </c>
      <c r="R79" s="9">
        <f t="shared" si="70"/>
        <v>1.36656E-2</v>
      </c>
      <c r="S79" s="13">
        <f t="shared" si="71"/>
        <v>0.63680696686892957</v>
      </c>
      <c r="T79" s="2">
        <f t="shared" si="72"/>
        <v>0.01</v>
      </c>
      <c r="U79" s="14">
        <f t="shared" si="73"/>
        <v>6.3680696686892954E-3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3.4268069668689297E-2</v>
      </c>
      <c r="AR79" s="9">
        <f t="shared" si="77"/>
        <v>7.5919999999999996</v>
      </c>
      <c r="AS79" s="1">
        <f t="shared" si="78"/>
        <v>0.18</v>
      </c>
      <c r="AT79" s="1">
        <f t="shared" si="79"/>
        <v>913307.83333333337</v>
      </c>
      <c r="AU79" s="1">
        <f t="shared" si="80"/>
        <v>286556544.1324206</v>
      </c>
    </row>
    <row r="80" spans="1:48" x14ac:dyDescent="0.15">
      <c r="C80" s="7">
        <v>7</v>
      </c>
      <c r="D80" s="7">
        <f t="shared" si="81"/>
        <v>23.9406232743146</v>
      </c>
      <c r="E80" s="10">
        <f t="shared" si="82"/>
        <v>23.498541834477201</v>
      </c>
      <c r="F80" s="7" t="s">
        <v>83</v>
      </c>
      <c r="G80" s="1">
        <v>8</v>
      </c>
      <c r="H80" s="9">
        <f t="shared" si="63"/>
        <v>23.9406232743146</v>
      </c>
      <c r="I80" s="9">
        <f t="shared" si="64"/>
        <v>297.09062327431457</v>
      </c>
      <c r="J80" s="9">
        <f t="shared" si="65"/>
        <v>0.30812072252037942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0.19233467942520943</v>
      </c>
      <c r="P80" s="9">
        <f t="shared" si="68"/>
        <v>5.9262300390221082E-2</v>
      </c>
      <c r="Q80" s="12">
        <f t="shared" si="69"/>
        <v>1.0667214070239794E-2</v>
      </c>
      <c r="R80" s="9">
        <f t="shared" si="70"/>
        <v>1.36656E-2</v>
      </c>
      <c r="S80" s="13">
        <f t="shared" si="71"/>
        <v>0.78058878280059374</v>
      </c>
      <c r="T80" s="2">
        <f t="shared" si="72"/>
        <v>0.01</v>
      </c>
      <c r="U80" s="14">
        <f t="shared" si="73"/>
        <v>7.8058878280059373E-3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3.570588782800594E-2</v>
      </c>
      <c r="AR80" s="9">
        <f t="shared" si="77"/>
        <v>7.5919999999999996</v>
      </c>
      <c r="AS80" s="1">
        <f t="shared" si="78"/>
        <v>0.18</v>
      </c>
      <c r="AT80" s="1">
        <f t="shared" si="79"/>
        <v>913307.83333333337</v>
      </c>
      <c r="AU80" s="1">
        <f t="shared" si="80"/>
        <v>298579871.00224644</v>
      </c>
    </row>
    <row r="81" spans="1:48" x14ac:dyDescent="0.15">
      <c r="C81" s="7">
        <v>8</v>
      </c>
      <c r="D81" s="7">
        <f t="shared" si="81"/>
        <v>24.525218335526699</v>
      </c>
      <c r="E81" s="10">
        <f t="shared" si="82"/>
        <v>23.9406232743146</v>
      </c>
      <c r="F81" s="7" t="s">
        <v>83</v>
      </c>
      <c r="G81" s="1">
        <v>9</v>
      </c>
      <c r="H81" s="9">
        <f t="shared" si="63"/>
        <v>24.525218335526699</v>
      </c>
      <c r="I81" s="9">
        <f t="shared" si="64"/>
        <v>297.67521833552667</v>
      </c>
      <c r="J81" s="9">
        <f t="shared" si="65"/>
        <v>0.32860456814425543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0.20899237903498835</v>
      </c>
      <c r="P81" s="9">
        <f t="shared" si="68"/>
        <v>6.8675850458232893E-2</v>
      </c>
      <c r="Q81" s="12">
        <f t="shared" si="69"/>
        <v>1.2361653082481921E-2</v>
      </c>
      <c r="R81" s="9">
        <f t="shared" si="70"/>
        <v>1.36656E-2</v>
      </c>
      <c r="S81" s="13">
        <f t="shared" si="71"/>
        <v>0.90458180266376309</v>
      </c>
      <c r="T81" s="2">
        <f t="shared" si="72"/>
        <v>0.01</v>
      </c>
      <c r="U81" s="14">
        <f t="shared" si="73"/>
        <v>9.0458180266376319E-3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3.6945818026637635E-2</v>
      </c>
      <c r="AR81" s="9">
        <f t="shared" si="77"/>
        <v>7.5919999999999996</v>
      </c>
      <c r="AS81" s="1">
        <f t="shared" si="78"/>
        <v>0.18</v>
      </c>
      <c r="AT81" s="1">
        <f t="shared" si="79"/>
        <v>913307.83333333337</v>
      </c>
      <c r="AU81" s="1">
        <f t="shared" si="80"/>
        <v>308948418.63625485</v>
      </c>
    </row>
    <row r="82" spans="1:48" x14ac:dyDescent="0.15">
      <c r="C82" s="7">
        <v>9</v>
      </c>
      <c r="D82" s="7">
        <f t="shared" si="81"/>
        <v>25.935321081807</v>
      </c>
      <c r="E82" s="10">
        <f t="shared" si="82"/>
        <v>24.525218335526699</v>
      </c>
      <c r="F82" s="7" t="s">
        <v>83</v>
      </c>
      <c r="G82" s="1">
        <v>10</v>
      </c>
      <c r="H82" s="9">
        <f t="shared" si="63"/>
        <v>25.935321081807</v>
      </c>
      <c r="I82" s="9">
        <f t="shared" si="64"/>
        <v>299.08532108180697</v>
      </c>
      <c r="J82" s="9">
        <f t="shared" si="65"/>
        <v>0.38339694485095599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0.21623652857675546</v>
      </c>
      <c r="P82" s="9">
        <f t="shared" si="68"/>
        <v>8.2904424421504488E-2</v>
      </c>
      <c r="Q82" s="12">
        <f t="shared" si="69"/>
        <v>1.4922796395870807E-2</v>
      </c>
      <c r="R82" s="9">
        <f t="shared" si="70"/>
        <v>1.36656E-2</v>
      </c>
      <c r="S82" s="13">
        <f t="shared" si="71"/>
        <v>1.0919971604518504</v>
      </c>
      <c r="T82" s="2">
        <f t="shared" si="72"/>
        <v>0.01</v>
      </c>
      <c r="U82" s="14">
        <f t="shared" si="73"/>
        <v>1.0919971604518504E-2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3.8819971604518506E-2</v>
      </c>
      <c r="AR82" s="9">
        <f t="shared" si="77"/>
        <v>7.5919999999999996</v>
      </c>
      <c r="AS82" s="1">
        <f t="shared" si="78"/>
        <v>0.18</v>
      </c>
      <c r="AT82" s="1">
        <f t="shared" si="79"/>
        <v>913307.83333333337</v>
      </c>
      <c r="AU82" s="1">
        <f t="shared" si="80"/>
        <v>324620470.71398413</v>
      </c>
    </row>
    <row r="83" spans="1:48" x14ac:dyDescent="0.15">
      <c r="C83" s="7">
        <v>10</v>
      </c>
      <c r="D83" s="7">
        <f t="shared" si="81"/>
        <v>26.393380376276301</v>
      </c>
      <c r="E83" s="10">
        <f t="shared" si="82"/>
        <v>25.935321081807</v>
      </c>
      <c r="F83" s="7" t="s">
        <v>83</v>
      </c>
      <c r="G83" s="1">
        <v>11</v>
      </c>
      <c r="H83" s="9">
        <f t="shared" si="63"/>
        <v>26.393380376276301</v>
      </c>
      <c r="I83" s="9">
        <f t="shared" si="64"/>
        <v>299.54338037627628</v>
      </c>
      <c r="J83" s="9">
        <f t="shared" si="65"/>
        <v>0.40296674605039823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0.12666549894748844</v>
      </c>
      <c r="O83" s="9">
        <f t="shared" si="83"/>
        <v>8.2586605207762537E-2</v>
      </c>
      <c r="P83" s="9">
        <f t="shared" si="68"/>
        <v>3.3279655567920945E-2</v>
      </c>
      <c r="Q83" s="12">
        <f t="shared" si="69"/>
        <v>5.9903380022257695E-3</v>
      </c>
      <c r="R83" s="9">
        <f t="shared" si="70"/>
        <v>1.36656E-2</v>
      </c>
      <c r="S83" s="13">
        <f t="shared" si="71"/>
        <v>0.43835162760696711</v>
      </c>
      <c r="T83" s="2">
        <f t="shared" si="72"/>
        <v>0.01</v>
      </c>
      <c r="U83" s="14">
        <f t="shared" si="73"/>
        <v>4.3835162760696711E-3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3.2283516276069672E-2</v>
      </c>
      <c r="AR83" s="9">
        <f t="shared" si="77"/>
        <v>7.5919999999999996</v>
      </c>
      <c r="AS83" s="1">
        <f t="shared" si="78"/>
        <v>0.18</v>
      </c>
      <c r="AT83" s="1">
        <f t="shared" si="79"/>
        <v>913307.83333333337</v>
      </c>
      <c r="AU83" s="1">
        <f t="shared" si="80"/>
        <v>269961306.42765552</v>
      </c>
    </row>
    <row r="84" spans="1:48" x14ac:dyDescent="0.15">
      <c r="C84" s="7">
        <v>11</v>
      </c>
      <c r="D84" s="7">
        <f t="shared" si="81"/>
        <v>25.852556057244499</v>
      </c>
      <c r="E84" s="10">
        <f t="shared" si="82"/>
        <v>26.393380376276301</v>
      </c>
      <c r="F84" s="7" t="s">
        <v>85</v>
      </c>
      <c r="G84" s="1">
        <v>12</v>
      </c>
      <c r="H84" s="9">
        <f t="shared" si="63"/>
        <v>25.852556057244499</v>
      </c>
      <c r="I84" s="9">
        <f t="shared" si="64"/>
        <v>299.00255605724448</v>
      </c>
      <c r="J84" s="9">
        <f t="shared" si="65"/>
        <v>0.37995751918084336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0.1252269496398416</v>
      </c>
      <c r="P84" s="9">
        <f t="shared" si="68"/>
        <v>4.758092111973862E-2</v>
      </c>
      <c r="Q84" s="12">
        <f t="shared" si="69"/>
        <v>8.5645658015529504E-3</v>
      </c>
      <c r="R84" s="9">
        <f t="shared" si="70"/>
        <v>1.36656E-2</v>
      </c>
      <c r="S84" s="13">
        <f t="shared" si="71"/>
        <v>0.6267244615350186</v>
      </c>
      <c r="T84" s="2">
        <f t="shared" si="72"/>
        <v>0.01</v>
      </c>
      <c r="U84" s="14">
        <f t="shared" si="73"/>
        <v>6.2672446153501857E-3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3.4167244615350187E-2</v>
      </c>
      <c r="AR84" s="9">
        <f t="shared" si="77"/>
        <v>7.5919999999999996</v>
      </c>
      <c r="AS84" s="1">
        <f t="shared" si="78"/>
        <v>0.18</v>
      </c>
      <c r="AT84" s="1">
        <f t="shared" si="79"/>
        <v>913307.83333333337</v>
      </c>
      <c r="AU84" s="1">
        <f t="shared" si="80"/>
        <v>285713424.60085207</v>
      </c>
      <c r="AV84" s="1">
        <f>SUM(AU73:AU84)</f>
        <v>3461526870.6282706</v>
      </c>
    </row>
    <row r="85" spans="1:48" x14ac:dyDescent="0.15">
      <c r="C85" s="7">
        <v>12</v>
      </c>
      <c r="D85" s="7">
        <f t="shared" si="81"/>
        <v>25.336707435642101</v>
      </c>
      <c r="E85" s="10">
        <f t="shared" si="82"/>
        <v>25.852556057244499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7">
        <f>D73</f>
        <v>25.567072902903199</v>
      </c>
      <c r="E89" s="7"/>
      <c r="F89" s="7"/>
      <c r="G89" s="1">
        <v>1</v>
      </c>
      <c r="H89" s="9">
        <f t="shared" ref="H89:H100" si="84">E90</f>
        <v>25.567072902903199</v>
      </c>
      <c r="I89" s="9">
        <f t="shared" ref="I89:I100" si="85">H89+273.15</f>
        <v>298.71707290290317</v>
      </c>
      <c r="J89" s="9">
        <f t="shared" ref="J89:J100" si="86">EXP(($C$15*(I89-$C$13))/($C$16*I89*$C$13))</f>
        <v>0.36831475998934737</v>
      </c>
      <c r="K89" s="9">
        <f t="shared" ref="K89:K100" si="87">$B$89/12</f>
        <v>9.8854166666666661</v>
      </c>
      <c r="L89" s="9">
        <f t="shared" ref="L89:L100" si="88">K89*$B$90/100</f>
        <v>3.3610416666666665</v>
      </c>
      <c r="M89" s="1" t="s">
        <v>83</v>
      </c>
      <c r="O89" s="9">
        <f>L89</f>
        <v>3.3610416666666665</v>
      </c>
      <c r="P89" s="9">
        <f t="shared" ref="P89:P100" si="89">O89*J89</f>
        <v>1.2379212547725293</v>
      </c>
      <c r="Q89" s="12">
        <f t="shared" ref="Q89:Q100" si="90">P89*$B$91</f>
        <v>0.55706456464763821</v>
      </c>
      <c r="R89" s="9">
        <f t="shared" ref="R89:R100" si="91">L89*$B$91</f>
        <v>1.51246875</v>
      </c>
      <c r="S89" s="13">
        <f t="shared" ref="S89:S100" si="92">Q89/R89</f>
        <v>0.36831475998934737</v>
      </c>
      <c r="T89" s="2">
        <f t="shared" ref="T89:T100" si="93">$B$90/100</f>
        <v>0.34</v>
      </c>
      <c r="U89" s="14">
        <f t="shared" ref="U89:U100" si="94">S89*T89</f>
        <v>0.12522701839637812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0.11369994604650802</v>
      </c>
      <c r="AK89" s="9">
        <f t="shared" ref="AK89:AK100" si="96">$B$89/12</f>
        <v>9.8854166666666661</v>
      </c>
      <c r="AL89" s="1">
        <f t="shared" ref="AL89:AL100" si="97">$B$91</f>
        <v>0.45</v>
      </c>
      <c r="AM89" s="17">
        <f t="shared" ref="AM89:AM100" si="98">$E$6/12</f>
        <v>3435988</v>
      </c>
      <c r="AN89" s="1">
        <f t="shared" ref="AN89:AN100" si="99">AM89*10000*AK89*AJ89</f>
        <v>38619520422.438545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7">
        <f t="shared" ref="D90:D101" si="100">D74</f>
        <v>25.472637768122699</v>
      </c>
      <c r="E90" s="10">
        <f t="shared" ref="E90:E101" si="101">D89</f>
        <v>25.567072902903199</v>
      </c>
      <c r="F90" s="7" t="s">
        <v>83</v>
      </c>
      <c r="G90" s="1">
        <v>2</v>
      </c>
      <c r="H90" s="9">
        <f t="shared" si="84"/>
        <v>25.472637768122699</v>
      </c>
      <c r="I90" s="9">
        <f t="shared" si="85"/>
        <v>298.62263776812267</v>
      </c>
      <c r="J90" s="9">
        <f t="shared" si="86"/>
        <v>0.36453773960080804</v>
      </c>
      <c r="K90" s="9">
        <f t="shared" si="87"/>
        <v>9.8854166666666661</v>
      </c>
      <c r="L90" s="9">
        <f t="shared" si="88"/>
        <v>3.3610416666666665</v>
      </c>
      <c r="M90" s="1" t="s">
        <v>83</v>
      </c>
      <c r="O90" s="9">
        <f t="shared" ref="O90:O100" si="102">L90+O89-P89-N90</f>
        <v>5.4841620785608036</v>
      </c>
      <c r="P90" s="9">
        <f t="shared" si="89"/>
        <v>1.9991840477230245</v>
      </c>
      <c r="Q90" s="12">
        <f t="shared" si="90"/>
        <v>0.89963282147536106</v>
      </c>
      <c r="R90" s="9">
        <f t="shared" si="91"/>
        <v>1.51246875</v>
      </c>
      <c r="S90" s="13">
        <f t="shared" si="92"/>
        <v>0.59481084913348525</v>
      </c>
      <c r="T90" s="2">
        <f t="shared" si="93"/>
        <v>0.34</v>
      </c>
      <c r="U90" s="14">
        <f t="shared" si="94"/>
        <v>0.202235688705385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5"/>
        <v>0.13691806014467356</v>
      </c>
      <c r="AK90" s="9">
        <f t="shared" si="96"/>
        <v>9.8854166666666661</v>
      </c>
      <c r="AL90" s="1">
        <f t="shared" si="97"/>
        <v>0.45</v>
      </c>
      <c r="AM90" s="17">
        <f t="shared" si="98"/>
        <v>3435988</v>
      </c>
      <c r="AN90" s="1">
        <f t="shared" si="99"/>
        <v>46505825234.033058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25.071548140006101</v>
      </c>
      <c r="E91" s="10">
        <f t="shared" si="101"/>
        <v>25.472637768122699</v>
      </c>
      <c r="F91" s="7" t="s">
        <v>83</v>
      </c>
      <c r="G91" s="1">
        <v>3</v>
      </c>
      <c r="H91" s="9">
        <f t="shared" si="84"/>
        <v>25.071548140006101</v>
      </c>
      <c r="I91" s="9">
        <f t="shared" si="85"/>
        <v>298.22154814000606</v>
      </c>
      <c r="J91" s="9">
        <f t="shared" si="86"/>
        <v>0.34889725267248467</v>
      </c>
      <c r="K91" s="9">
        <f t="shared" si="87"/>
        <v>9.8854166666666661</v>
      </c>
      <c r="L91" s="9">
        <f t="shared" si="88"/>
        <v>3.3610416666666665</v>
      </c>
      <c r="M91" s="1" t="s">
        <v>83</v>
      </c>
      <c r="O91" s="9">
        <f t="shared" si="102"/>
        <v>6.8460196975044463</v>
      </c>
      <c r="P91" s="9">
        <f t="shared" si="89"/>
        <v>2.3885574642010159</v>
      </c>
      <c r="Q91" s="12">
        <f t="shared" si="90"/>
        <v>1.0748508588904573</v>
      </c>
      <c r="R91" s="9">
        <f t="shared" si="91"/>
        <v>1.51246875</v>
      </c>
      <c r="S91" s="13">
        <f t="shared" si="92"/>
        <v>0.71065987901598449</v>
      </c>
      <c r="T91" s="2">
        <f t="shared" si="93"/>
        <v>0.34</v>
      </c>
      <c r="U91" s="14">
        <f t="shared" si="94"/>
        <v>0.24162435886543474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5"/>
        <v>0.14879374419792857</v>
      </c>
      <c r="AK91" s="9">
        <f t="shared" si="96"/>
        <v>9.8854166666666661</v>
      </c>
      <c r="AL91" s="1">
        <f t="shared" si="97"/>
        <v>0.45</v>
      </c>
      <c r="AM91" s="17">
        <f t="shared" si="98"/>
        <v>3435988</v>
      </c>
      <c r="AN91" s="1">
        <f t="shared" si="99"/>
        <v>50539540629.443268</v>
      </c>
    </row>
    <row r="92" spans="1:48" x14ac:dyDescent="0.15">
      <c r="C92" s="7">
        <v>3</v>
      </c>
      <c r="D92" s="7">
        <f t="shared" si="100"/>
        <v>25.589824895690199</v>
      </c>
      <c r="E92" s="10">
        <f t="shared" si="101"/>
        <v>25.071548140006101</v>
      </c>
      <c r="F92" s="7" t="s">
        <v>83</v>
      </c>
      <c r="G92" s="1">
        <v>4</v>
      </c>
      <c r="H92" s="9">
        <f t="shared" si="84"/>
        <v>25.589824895690199</v>
      </c>
      <c r="I92" s="9">
        <f t="shared" si="85"/>
        <v>298.73982489569016</v>
      </c>
      <c r="J92" s="9">
        <f t="shared" si="86"/>
        <v>0.36923022201216493</v>
      </c>
      <c r="K92" s="9">
        <f t="shared" si="87"/>
        <v>9.8854166666666661</v>
      </c>
      <c r="L92" s="9">
        <f t="shared" si="88"/>
        <v>3.3610416666666665</v>
      </c>
      <c r="M92" s="1" t="s">
        <v>83</v>
      </c>
      <c r="O92" s="9">
        <f t="shared" si="102"/>
        <v>7.8185038999700964</v>
      </c>
      <c r="P92" s="9">
        <f t="shared" si="89"/>
        <v>2.886827930788936</v>
      </c>
      <c r="Q92" s="12">
        <f t="shared" si="90"/>
        <v>1.2990725688550213</v>
      </c>
      <c r="R92" s="9">
        <f t="shared" si="91"/>
        <v>1.51246875</v>
      </c>
      <c r="S92" s="13">
        <f t="shared" si="92"/>
        <v>0.85890870066242442</v>
      </c>
      <c r="T92" s="2">
        <f t="shared" si="93"/>
        <v>0.34</v>
      </c>
      <c r="U92" s="14">
        <f t="shared" si="94"/>
        <v>0.29202895822522434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5"/>
        <v>0.16399073090490512</v>
      </c>
      <c r="AK92" s="9">
        <f t="shared" si="96"/>
        <v>9.8854166666666661</v>
      </c>
      <c r="AL92" s="1">
        <f t="shared" si="97"/>
        <v>0.45</v>
      </c>
      <c r="AM92" s="17">
        <f t="shared" si="98"/>
        <v>3435988</v>
      </c>
      <c r="AN92" s="1">
        <f t="shared" si="99"/>
        <v>55701375431.454002</v>
      </c>
    </row>
    <row r="93" spans="1:48" x14ac:dyDescent="0.15">
      <c r="C93" s="7">
        <v>4</v>
      </c>
      <c r="D93" s="7">
        <f t="shared" si="100"/>
        <v>24.7496369558448</v>
      </c>
      <c r="E93" s="10">
        <f t="shared" si="101"/>
        <v>25.589824895690199</v>
      </c>
      <c r="F93" s="7" t="s">
        <v>83</v>
      </c>
      <c r="G93" s="1">
        <v>5</v>
      </c>
      <c r="H93" s="9">
        <f t="shared" si="84"/>
        <v>24.7496369558448</v>
      </c>
      <c r="I93" s="9">
        <f t="shared" si="85"/>
        <v>297.89963695584476</v>
      </c>
      <c r="J93" s="9">
        <f t="shared" si="86"/>
        <v>0.3368023687754409</v>
      </c>
      <c r="K93" s="9">
        <f t="shared" si="87"/>
        <v>9.8854166666666661</v>
      </c>
      <c r="L93" s="9">
        <f t="shared" si="88"/>
        <v>3.3610416666666665</v>
      </c>
      <c r="M93" s="1" t="s">
        <v>85</v>
      </c>
      <c r="N93" s="9">
        <f>(O92-P92)*$C$21/100</f>
        <v>4.6850921707221023</v>
      </c>
      <c r="O93" s="9">
        <f t="shared" si="102"/>
        <v>3.6076254651257251</v>
      </c>
      <c r="P93" s="9">
        <f t="shared" si="89"/>
        <v>1.2150568023089459</v>
      </c>
      <c r="Q93" s="12">
        <f t="shared" si="90"/>
        <v>0.54677556103902569</v>
      </c>
      <c r="R93" s="9">
        <f t="shared" si="91"/>
        <v>1.51246875</v>
      </c>
      <c r="S93" s="13">
        <f t="shared" si="92"/>
        <v>0.36151197242192651</v>
      </c>
      <c r="T93" s="2">
        <f t="shared" si="93"/>
        <v>0.34</v>
      </c>
      <c r="U93" s="14">
        <f t="shared" si="94"/>
        <v>0.12291407062345502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0.11300259229297169</v>
      </c>
      <c r="AK93" s="9">
        <f t="shared" si="96"/>
        <v>9.8854166666666661</v>
      </c>
      <c r="AL93" s="1">
        <f t="shared" si="97"/>
        <v>0.45</v>
      </c>
      <c r="AM93" s="17">
        <f t="shared" si="98"/>
        <v>3435988</v>
      </c>
      <c r="AN93" s="1">
        <f t="shared" si="99"/>
        <v>38382656039.799843</v>
      </c>
    </row>
    <row r="94" spans="1:48" x14ac:dyDescent="0.15">
      <c r="C94" s="7">
        <v>5</v>
      </c>
      <c r="D94" s="7">
        <f t="shared" si="100"/>
        <v>24.181677506734601</v>
      </c>
      <c r="E94" s="10">
        <f t="shared" si="101"/>
        <v>24.7496369558448</v>
      </c>
      <c r="F94" s="7" t="s">
        <v>85</v>
      </c>
      <c r="G94" s="1">
        <v>6</v>
      </c>
      <c r="H94" s="9">
        <f t="shared" si="84"/>
        <v>24.181677506734601</v>
      </c>
      <c r="I94" s="9">
        <f t="shared" si="85"/>
        <v>297.33167750673459</v>
      </c>
      <c r="J94" s="9">
        <f t="shared" si="86"/>
        <v>0.31641739225266452</v>
      </c>
      <c r="K94" s="9">
        <f t="shared" si="87"/>
        <v>9.8854166666666661</v>
      </c>
      <c r="L94" s="9">
        <f t="shared" si="88"/>
        <v>3.3610416666666665</v>
      </c>
      <c r="M94" s="1" t="s">
        <v>83</v>
      </c>
      <c r="O94" s="9">
        <f t="shared" si="102"/>
        <v>5.753610329483446</v>
      </c>
      <c r="P94" s="9">
        <f t="shared" si="89"/>
        <v>1.8205423764931459</v>
      </c>
      <c r="Q94" s="12">
        <f t="shared" si="90"/>
        <v>0.81924406942191563</v>
      </c>
      <c r="R94" s="9">
        <f t="shared" si="91"/>
        <v>1.51246875</v>
      </c>
      <c r="S94" s="13">
        <f t="shared" si="92"/>
        <v>0.54166016284430052</v>
      </c>
      <c r="T94" s="2">
        <f t="shared" si="93"/>
        <v>0.34</v>
      </c>
      <c r="U94" s="14">
        <f t="shared" si="94"/>
        <v>0.18416445536706219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0.13146958329316927</v>
      </c>
      <c r="AK94" s="9">
        <f t="shared" si="96"/>
        <v>9.8854166666666661</v>
      </c>
      <c r="AL94" s="1">
        <f t="shared" si="97"/>
        <v>0.45</v>
      </c>
      <c r="AM94" s="17">
        <f t="shared" si="98"/>
        <v>3435988</v>
      </c>
      <c r="AN94" s="1">
        <f t="shared" si="99"/>
        <v>44655186158.515961</v>
      </c>
    </row>
    <row r="95" spans="1:48" x14ac:dyDescent="0.15">
      <c r="C95" s="7">
        <v>6</v>
      </c>
      <c r="D95" s="7">
        <f t="shared" si="100"/>
        <v>23.498541834477201</v>
      </c>
      <c r="E95" s="10">
        <f t="shared" si="101"/>
        <v>24.181677506734601</v>
      </c>
      <c r="F95" s="7" t="s">
        <v>83</v>
      </c>
      <c r="G95" s="1">
        <v>7</v>
      </c>
      <c r="H95" s="9">
        <f t="shared" si="84"/>
        <v>23.498541834477201</v>
      </c>
      <c r="I95" s="9">
        <f t="shared" si="85"/>
        <v>296.64854183447716</v>
      </c>
      <c r="J95" s="9">
        <f t="shared" si="86"/>
        <v>0.29343331275171447</v>
      </c>
      <c r="K95" s="9">
        <f t="shared" si="87"/>
        <v>9.8854166666666661</v>
      </c>
      <c r="L95" s="9">
        <f t="shared" si="88"/>
        <v>3.3610416666666665</v>
      </c>
      <c r="M95" s="1" t="s">
        <v>83</v>
      </c>
      <c r="O95" s="9">
        <f t="shared" si="102"/>
        <v>7.2941096196569664</v>
      </c>
      <c r="P95" s="9">
        <f t="shared" si="89"/>
        <v>2.1403347492700915</v>
      </c>
      <c r="Q95" s="12">
        <f t="shared" si="90"/>
        <v>0.96315063717154115</v>
      </c>
      <c r="R95" s="9">
        <f t="shared" si="91"/>
        <v>1.51246875</v>
      </c>
      <c r="S95" s="13">
        <f t="shared" si="92"/>
        <v>0.63680696686892946</v>
      </c>
      <c r="T95" s="2">
        <f t="shared" si="93"/>
        <v>0.34</v>
      </c>
      <c r="U95" s="14">
        <f t="shared" si="94"/>
        <v>0.21651436873543603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0.14122308217373397</v>
      </c>
      <c r="AK95" s="9">
        <f t="shared" si="96"/>
        <v>9.8854166666666661</v>
      </c>
      <c r="AL95" s="1">
        <f t="shared" si="97"/>
        <v>0.45</v>
      </c>
      <c r="AM95" s="17">
        <f t="shared" si="98"/>
        <v>3435988</v>
      </c>
      <c r="AN95" s="1">
        <f t="shared" si="99"/>
        <v>47968076465.905586</v>
      </c>
    </row>
    <row r="96" spans="1:48" x14ac:dyDescent="0.15">
      <c r="C96" s="7">
        <v>7</v>
      </c>
      <c r="D96" s="7">
        <f t="shared" si="100"/>
        <v>23.9406232743146</v>
      </c>
      <c r="E96" s="10">
        <f t="shared" si="101"/>
        <v>23.498541834477201</v>
      </c>
      <c r="F96" s="7" t="s">
        <v>83</v>
      </c>
      <c r="G96" s="1">
        <v>8</v>
      </c>
      <c r="H96" s="9">
        <f t="shared" si="84"/>
        <v>23.9406232743146</v>
      </c>
      <c r="I96" s="9">
        <f t="shared" si="85"/>
        <v>297.09062327431457</v>
      </c>
      <c r="J96" s="9">
        <f t="shared" si="86"/>
        <v>0.30812072252037942</v>
      </c>
      <c r="K96" s="9">
        <f t="shared" si="87"/>
        <v>9.8854166666666661</v>
      </c>
      <c r="L96" s="9">
        <f t="shared" si="88"/>
        <v>3.3610416666666665</v>
      </c>
      <c r="M96" s="1" t="s">
        <v>83</v>
      </c>
      <c r="O96" s="9">
        <f t="shared" si="102"/>
        <v>8.5148165370535409</v>
      </c>
      <c r="P96" s="9">
        <f t="shared" si="89"/>
        <v>2.6235914235254119</v>
      </c>
      <c r="Q96" s="12">
        <f t="shared" si="90"/>
        <v>1.1806161405864353</v>
      </c>
      <c r="R96" s="9">
        <f t="shared" si="91"/>
        <v>1.51246875</v>
      </c>
      <c r="S96" s="13">
        <f t="shared" si="92"/>
        <v>0.78058878280059352</v>
      </c>
      <c r="T96" s="2">
        <f t="shared" si="93"/>
        <v>0.34</v>
      </c>
      <c r="U96" s="14">
        <f t="shared" si="94"/>
        <v>0.26540018615220179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0.15596215612488884</v>
      </c>
      <c r="AK96" s="9">
        <f t="shared" si="96"/>
        <v>9.8854166666666661</v>
      </c>
      <c r="AL96" s="1">
        <f t="shared" si="97"/>
        <v>0.45</v>
      </c>
      <c r="AM96" s="17">
        <f t="shared" si="98"/>
        <v>3435988</v>
      </c>
      <c r="AN96" s="1">
        <f t="shared" si="99"/>
        <v>52974375828.894066</v>
      </c>
    </row>
    <row r="97" spans="1:50" x14ac:dyDescent="0.15">
      <c r="C97" s="7">
        <v>8</v>
      </c>
      <c r="D97" s="7">
        <f t="shared" si="100"/>
        <v>24.525218335526699</v>
      </c>
      <c r="E97" s="10">
        <f t="shared" si="101"/>
        <v>23.9406232743146</v>
      </c>
      <c r="F97" s="7" t="s">
        <v>83</v>
      </c>
      <c r="G97" s="1">
        <v>9</v>
      </c>
      <c r="H97" s="9">
        <f t="shared" si="84"/>
        <v>24.525218335526699</v>
      </c>
      <c r="I97" s="9">
        <f t="shared" si="85"/>
        <v>297.67521833552667</v>
      </c>
      <c r="J97" s="9">
        <f t="shared" si="86"/>
        <v>0.32860456814425543</v>
      </c>
      <c r="K97" s="9">
        <f t="shared" si="87"/>
        <v>9.8854166666666661</v>
      </c>
      <c r="L97" s="9">
        <f t="shared" si="88"/>
        <v>3.3610416666666665</v>
      </c>
      <c r="M97" s="1" t="s">
        <v>83</v>
      </c>
      <c r="O97" s="9">
        <f t="shared" si="102"/>
        <v>9.2522667801947964</v>
      </c>
      <c r="P97" s="9">
        <f t="shared" si="89"/>
        <v>3.0403371296613519</v>
      </c>
      <c r="Q97" s="12">
        <f t="shared" si="90"/>
        <v>1.3681517083476085</v>
      </c>
      <c r="R97" s="9">
        <f t="shared" si="91"/>
        <v>1.51246875</v>
      </c>
      <c r="S97" s="13">
        <f t="shared" si="92"/>
        <v>0.90458180266376309</v>
      </c>
      <c r="T97" s="2">
        <f t="shared" si="93"/>
        <v>0.34</v>
      </c>
      <c r="U97" s="14">
        <f t="shared" si="94"/>
        <v>0.30755781290567946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0.16867268059106236</v>
      </c>
      <c r="AK97" s="9">
        <f t="shared" si="96"/>
        <v>9.8854166666666661</v>
      </c>
      <c r="AL97" s="1">
        <f t="shared" si="97"/>
        <v>0.45</v>
      </c>
      <c r="AM97" s="17">
        <f t="shared" si="98"/>
        <v>3435988</v>
      </c>
      <c r="AN97" s="1">
        <f t="shared" si="99"/>
        <v>57291654563.577942</v>
      </c>
    </row>
    <row r="98" spans="1:50" x14ac:dyDescent="0.15">
      <c r="C98" s="7">
        <v>9</v>
      </c>
      <c r="D98" s="7">
        <f t="shared" si="100"/>
        <v>25.935321081807</v>
      </c>
      <c r="E98" s="10">
        <f t="shared" si="101"/>
        <v>24.525218335526699</v>
      </c>
      <c r="F98" s="7" t="s">
        <v>83</v>
      </c>
      <c r="G98" s="1">
        <v>10</v>
      </c>
      <c r="H98" s="9">
        <f t="shared" si="84"/>
        <v>25.935321081807</v>
      </c>
      <c r="I98" s="9">
        <f t="shared" si="85"/>
        <v>299.08532108180697</v>
      </c>
      <c r="J98" s="9">
        <f t="shared" si="86"/>
        <v>0.38339694485095599</v>
      </c>
      <c r="K98" s="9">
        <f t="shared" si="87"/>
        <v>9.8854166666666661</v>
      </c>
      <c r="L98" s="9">
        <f t="shared" si="88"/>
        <v>3.3610416666666665</v>
      </c>
      <c r="M98" s="1" t="s">
        <v>83</v>
      </c>
      <c r="O98" s="9">
        <f t="shared" si="102"/>
        <v>9.5729713172001105</v>
      </c>
      <c r="P98" s="9">
        <f t="shared" si="89"/>
        <v>3.6702479561603543</v>
      </c>
      <c r="Q98" s="12">
        <f t="shared" si="90"/>
        <v>1.6516115802721594</v>
      </c>
      <c r="R98" s="9">
        <f t="shared" si="91"/>
        <v>1.51246875</v>
      </c>
      <c r="S98" s="13">
        <f t="shared" si="92"/>
        <v>1.0919971604518501</v>
      </c>
      <c r="T98" s="2">
        <f t="shared" si="93"/>
        <v>0.34</v>
      </c>
      <c r="U98" s="14">
        <f t="shared" si="94"/>
        <v>0.37127903455362909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0.18788462891791918</v>
      </c>
      <c r="AK98" s="9">
        <f t="shared" si="96"/>
        <v>9.8854166666666661</v>
      </c>
      <c r="AL98" s="1">
        <f t="shared" si="97"/>
        <v>0.45</v>
      </c>
      <c r="AM98" s="17">
        <f t="shared" si="98"/>
        <v>3435988</v>
      </c>
      <c r="AN98" s="1">
        <f t="shared" si="99"/>
        <v>63817218176.953712</v>
      </c>
    </row>
    <row r="99" spans="1:50" x14ac:dyDescent="0.15">
      <c r="C99" s="7">
        <v>10</v>
      </c>
      <c r="D99" s="7">
        <f t="shared" si="100"/>
        <v>26.393380376276301</v>
      </c>
      <c r="E99" s="10">
        <f t="shared" si="101"/>
        <v>25.935321081807</v>
      </c>
      <c r="F99" s="7" t="s">
        <v>83</v>
      </c>
      <c r="G99" s="1">
        <v>11</v>
      </c>
      <c r="H99" s="9">
        <f t="shared" si="84"/>
        <v>26.393380376276301</v>
      </c>
      <c r="I99" s="9">
        <f t="shared" si="85"/>
        <v>299.54338037627628</v>
      </c>
      <c r="J99" s="9">
        <f t="shared" si="86"/>
        <v>0.40296674605039823</v>
      </c>
      <c r="K99" s="9">
        <f t="shared" si="87"/>
        <v>9.8854166666666661</v>
      </c>
      <c r="L99" s="9">
        <f t="shared" si="88"/>
        <v>3.3610416666666665</v>
      </c>
      <c r="M99" s="1" t="s">
        <v>85</v>
      </c>
      <c r="N99" s="9">
        <f>(O98-P98)*$C$21/100</f>
        <v>5.6075871929877685</v>
      </c>
      <c r="O99" s="9">
        <f t="shared" si="102"/>
        <v>3.6561778347186547</v>
      </c>
      <c r="P99" s="9">
        <f t="shared" si="89"/>
        <v>1.4733180850381671</v>
      </c>
      <c r="Q99" s="12">
        <f t="shared" si="90"/>
        <v>0.66299313826717521</v>
      </c>
      <c r="R99" s="9">
        <f t="shared" si="91"/>
        <v>1.51246875</v>
      </c>
      <c r="S99" s="13">
        <f t="shared" si="92"/>
        <v>0.43835162760696722</v>
      </c>
      <c r="T99" s="2">
        <f t="shared" si="93"/>
        <v>0.34</v>
      </c>
      <c r="U99" s="14">
        <f t="shared" si="94"/>
        <v>0.14903955338636887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0.12087942534599022</v>
      </c>
      <c r="AK99" s="9">
        <f t="shared" si="96"/>
        <v>9.8854166666666661</v>
      </c>
      <c r="AL99" s="1">
        <f t="shared" si="97"/>
        <v>0.45</v>
      </c>
      <c r="AM99" s="17">
        <f t="shared" si="98"/>
        <v>3435988</v>
      </c>
      <c r="AN99" s="1">
        <f t="shared" si="99"/>
        <v>41058114784.791313</v>
      </c>
    </row>
    <row r="100" spans="1:50" x14ac:dyDescent="0.15">
      <c r="C100" s="7">
        <v>11</v>
      </c>
      <c r="D100" s="7">
        <f t="shared" si="100"/>
        <v>25.852556057244499</v>
      </c>
      <c r="E100" s="10">
        <f t="shared" si="101"/>
        <v>26.393380376276301</v>
      </c>
      <c r="F100" s="7" t="s">
        <v>85</v>
      </c>
      <c r="G100" s="1">
        <v>12</v>
      </c>
      <c r="H100" s="9">
        <f t="shared" si="84"/>
        <v>25.852556057244499</v>
      </c>
      <c r="I100" s="9">
        <f t="shared" si="85"/>
        <v>299.00255605724448</v>
      </c>
      <c r="J100" s="9">
        <f t="shared" si="86"/>
        <v>0.37995751918084336</v>
      </c>
      <c r="K100" s="9">
        <f t="shared" si="87"/>
        <v>9.8854166666666661</v>
      </c>
      <c r="L100" s="9">
        <f t="shared" si="88"/>
        <v>3.3610416666666665</v>
      </c>
      <c r="M100" s="1" t="s">
        <v>83</v>
      </c>
      <c r="O100" s="9">
        <f t="shared" si="102"/>
        <v>5.5439014163471541</v>
      </c>
      <c r="P100" s="9">
        <f t="shared" si="89"/>
        <v>2.1064470287384283</v>
      </c>
      <c r="Q100" s="12">
        <f t="shared" si="90"/>
        <v>0.94790116293229276</v>
      </c>
      <c r="R100" s="9">
        <f t="shared" si="91"/>
        <v>1.51246875</v>
      </c>
      <c r="S100" s="13">
        <f t="shared" si="92"/>
        <v>0.62672446153501871</v>
      </c>
      <c r="T100" s="2">
        <f t="shared" si="93"/>
        <v>0.34</v>
      </c>
      <c r="U100" s="14">
        <f t="shared" si="94"/>
        <v>0.21308631692190638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0.14018952455195477</v>
      </c>
      <c r="AK100" s="9">
        <f t="shared" si="96"/>
        <v>9.8854166666666661</v>
      </c>
      <c r="AL100" s="1">
        <f t="shared" si="97"/>
        <v>0.45</v>
      </c>
      <c r="AM100" s="17">
        <f t="shared" si="98"/>
        <v>3435988</v>
      </c>
      <c r="AN100" s="1">
        <f t="shared" si="99"/>
        <v>47617016495.606728</v>
      </c>
      <c r="AO100" s="1">
        <f>SUM(AN89:AN100)</f>
        <v>585130560231.41406</v>
      </c>
    </row>
    <row r="101" spans="1:50" x14ac:dyDescent="0.15">
      <c r="C101" s="7">
        <v>12</v>
      </c>
      <c r="D101" s="7">
        <f t="shared" si="100"/>
        <v>25.336707435642101</v>
      </c>
      <c r="E101" s="10">
        <f t="shared" si="101"/>
        <v>25.852556057244499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25.567072902903199</v>
      </c>
      <c r="E105" s="7"/>
      <c r="F105" s="7"/>
      <c r="G105" s="1">
        <v>1</v>
      </c>
      <c r="H105" s="9">
        <f t="shared" ref="H105:H116" si="103">E106</f>
        <v>25.567072902903199</v>
      </c>
      <c r="I105" s="9">
        <f t="shared" ref="I105:I116" si="104">H105+273.15</f>
        <v>298.71707290290317</v>
      </c>
      <c r="J105" s="9">
        <f t="shared" ref="J105:J116" si="105">EXP(($C$15*(I105-$C$13))/($C$16*I105*$C$13))</f>
        <v>0.36831475998934737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0.19197301920164764</v>
      </c>
      <c r="Q105" s="12">
        <f t="shared" ref="Q105:Q116" si="109">P105*$B$107</f>
        <v>5.7591905760494291E-2</v>
      </c>
      <c r="R105" s="9">
        <f t="shared" ref="R105:R116" si="110">L105*$B$107</f>
        <v>0.156366</v>
      </c>
      <c r="S105" s="13">
        <f t="shared" ref="S105:S116" si="111">Q105/R105</f>
        <v>0.36831475998934737</v>
      </c>
      <c r="T105" s="2">
        <f t="shared" ref="T105:T116" si="112">$B$106/100</f>
        <v>0.01</v>
      </c>
      <c r="U105" s="14">
        <f t="shared" ref="U105:U116" si="113">S105*T105</f>
        <v>3.6831475998934738E-3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1.8583147599893476E-2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479151.83333333331</v>
      </c>
      <c r="AX105" s="1">
        <f t="shared" ref="AX105:AX116" si="120">AW105*10000*AV105*0.67*AU105*AT105</f>
        <v>932845154.20831251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25.472637768122699</v>
      </c>
      <c r="E106" s="10">
        <f t="shared" ref="E106:E117" si="122">D105</f>
        <v>25.567072902903199</v>
      </c>
      <c r="F106" s="7" t="s">
        <v>83</v>
      </c>
      <c r="G106" s="1">
        <v>2</v>
      </c>
      <c r="H106" s="9">
        <f t="shared" si="103"/>
        <v>25.472637768122699</v>
      </c>
      <c r="I106" s="9">
        <f t="shared" si="104"/>
        <v>298.62263776812267</v>
      </c>
      <c r="J106" s="9">
        <f t="shared" si="105"/>
        <v>0.36453773960080804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0.85046698079835237</v>
      </c>
      <c r="P106" s="9">
        <f t="shared" si="108"/>
        <v>0.31002731078535517</v>
      </c>
      <c r="Q106" s="12">
        <f t="shared" si="109"/>
        <v>9.3008193235606551E-2</v>
      </c>
      <c r="R106" s="9">
        <f t="shared" si="110"/>
        <v>0.156366</v>
      </c>
      <c r="S106" s="13">
        <f t="shared" si="111"/>
        <v>0.59481084913348525</v>
      </c>
      <c r="T106" s="2">
        <f t="shared" si="112"/>
        <v>0.01</v>
      </c>
      <c r="U106" s="14">
        <f t="shared" si="113"/>
        <v>5.9481084913348527E-3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2.0848108491334852E-2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479151.83333333331</v>
      </c>
      <c r="AX106" s="1">
        <f t="shared" si="120"/>
        <v>1046542674.0011671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25.071548140006101</v>
      </c>
      <c r="E107" s="10">
        <f t="shared" si="122"/>
        <v>25.472637768122699</v>
      </c>
      <c r="F107" s="7" t="s">
        <v>83</v>
      </c>
      <c r="G107" s="1">
        <v>3</v>
      </c>
      <c r="H107" s="9">
        <f t="shared" si="103"/>
        <v>25.071548140006101</v>
      </c>
      <c r="I107" s="9">
        <f t="shared" si="104"/>
        <v>298.22154814000606</v>
      </c>
      <c r="J107" s="9">
        <f t="shared" si="105"/>
        <v>0.34889725267248467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1.0616596700129972</v>
      </c>
      <c r="P107" s="9">
        <f t="shared" si="108"/>
        <v>0.37041014214071138</v>
      </c>
      <c r="Q107" s="12">
        <f t="shared" si="109"/>
        <v>0.11112304264221341</v>
      </c>
      <c r="R107" s="9">
        <f t="shared" si="110"/>
        <v>0.156366</v>
      </c>
      <c r="S107" s="13">
        <f t="shared" si="111"/>
        <v>0.71065987901598437</v>
      </c>
      <c r="T107" s="2">
        <f t="shared" si="112"/>
        <v>0.01</v>
      </c>
      <c r="U107" s="14">
        <f t="shared" si="113"/>
        <v>7.1065987901598442E-3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2.2006598790159843E-2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479151.83333333331</v>
      </c>
      <c r="AX107" s="1">
        <f t="shared" si="120"/>
        <v>1104697088.1361775</v>
      </c>
    </row>
    <row r="108" spans="1:50" x14ac:dyDescent="0.15">
      <c r="C108" s="7">
        <v>3</v>
      </c>
      <c r="D108" s="7">
        <f t="shared" si="121"/>
        <v>25.589824895690199</v>
      </c>
      <c r="E108" s="10">
        <f t="shared" si="122"/>
        <v>25.071548140006101</v>
      </c>
      <c r="F108" s="7" t="s">
        <v>83</v>
      </c>
      <c r="G108" s="1">
        <v>4</v>
      </c>
      <c r="H108" s="9">
        <f t="shared" si="103"/>
        <v>25.589824895690199</v>
      </c>
      <c r="I108" s="9">
        <f t="shared" si="104"/>
        <v>298.73982489569016</v>
      </c>
      <c r="J108" s="9">
        <f t="shared" si="105"/>
        <v>0.36923022201216493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1.2124695278722859</v>
      </c>
      <c r="P108" s="9">
        <f t="shared" si="108"/>
        <v>0.44768039295926892</v>
      </c>
      <c r="Q108" s="12">
        <f t="shared" si="109"/>
        <v>0.13430411788778068</v>
      </c>
      <c r="R108" s="9">
        <f t="shared" si="110"/>
        <v>0.156366</v>
      </c>
      <c r="S108" s="13">
        <f t="shared" si="111"/>
        <v>0.85890870066242453</v>
      </c>
      <c r="T108" s="2">
        <f t="shared" si="112"/>
        <v>0.01</v>
      </c>
      <c r="U108" s="14">
        <f t="shared" si="113"/>
        <v>8.589087006624245E-3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2.3489087006624249E-2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479151.83333333331</v>
      </c>
      <c r="AX108" s="1">
        <f t="shared" si="120"/>
        <v>1179115694.6432729</v>
      </c>
    </row>
    <row r="109" spans="1:50" x14ac:dyDescent="0.15">
      <c r="C109" s="7">
        <v>4</v>
      </c>
      <c r="D109" s="7">
        <f t="shared" si="121"/>
        <v>24.7496369558448</v>
      </c>
      <c r="E109" s="10">
        <f t="shared" si="122"/>
        <v>25.589824895690199</v>
      </c>
      <c r="F109" s="7" t="s">
        <v>83</v>
      </c>
      <c r="G109" s="1">
        <v>5</v>
      </c>
      <c r="H109" s="9">
        <f t="shared" si="103"/>
        <v>24.7496369558448</v>
      </c>
      <c r="I109" s="9">
        <f t="shared" si="104"/>
        <v>297.89963695584476</v>
      </c>
      <c r="J109" s="9">
        <f t="shared" si="105"/>
        <v>0.3368023687754409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0.72654967816736604</v>
      </c>
      <c r="O109" s="9">
        <f t="shared" si="123"/>
        <v>0.5594594567456509</v>
      </c>
      <c r="P109" s="9">
        <f t="shared" si="108"/>
        <v>0.18842727026575654</v>
      </c>
      <c r="Q109" s="12">
        <f t="shared" si="109"/>
        <v>5.6528181079726958E-2</v>
      </c>
      <c r="R109" s="9">
        <f t="shared" si="110"/>
        <v>0.156366</v>
      </c>
      <c r="S109" s="13">
        <f t="shared" si="111"/>
        <v>0.36151197242192651</v>
      </c>
      <c r="T109" s="2">
        <f t="shared" si="112"/>
        <v>0.01</v>
      </c>
      <c r="U109" s="14">
        <f t="shared" si="113"/>
        <v>3.6151197242192653E-3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1.8515119724219264E-2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479151.83333333331</v>
      </c>
      <c r="AX109" s="1">
        <f t="shared" si="120"/>
        <v>929430260.48093677</v>
      </c>
    </row>
    <row r="110" spans="1:50" x14ac:dyDescent="0.15">
      <c r="C110" s="7">
        <v>5</v>
      </c>
      <c r="D110" s="7">
        <f t="shared" si="121"/>
        <v>24.181677506734601</v>
      </c>
      <c r="E110" s="10">
        <f t="shared" si="122"/>
        <v>24.7496369558448</v>
      </c>
      <c r="F110" s="7" t="s">
        <v>85</v>
      </c>
      <c r="G110" s="1">
        <v>6</v>
      </c>
      <c r="H110" s="9">
        <f t="shared" si="103"/>
        <v>24.181677506734601</v>
      </c>
      <c r="I110" s="9">
        <f t="shared" si="104"/>
        <v>297.33167750673459</v>
      </c>
      <c r="J110" s="9">
        <f t="shared" si="105"/>
        <v>0.31641739225266452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0.89225218647989446</v>
      </c>
      <c r="P110" s="9">
        <f t="shared" si="108"/>
        <v>0.28232411007770636</v>
      </c>
      <c r="Q110" s="12">
        <f t="shared" si="109"/>
        <v>8.4697233023311905E-2</v>
      </c>
      <c r="R110" s="9">
        <f t="shared" si="110"/>
        <v>0.156366</v>
      </c>
      <c r="S110" s="13">
        <f t="shared" si="111"/>
        <v>0.54166016284430052</v>
      </c>
      <c r="T110" s="2">
        <f t="shared" si="112"/>
        <v>0.01</v>
      </c>
      <c r="U110" s="14">
        <f t="shared" si="113"/>
        <v>5.4166016284430052E-3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2.0316601628443003E-2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479151.83333333331</v>
      </c>
      <c r="AX110" s="1">
        <f t="shared" si="120"/>
        <v>1019861854.7905418</v>
      </c>
    </row>
    <row r="111" spans="1:50" x14ac:dyDescent="0.15">
      <c r="C111" s="7">
        <v>6</v>
      </c>
      <c r="D111" s="7">
        <f t="shared" si="121"/>
        <v>23.498541834477201</v>
      </c>
      <c r="E111" s="10">
        <f t="shared" si="122"/>
        <v>24.181677506734601</v>
      </c>
      <c r="F111" s="7" t="s">
        <v>83</v>
      </c>
      <c r="G111" s="1">
        <v>7</v>
      </c>
      <c r="H111" s="9">
        <f t="shared" si="103"/>
        <v>23.498541834477201</v>
      </c>
      <c r="I111" s="9">
        <f t="shared" si="104"/>
        <v>296.64854183447716</v>
      </c>
      <c r="J111" s="9">
        <f t="shared" si="105"/>
        <v>0.29343331275171447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1.1311480764021882</v>
      </c>
      <c r="P111" s="9">
        <f t="shared" si="108"/>
        <v>0.33191652727142351</v>
      </c>
      <c r="Q111" s="12">
        <f t="shared" si="109"/>
        <v>9.9574958181427045E-2</v>
      </c>
      <c r="R111" s="9">
        <f t="shared" si="110"/>
        <v>0.156366</v>
      </c>
      <c r="S111" s="13">
        <f t="shared" si="111"/>
        <v>0.63680696686892957</v>
      </c>
      <c r="T111" s="2">
        <f t="shared" si="112"/>
        <v>0.01</v>
      </c>
      <c r="U111" s="14">
        <f t="shared" si="113"/>
        <v>6.3680696686892954E-3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2.1268069668689299E-2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479151.83333333331</v>
      </c>
      <c r="AX111" s="1">
        <f t="shared" si="120"/>
        <v>1067624073.0023223</v>
      </c>
    </row>
    <row r="112" spans="1:50" x14ac:dyDescent="0.15">
      <c r="C112" s="7">
        <v>7</v>
      </c>
      <c r="D112" s="7">
        <f t="shared" si="121"/>
        <v>23.9406232743146</v>
      </c>
      <c r="E112" s="10">
        <f t="shared" si="122"/>
        <v>23.498541834477201</v>
      </c>
      <c r="F112" s="7" t="s">
        <v>83</v>
      </c>
      <c r="G112" s="1">
        <v>8</v>
      </c>
      <c r="H112" s="9">
        <f t="shared" si="103"/>
        <v>23.9406232743146</v>
      </c>
      <c r="I112" s="9">
        <f t="shared" si="104"/>
        <v>297.09062327431457</v>
      </c>
      <c r="J112" s="9">
        <f t="shared" si="105"/>
        <v>0.30812072252037942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1.3204515491307647</v>
      </c>
      <c r="P112" s="9">
        <f t="shared" si="108"/>
        <v>0.40685848537132552</v>
      </c>
      <c r="Q112" s="12">
        <f t="shared" si="109"/>
        <v>0.12205754561139764</v>
      </c>
      <c r="R112" s="9">
        <f t="shared" si="110"/>
        <v>0.156366</v>
      </c>
      <c r="S112" s="13">
        <f t="shared" si="111"/>
        <v>0.78058878280059374</v>
      </c>
      <c r="T112" s="2">
        <f t="shared" si="112"/>
        <v>0.01</v>
      </c>
      <c r="U112" s="14">
        <f t="shared" si="113"/>
        <v>7.8058878280059373E-3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2.2705887828005936E-2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479151.83333333331</v>
      </c>
      <c r="AX112" s="1">
        <f t="shared" si="120"/>
        <v>1139800312.0028093</v>
      </c>
    </row>
    <row r="113" spans="1:53" x14ac:dyDescent="0.15">
      <c r="C113" s="7">
        <v>8</v>
      </c>
      <c r="D113" s="7">
        <f t="shared" si="121"/>
        <v>24.525218335526699</v>
      </c>
      <c r="E113" s="10">
        <f t="shared" si="122"/>
        <v>23.9406232743146</v>
      </c>
      <c r="F113" s="7" t="s">
        <v>83</v>
      </c>
      <c r="G113" s="1">
        <v>9</v>
      </c>
      <c r="H113" s="9">
        <f t="shared" si="103"/>
        <v>24.525218335526699</v>
      </c>
      <c r="I113" s="9">
        <f t="shared" si="104"/>
        <v>297.67521833552667</v>
      </c>
      <c r="J113" s="9">
        <f t="shared" si="105"/>
        <v>0.32860456814425543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1.4348130637594392</v>
      </c>
      <c r="P113" s="9">
        <f t="shared" si="108"/>
        <v>0.47148612718440652</v>
      </c>
      <c r="Q113" s="12">
        <f t="shared" si="109"/>
        <v>0.14144583815532194</v>
      </c>
      <c r="R113" s="9">
        <f t="shared" si="110"/>
        <v>0.156366</v>
      </c>
      <c r="S113" s="13">
        <f t="shared" si="111"/>
        <v>0.90458180266376276</v>
      </c>
      <c r="T113" s="2">
        <f t="shared" si="112"/>
        <v>0.01</v>
      </c>
      <c r="U113" s="14">
        <f t="shared" si="113"/>
        <v>9.0458180266376285E-3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2.394581802663763E-2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479151.83333333331</v>
      </c>
      <c r="AX113" s="1">
        <f t="shared" si="120"/>
        <v>1202042882.6508925</v>
      </c>
    </row>
    <row r="114" spans="1:53" x14ac:dyDescent="0.15">
      <c r="C114" s="7">
        <v>9</v>
      </c>
      <c r="D114" s="7">
        <f t="shared" si="121"/>
        <v>25.935321081807</v>
      </c>
      <c r="E114" s="10">
        <f t="shared" si="122"/>
        <v>24.525218335526699</v>
      </c>
      <c r="F114" s="7" t="s">
        <v>83</v>
      </c>
      <c r="G114" s="1">
        <v>10</v>
      </c>
      <c r="H114" s="9">
        <f t="shared" si="103"/>
        <v>25.935321081807</v>
      </c>
      <c r="I114" s="9">
        <f t="shared" si="104"/>
        <v>299.08532108180697</v>
      </c>
      <c r="J114" s="9">
        <f t="shared" si="105"/>
        <v>0.38339694485095599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1.4845469365750326</v>
      </c>
      <c r="P114" s="9">
        <f t="shared" si="108"/>
        <v>0.56917075997071342</v>
      </c>
      <c r="Q114" s="12">
        <f t="shared" si="109"/>
        <v>0.17075122799121403</v>
      </c>
      <c r="R114" s="9">
        <f t="shared" si="110"/>
        <v>0.156366</v>
      </c>
      <c r="S114" s="13">
        <f t="shared" si="111"/>
        <v>1.0919971604518504</v>
      </c>
      <c r="T114" s="2">
        <f t="shared" si="112"/>
        <v>0.01</v>
      </c>
      <c r="U114" s="14">
        <f t="shared" si="113"/>
        <v>1.0919971604518504E-2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2.5819971604518502E-2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479151.83333333331</v>
      </c>
      <c r="AX114" s="1">
        <f t="shared" si="120"/>
        <v>1296122482.1358778</v>
      </c>
    </row>
    <row r="115" spans="1:53" x14ac:dyDescent="0.15">
      <c r="C115" s="7">
        <v>10</v>
      </c>
      <c r="D115" s="7">
        <f t="shared" si="121"/>
        <v>26.393380376276301</v>
      </c>
      <c r="E115" s="10">
        <f t="shared" si="122"/>
        <v>25.935321081807</v>
      </c>
      <c r="F115" s="7" t="s">
        <v>83</v>
      </c>
      <c r="G115" s="1">
        <v>11</v>
      </c>
      <c r="H115" s="9">
        <f t="shared" si="103"/>
        <v>26.393380376276301</v>
      </c>
      <c r="I115" s="9">
        <f t="shared" si="104"/>
        <v>299.54338037627628</v>
      </c>
      <c r="J115" s="9">
        <f t="shared" si="105"/>
        <v>0.40296674605039823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0.86960736777410319</v>
      </c>
      <c r="O115" s="9">
        <f t="shared" si="123"/>
        <v>0.56698880883021596</v>
      </c>
      <c r="P115" s="9">
        <f t="shared" si="108"/>
        <v>0.22847763534130341</v>
      </c>
      <c r="Q115" s="12">
        <f t="shared" si="109"/>
        <v>6.8543290602391019E-2</v>
      </c>
      <c r="R115" s="9">
        <f t="shared" si="110"/>
        <v>0.156366</v>
      </c>
      <c r="S115" s="13">
        <f t="shared" si="111"/>
        <v>0.43835162760696711</v>
      </c>
      <c r="T115" s="2">
        <f t="shared" si="112"/>
        <v>0.01</v>
      </c>
      <c r="U115" s="14">
        <f t="shared" si="113"/>
        <v>4.3835162760696711E-3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1.9283516276069671E-2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479151.83333333331</v>
      </c>
      <c r="AX115" s="1">
        <f t="shared" si="120"/>
        <v>968002574.24268818</v>
      </c>
    </row>
    <row r="116" spans="1:53" x14ac:dyDescent="0.15">
      <c r="C116" s="7">
        <v>11</v>
      </c>
      <c r="D116" s="7">
        <f t="shared" si="121"/>
        <v>25.852556057244499</v>
      </c>
      <c r="E116" s="10">
        <f t="shared" si="122"/>
        <v>26.393380376276301</v>
      </c>
      <c r="F116" s="7" t="s">
        <v>85</v>
      </c>
      <c r="G116" s="1">
        <v>12</v>
      </c>
      <c r="H116" s="9">
        <f t="shared" si="103"/>
        <v>25.852556057244499</v>
      </c>
      <c r="I116" s="9">
        <f t="shared" si="104"/>
        <v>299.00255605724448</v>
      </c>
      <c r="J116" s="9">
        <f t="shared" si="105"/>
        <v>0.37995751918084336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0.85973117348891259</v>
      </c>
      <c r="P116" s="9">
        <f t="shared" si="108"/>
        <v>0.32666132384128249</v>
      </c>
      <c r="Q116" s="12">
        <f t="shared" si="109"/>
        <v>9.7998397152384745E-2</v>
      </c>
      <c r="R116" s="9">
        <f t="shared" si="110"/>
        <v>0.156366</v>
      </c>
      <c r="S116" s="13">
        <f t="shared" si="111"/>
        <v>0.62672446153501871</v>
      </c>
      <c r="T116" s="2">
        <f t="shared" si="112"/>
        <v>0.01</v>
      </c>
      <c r="U116" s="14">
        <f t="shared" si="113"/>
        <v>6.2672446153501874E-3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2.1167244615350189E-2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479151.83333333331</v>
      </c>
      <c r="AX116" s="1">
        <f t="shared" si="120"/>
        <v>1062562811.882558</v>
      </c>
      <c r="AY116" s="1">
        <f>SUM(AX105:AX116)</f>
        <v>12948647862.177557</v>
      </c>
    </row>
    <row r="117" spans="1:53" x14ac:dyDescent="0.15">
      <c r="C117" s="7">
        <v>12</v>
      </c>
      <c r="D117" s="7">
        <f t="shared" si="121"/>
        <v>25.336707435642101</v>
      </c>
      <c r="E117" s="10">
        <f t="shared" si="122"/>
        <v>25.852556057244499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25.567072902903199</v>
      </c>
      <c r="E121" s="7"/>
      <c r="F121" s="7"/>
      <c r="G121" s="1">
        <v>1</v>
      </c>
      <c r="H121" s="9">
        <f t="shared" ref="H121:H132" si="124">E122</f>
        <v>25.567072902903199</v>
      </c>
      <c r="I121" s="9">
        <f t="shared" ref="I121:I132" si="125">H121+273.15</f>
        <v>298.71707290290317</v>
      </c>
      <c r="J121" s="9">
        <f t="shared" ref="J121:J132" si="126">EXP(($C$15*(I121-$C$13))/($C$16*I121*$C$13))</f>
        <v>0.36831475998934737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0.10485921216896719</v>
      </c>
      <c r="Q121" s="12">
        <f t="shared" ref="Q121:Q132" si="130">P121*$B$123</f>
        <v>3.4603540015759174E-2</v>
      </c>
      <c r="R121" s="9">
        <f t="shared" ref="R121:R132" si="131">L121*$B$123</f>
        <v>9.3951000000000007E-2</v>
      </c>
      <c r="S121" s="13">
        <f t="shared" ref="S121:S132" si="132">Q121/R121</f>
        <v>0.36831475998934732</v>
      </c>
      <c r="T121" s="2">
        <f t="shared" ref="T121:T132" si="133">$B$122/100</f>
        <v>0.01</v>
      </c>
      <c r="U121" s="14">
        <f t="shared" ref="U121:U132" si="134">S121*T121</f>
        <v>3.6831475998934733E-3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5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6">AR121*AQ121</f>
        <v>0.01</v>
      </c>
      <c r="AT121" s="1">
        <f t="shared" ref="AT121:AT132" si="137">(AS121+AM121+AD121+AA121+U121+X121+AG121+AJ121+AP121)</f>
        <v>1.8583147599893473E-2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74610</v>
      </c>
      <c r="AX121" s="1">
        <f t="shared" ref="AX121:AX132" si="141">AW121*10000*AV121*0.67*AU121*AT121</f>
        <v>87275536.277987793</v>
      </c>
      <c r="AZ121" s="1">
        <f t="shared" ref="AZ121:AZ132" si="142">$E$9/12</f>
        <v>104600.83333333333</v>
      </c>
      <c r="BA121" s="1">
        <f t="shared" ref="BA121:BA132" si="143">AZ121*10000*AV121*0.67*AU121*AT121</f>
        <v>122357510.04277025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25.472637768122699</v>
      </c>
      <c r="E122" s="10">
        <f t="shared" ref="E122:E133" si="145">D121</f>
        <v>25.567072902903199</v>
      </c>
      <c r="F122" s="7" t="s">
        <v>83</v>
      </c>
      <c r="G122" s="1">
        <v>2</v>
      </c>
      <c r="H122" s="9">
        <f t="shared" si="124"/>
        <v>25.472637768122699</v>
      </c>
      <c r="I122" s="9">
        <f t="shared" si="125"/>
        <v>298.62263776812267</v>
      </c>
      <c r="J122" s="9">
        <f t="shared" si="126"/>
        <v>0.36453773960080804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0.46454078783103281</v>
      </c>
      <c r="P122" s="9">
        <f t="shared" si="129"/>
        <v>0.16934264874830326</v>
      </c>
      <c r="Q122" s="12">
        <f t="shared" si="130"/>
        <v>5.5883074086940078E-2</v>
      </c>
      <c r="R122" s="9">
        <f t="shared" si="131"/>
        <v>9.3951000000000007E-2</v>
      </c>
      <c r="S122" s="13">
        <f t="shared" si="132"/>
        <v>0.59481084913348525</v>
      </c>
      <c r="T122" s="2">
        <f t="shared" si="133"/>
        <v>0.01</v>
      </c>
      <c r="U122" s="14">
        <f t="shared" si="134"/>
        <v>5.9481084913348527E-3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5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6"/>
        <v>0.01</v>
      </c>
      <c r="AT122" s="1">
        <f t="shared" si="137"/>
        <v>2.0848108491334852E-2</v>
      </c>
      <c r="AU122" s="9">
        <f t="shared" si="138"/>
        <v>28.47</v>
      </c>
      <c r="AV122" s="1">
        <f t="shared" si="139"/>
        <v>0.33</v>
      </c>
      <c r="AW122" s="1">
        <f t="shared" si="140"/>
        <v>74610</v>
      </c>
      <c r="AX122" s="1">
        <f t="shared" si="141"/>
        <v>97912898.726228207</v>
      </c>
      <c r="AZ122" s="1">
        <f t="shared" si="142"/>
        <v>104600.83333333333</v>
      </c>
      <c r="BA122" s="1">
        <f t="shared" si="143"/>
        <v>137270751.92126715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25.071548140006101</v>
      </c>
      <c r="E123" s="10">
        <f t="shared" si="145"/>
        <v>25.472637768122699</v>
      </c>
      <c r="F123" s="7" t="s">
        <v>83</v>
      </c>
      <c r="G123" s="1">
        <v>3</v>
      </c>
      <c r="H123" s="9">
        <f t="shared" si="124"/>
        <v>25.071548140006101</v>
      </c>
      <c r="I123" s="9">
        <f t="shared" si="125"/>
        <v>298.22154814000606</v>
      </c>
      <c r="J123" s="9">
        <f t="shared" si="126"/>
        <v>0.34889725267248467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0.57989813908272947</v>
      </c>
      <c r="P123" s="9">
        <f t="shared" si="129"/>
        <v>0.20232486755585072</v>
      </c>
      <c r="Q123" s="12">
        <f t="shared" si="130"/>
        <v>6.6767206293430734E-2</v>
      </c>
      <c r="R123" s="9">
        <f t="shared" si="131"/>
        <v>9.3951000000000007E-2</v>
      </c>
      <c r="S123" s="13">
        <f t="shared" si="132"/>
        <v>0.71065987901598415</v>
      </c>
      <c r="T123" s="2">
        <f t="shared" si="133"/>
        <v>0.01</v>
      </c>
      <c r="U123" s="14">
        <f t="shared" si="134"/>
        <v>7.1065987901598416E-3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5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6"/>
        <v>0.01</v>
      </c>
      <c r="AT123" s="1">
        <f t="shared" si="137"/>
        <v>2.2006598790159843E-2</v>
      </c>
      <c r="AU123" s="9">
        <f t="shared" si="138"/>
        <v>28.47</v>
      </c>
      <c r="AV123" s="1">
        <f t="shared" si="139"/>
        <v>0.33</v>
      </c>
      <c r="AW123" s="1">
        <f t="shared" si="140"/>
        <v>74610</v>
      </c>
      <c r="AX123" s="1">
        <f t="shared" si="141"/>
        <v>103353734.92253421</v>
      </c>
      <c r="AZ123" s="1">
        <f t="shared" si="142"/>
        <v>104600.83333333333</v>
      </c>
      <c r="BA123" s="1">
        <f t="shared" si="143"/>
        <v>144898630.22395808</v>
      </c>
    </row>
    <row r="124" spans="1:53" x14ac:dyDescent="0.15">
      <c r="C124" s="7">
        <v>3</v>
      </c>
      <c r="D124" s="7">
        <f t="shared" si="144"/>
        <v>25.589824895690199</v>
      </c>
      <c r="E124" s="10">
        <f t="shared" si="145"/>
        <v>25.071548140006101</v>
      </c>
      <c r="F124" s="7" t="s">
        <v>83</v>
      </c>
      <c r="G124" s="1">
        <v>4</v>
      </c>
      <c r="H124" s="9">
        <f t="shared" si="124"/>
        <v>25.589824895690199</v>
      </c>
      <c r="I124" s="9">
        <f t="shared" si="125"/>
        <v>298.73982489569016</v>
      </c>
      <c r="J124" s="9">
        <f t="shared" si="126"/>
        <v>0.36923022201216493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0.66227327152687887</v>
      </c>
      <c r="P124" s="9">
        <f t="shared" si="129"/>
        <v>0.24453130707859227</v>
      </c>
      <c r="Q124" s="12">
        <f t="shared" si="130"/>
        <v>8.0695331335935455E-2</v>
      </c>
      <c r="R124" s="9">
        <f t="shared" si="131"/>
        <v>9.3951000000000007E-2</v>
      </c>
      <c r="S124" s="13">
        <f t="shared" si="132"/>
        <v>0.85890870066242453</v>
      </c>
      <c r="T124" s="2">
        <f t="shared" si="133"/>
        <v>0.01</v>
      </c>
      <c r="U124" s="14">
        <f t="shared" si="134"/>
        <v>8.589087006624245E-3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5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6"/>
        <v>0.01</v>
      </c>
      <c r="AT124" s="1">
        <f t="shared" si="137"/>
        <v>2.3489087006624249E-2</v>
      </c>
      <c r="AU124" s="9">
        <f t="shared" si="138"/>
        <v>28.47</v>
      </c>
      <c r="AV124" s="1">
        <f t="shared" si="139"/>
        <v>0.33</v>
      </c>
      <c r="AW124" s="1">
        <f t="shared" si="140"/>
        <v>74610</v>
      </c>
      <c r="AX124" s="1">
        <f t="shared" si="141"/>
        <v>110316223.56565677</v>
      </c>
      <c r="AZ124" s="1">
        <f t="shared" si="142"/>
        <v>104600.83333333333</v>
      </c>
      <c r="BA124" s="1">
        <f t="shared" si="143"/>
        <v>154659816.58161107</v>
      </c>
    </row>
    <row r="125" spans="1:53" x14ac:dyDescent="0.15">
      <c r="C125" s="7">
        <v>4</v>
      </c>
      <c r="D125" s="7">
        <f t="shared" si="144"/>
        <v>24.7496369558448</v>
      </c>
      <c r="E125" s="10">
        <f t="shared" si="145"/>
        <v>25.589824895690199</v>
      </c>
      <c r="F125" s="7" t="s">
        <v>83</v>
      </c>
      <c r="G125" s="1">
        <v>5</v>
      </c>
      <c r="H125" s="9">
        <f t="shared" si="124"/>
        <v>24.7496369558448</v>
      </c>
      <c r="I125" s="9">
        <f t="shared" si="125"/>
        <v>297.89963695584476</v>
      </c>
      <c r="J125" s="9">
        <f t="shared" si="126"/>
        <v>0.3368023687754409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0.39685486622587229</v>
      </c>
      <c r="O125" s="9">
        <f t="shared" si="146"/>
        <v>0.30558709822241426</v>
      </c>
      <c r="P125" s="9">
        <f t="shared" si="129"/>
        <v>0.10292245854852244</v>
      </c>
      <c r="Q125" s="12">
        <f t="shared" si="130"/>
        <v>3.3964411321012411E-2</v>
      </c>
      <c r="R125" s="9">
        <f t="shared" si="131"/>
        <v>9.3951000000000007E-2</v>
      </c>
      <c r="S125" s="13">
        <f t="shared" si="132"/>
        <v>0.3615119724219264</v>
      </c>
      <c r="T125" s="2">
        <f t="shared" si="133"/>
        <v>0.01</v>
      </c>
      <c r="U125" s="14">
        <f t="shared" si="134"/>
        <v>3.615119724219264E-3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1.8515119724219264E-2</v>
      </c>
      <c r="AU125" s="9">
        <f t="shared" si="138"/>
        <v>28.47</v>
      </c>
      <c r="AV125" s="1">
        <f t="shared" si="139"/>
        <v>0.33</v>
      </c>
      <c r="AW125" s="1">
        <f t="shared" si="140"/>
        <v>74610</v>
      </c>
      <c r="AX125" s="1">
        <f t="shared" si="141"/>
        <v>86956044.152156934</v>
      </c>
      <c r="AZ125" s="1">
        <f t="shared" si="142"/>
        <v>104600.83333333333</v>
      </c>
      <c r="BA125" s="1">
        <f t="shared" si="143"/>
        <v>121909592.30244929</v>
      </c>
    </row>
    <row r="126" spans="1:53" x14ac:dyDescent="0.15">
      <c r="C126" s="7">
        <v>5</v>
      </c>
      <c r="D126" s="7">
        <f t="shared" si="144"/>
        <v>24.181677506734601</v>
      </c>
      <c r="E126" s="10">
        <f t="shared" si="145"/>
        <v>24.7496369558448</v>
      </c>
      <c r="F126" s="7" t="s">
        <v>85</v>
      </c>
      <c r="G126" s="1">
        <v>6</v>
      </c>
      <c r="H126" s="9">
        <f t="shared" si="124"/>
        <v>24.181677506734601</v>
      </c>
      <c r="I126" s="9">
        <f t="shared" si="125"/>
        <v>297.33167750673459</v>
      </c>
      <c r="J126" s="9">
        <f t="shared" si="126"/>
        <v>0.31641739225266452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0.48736463967389176</v>
      </c>
      <c r="P126" s="9">
        <f t="shared" si="129"/>
        <v>0.15421064836177231</v>
      </c>
      <c r="Q126" s="12">
        <f t="shared" si="130"/>
        <v>5.0889513959384867E-2</v>
      </c>
      <c r="R126" s="9">
        <f t="shared" si="131"/>
        <v>9.3951000000000007E-2</v>
      </c>
      <c r="S126" s="13">
        <f t="shared" si="132"/>
        <v>0.54166016284430041</v>
      </c>
      <c r="T126" s="2">
        <f t="shared" si="133"/>
        <v>0.01</v>
      </c>
      <c r="U126" s="14">
        <f t="shared" si="134"/>
        <v>5.4166016284430043E-3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2.0316601628443003E-2</v>
      </c>
      <c r="AU126" s="9">
        <f t="shared" si="138"/>
        <v>28.47</v>
      </c>
      <c r="AV126" s="1">
        <f t="shared" si="139"/>
        <v>0.33</v>
      </c>
      <c r="AW126" s="1">
        <f t="shared" si="140"/>
        <v>74610</v>
      </c>
      <c r="AX126" s="1">
        <f t="shared" si="141"/>
        <v>95416682.934745014</v>
      </c>
      <c r="AZ126" s="1">
        <f t="shared" si="142"/>
        <v>104600.83333333333</v>
      </c>
      <c r="BA126" s="1">
        <f t="shared" si="143"/>
        <v>133771137.23196319</v>
      </c>
    </row>
    <row r="127" spans="1:53" x14ac:dyDescent="0.15">
      <c r="C127" s="7">
        <v>6</v>
      </c>
      <c r="D127" s="7">
        <f t="shared" si="144"/>
        <v>23.498541834477201</v>
      </c>
      <c r="E127" s="10">
        <f t="shared" si="145"/>
        <v>24.181677506734601</v>
      </c>
      <c r="F127" s="7" t="s">
        <v>83</v>
      </c>
      <c r="G127" s="1">
        <v>7</v>
      </c>
      <c r="H127" s="9">
        <f t="shared" si="124"/>
        <v>23.498541834477201</v>
      </c>
      <c r="I127" s="9">
        <f t="shared" si="125"/>
        <v>296.64854183447716</v>
      </c>
      <c r="J127" s="9">
        <f t="shared" si="126"/>
        <v>0.29343331275171447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0.61785399131211938</v>
      </c>
      <c r="P127" s="9">
        <f t="shared" si="129"/>
        <v>0.18129894346758421</v>
      </c>
      <c r="Q127" s="12">
        <f t="shared" si="130"/>
        <v>5.9828651344302791E-2</v>
      </c>
      <c r="R127" s="9">
        <f t="shared" si="131"/>
        <v>9.3951000000000007E-2</v>
      </c>
      <c r="S127" s="13">
        <f t="shared" si="132"/>
        <v>0.63680696686892946</v>
      </c>
      <c r="T127" s="2">
        <f t="shared" si="133"/>
        <v>0.01</v>
      </c>
      <c r="U127" s="14">
        <f t="shared" si="134"/>
        <v>6.3680696686892945E-3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2.1268069668689292E-2</v>
      </c>
      <c r="AU127" s="9">
        <f t="shared" si="138"/>
        <v>28.47</v>
      </c>
      <c r="AV127" s="1">
        <f t="shared" si="139"/>
        <v>0.33</v>
      </c>
      <c r="AW127" s="1">
        <f t="shared" si="140"/>
        <v>74610</v>
      </c>
      <c r="AX127" s="1">
        <f t="shared" si="141"/>
        <v>99885241.504679471</v>
      </c>
      <c r="AZ127" s="1">
        <f t="shared" si="142"/>
        <v>104600.83333333333</v>
      </c>
      <c r="BA127" s="1">
        <f t="shared" si="143"/>
        <v>140035913.40424508</v>
      </c>
    </row>
    <row r="128" spans="1:53" x14ac:dyDescent="0.15">
      <c r="C128" s="7">
        <v>7</v>
      </c>
      <c r="D128" s="7">
        <f t="shared" si="144"/>
        <v>23.9406232743146</v>
      </c>
      <c r="E128" s="10">
        <f t="shared" si="145"/>
        <v>23.498541834477201</v>
      </c>
      <c r="F128" s="7" t="s">
        <v>83</v>
      </c>
      <c r="G128" s="1">
        <v>8</v>
      </c>
      <c r="H128" s="9">
        <f t="shared" si="124"/>
        <v>23.9406232743146</v>
      </c>
      <c r="I128" s="9">
        <f t="shared" si="125"/>
        <v>297.09062327431457</v>
      </c>
      <c r="J128" s="9">
        <f t="shared" si="126"/>
        <v>0.30812072252037942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0.7212550478445352</v>
      </c>
      <c r="P128" s="9">
        <f t="shared" si="129"/>
        <v>0.222233626463329</v>
      </c>
      <c r="Q128" s="12">
        <f t="shared" si="130"/>
        <v>7.333709673289858E-2</v>
      </c>
      <c r="R128" s="9">
        <f t="shared" si="131"/>
        <v>9.3951000000000007E-2</v>
      </c>
      <c r="S128" s="13">
        <f t="shared" si="132"/>
        <v>0.78058878280059363</v>
      </c>
      <c r="T128" s="2">
        <f t="shared" si="133"/>
        <v>0.01</v>
      </c>
      <c r="U128" s="14">
        <f t="shared" si="134"/>
        <v>7.8058878280059365E-3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2.2705887828005936E-2</v>
      </c>
      <c r="AU128" s="9">
        <f t="shared" si="138"/>
        <v>28.47</v>
      </c>
      <c r="AV128" s="1">
        <f t="shared" si="139"/>
        <v>0.33</v>
      </c>
      <c r="AW128" s="1">
        <f t="shared" si="140"/>
        <v>74610</v>
      </c>
      <c r="AX128" s="1">
        <f t="shared" si="141"/>
        <v>106637937.74464846</v>
      </c>
      <c r="AZ128" s="1">
        <f t="shared" si="142"/>
        <v>104600.83333333333</v>
      </c>
      <c r="BA128" s="1">
        <f t="shared" si="143"/>
        <v>149502977.52363423</v>
      </c>
    </row>
    <row r="129" spans="1:54" x14ac:dyDescent="0.15">
      <c r="C129" s="7">
        <v>8</v>
      </c>
      <c r="D129" s="7">
        <f t="shared" si="144"/>
        <v>24.525218335526699</v>
      </c>
      <c r="E129" s="10">
        <f t="shared" si="145"/>
        <v>23.9406232743146</v>
      </c>
      <c r="F129" s="7" t="s">
        <v>83</v>
      </c>
      <c r="G129" s="1">
        <v>9</v>
      </c>
      <c r="H129" s="9">
        <f t="shared" si="124"/>
        <v>24.525218335526699</v>
      </c>
      <c r="I129" s="9">
        <f t="shared" si="125"/>
        <v>297.67521833552667</v>
      </c>
      <c r="J129" s="9">
        <f t="shared" si="126"/>
        <v>0.32860456814425543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0.78372142138120615</v>
      </c>
      <c r="P129" s="9">
        <f t="shared" si="129"/>
        <v>0.25753443921837327</v>
      </c>
      <c r="Q129" s="12">
        <f t="shared" si="130"/>
        <v>8.4986364942063186E-2</v>
      </c>
      <c r="R129" s="9">
        <f t="shared" si="131"/>
        <v>9.3951000000000007E-2</v>
      </c>
      <c r="S129" s="13">
        <f t="shared" si="132"/>
        <v>0.90458180266376287</v>
      </c>
      <c r="T129" s="2">
        <f t="shared" si="133"/>
        <v>0.01</v>
      </c>
      <c r="U129" s="14">
        <f t="shared" si="134"/>
        <v>9.0458180266376285E-3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2.394581802663763E-2</v>
      </c>
      <c r="AU129" s="9">
        <f t="shared" si="138"/>
        <v>28.47</v>
      </c>
      <c r="AV129" s="1">
        <f t="shared" si="139"/>
        <v>0.33</v>
      </c>
      <c r="AW129" s="1">
        <f t="shared" si="140"/>
        <v>74610</v>
      </c>
      <c r="AX129" s="1">
        <f t="shared" si="141"/>
        <v>112461255.48192315</v>
      </c>
      <c r="AZ129" s="1">
        <f t="shared" si="142"/>
        <v>104600.83333333333</v>
      </c>
      <c r="BA129" s="1">
        <f t="shared" si="143"/>
        <v>157667082.71172848</v>
      </c>
    </row>
    <row r="130" spans="1:54" x14ac:dyDescent="0.15">
      <c r="C130" s="7">
        <v>9</v>
      </c>
      <c r="D130" s="7">
        <f t="shared" si="144"/>
        <v>25.935321081807</v>
      </c>
      <c r="E130" s="10">
        <f t="shared" si="145"/>
        <v>24.525218335526699</v>
      </c>
      <c r="F130" s="7" t="s">
        <v>83</v>
      </c>
      <c r="G130" s="1">
        <v>10</v>
      </c>
      <c r="H130" s="9">
        <f t="shared" si="124"/>
        <v>25.935321081807</v>
      </c>
      <c r="I130" s="9">
        <f t="shared" si="125"/>
        <v>299.08532108180697</v>
      </c>
      <c r="J130" s="9">
        <f t="shared" si="126"/>
        <v>0.38339694485095599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0.81088698216283295</v>
      </c>
      <c r="P130" s="9">
        <f t="shared" si="129"/>
        <v>0.31089159158064178</v>
      </c>
      <c r="Q130" s="12">
        <f t="shared" si="130"/>
        <v>0.1025942252216118</v>
      </c>
      <c r="R130" s="9">
        <f t="shared" si="131"/>
        <v>9.3951000000000007E-2</v>
      </c>
      <c r="S130" s="13">
        <f t="shared" si="132"/>
        <v>1.0919971604518504</v>
      </c>
      <c r="T130" s="2">
        <f t="shared" si="133"/>
        <v>0.01</v>
      </c>
      <c r="U130" s="14">
        <f t="shared" si="134"/>
        <v>1.0919971604518504E-2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2.5819971604518502E-2</v>
      </c>
      <c r="AU130" s="9">
        <f t="shared" si="138"/>
        <v>28.47</v>
      </c>
      <c r="AV130" s="1">
        <f t="shared" si="139"/>
        <v>0.33</v>
      </c>
      <c r="AW130" s="1">
        <f t="shared" si="140"/>
        <v>74610</v>
      </c>
      <c r="AX130" s="1">
        <f t="shared" si="141"/>
        <v>121263195.93348584</v>
      </c>
      <c r="AZ130" s="1">
        <f t="shared" si="142"/>
        <v>104600.83333333333</v>
      </c>
      <c r="BA130" s="1">
        <f t="shared" si="143"/>
        <v>170007121.66339493</v>
      </c>
    </row>
    <row r="131" spans="1:54" x14ac:dyDescent="0.15">
      <c r="C131" s="7">
        <v>10</v>
      </c>
      <c r="D131" s="7">
        <f t="shared" si="144"/>
        <v>26.393380376276301</v>
      </c>
      <c r="E131" s="10">
        <f t="shared" si="145"/>
        <v>25.935321081807</v>
      </c>
      <c r="F131" s="7" t="s">
        <v>83</v>
      </c>
      <c r="G131" s="1">
        <v>11</v>
      </c>
      <c r="H131" s="9">
        <f t="shared" si="124"/>
        <v>26.393380376276301</v>
      </c>
      <c r="I131" s="9">
        <f t="shared" si="125"/>
        <v>299.54338037627628</v>
      </c>
      <c r="J131" s="9">
        <f t="shared" si="126"/>
        <v>0.40296674605039823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0.47499562105308157</v>
      </c>
      <c r="O131" s="9">
        <f t="shared" si="146"/>
        <v>0.3096997695291096</v>
      </c>
      <c r="P131" s="9">
        <f t="shared" si="129"/>
        <v>0.12479870837970357</v>
      </c>
      <c r="Q131" s="12">
        <f t="shared" si="130"/>
        <v>4.1183573765302177E-2</v>
      </c>
      <c r="R131" s="9">
        <f t="shared" si="131"/>
        <v>9.3951000000000007E-2</v>
      </c>
      <c r="S131" s="13">
        <f t="shared" si="132"/>
        <v>0.43835162760696716</v>
      </c>
      <c r="T131" s="2">
        <f t="shared" si="133"/>
        <v>0.01</v>
      </c>
      <c r="U131" s="14">
        <f t="shared" si="134"/>
        <v>4.383516276069672E-3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1.9283516276069675E-2</v>
      </c>
      <c r="AU131" s="9">
        <f t="shared" si="138"/>
        <v>28.47</v>
      </c>
      <c r="AV131" s="1">
        <f t="shared" si="139"/>
        <v>0.33</v>
      </c>
      <c r="AW131" s="1">
        <f t="shared" si="140"/>
        <v>74610</v>
      </c>
      <c r="AX131" s="1">
        <f t="shared" si="141"/>
        <v>90564809.608945623</v>
      </c>
      <c r="AZ131" s="1">
        <f t="shared" si="142"/>
        <v>104600.83333333333</v>
      </c>
      <c r="BA131" s="1">
        <f t="shared" si="143"/>
        <v>126968966.03364676</v>
      </c>
    </row>
    <row r="132" spans="1:54" x14ac:dyDescent="0.15">
      <c r="C132" s="7">
        <v>11</v>
      </c>
      <c r="D132" s="7">
        <f t="shared" si="144"/>
        <v>25.852556057244499</v>
      </c>
      <c r="E132" s="10">
        <f t="shared" si="145"/>
        <v>26.393380376276301</v>
      </c>
      <c r="F132" s="7" t="s">
        <v>85</v>
      </c>
      <c r="G132" s="1">
        <v>12</v>
      </c>
      <c r="H132" s="9">
        <f t="shared" si="124"/>
        <v>25.852556057244499</v>
      </c>
      <c r="I132" s="9">
        <f t="shared" si="125"/>
        <v>299.00255605724448</v>
      </c>
      <c r="J132" s="9">
        <f t="shared" si="126"/>
        <v>0.37995751918084336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0.46960106114940608</v>
      </c>
      <c r="P132" s="9">
        <f t="shared" si="129"/>
        <v>0.17842845419901987</v>
      </c>
      <c r="Q132" s="12">
        <f t="shared" si="130"/>
        <v>5.8881389885676559E-2</v>
      </c>
      <c r="R132" s="9">
        <f t="shared" si="131"/>
        <v>9.3951000000000007E-2</v>
      </c>
      <c r="S132" s="13">
        <f t="shared" si="132"/>
        <v>0.62672446153501882</v>
      </c>
      <c r="T132" s="2">
        <f t="shared" si="133"/>
        <v>0.01</v>
      </c>
      <c r="U132" s="14">
        <f t="shared" si="134"/>
        <v>6.2672446153501883E-3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2.1167244615350189E-2</v>
      </c>
      <c r="AU132" s="9">
        <f t="shared" si="138"/>
        <v>28.47</v>
      </c>
      <c r="AV132" s="1">
        <f t="shared" si="139"/>
        <v>0.33</v>
      </c>
      <c r="AW132" s="1">
        <f t="shared" si="140"/>
        <v>74610</v>
      </c>
      <c r="AX132" s="1">
        <f t="shared" si="141"/>
        <v>99411717.815911189</v>
      </c>
      <c r="AY132" s="1">
        <f>SUM(AX121:AX132)</f>
        <v>1211455278.6689029</v>
      </c>
      <c r="AZ132" s="1">
        <f t="shared" si="142"/>
        <v>104600.83333333333</v>
      </c>
      <c r="BA132" s="1">
        <f t="shared" si="143"/>
        <v>139372048.3399342</v>
      </c>
      <c r="BB132" s="1">
        <f>SUM(BA121:BA132)</f>
        <v>1698421547.9806027</v>
      </c>
    </row>
    <row r="133" spans="1:54" x14ac:dyDescent="0.15">
      <c r="C133" s="7">
        <v>12</v>
      </c>
      <c r="D133" s="7">
        <f t="shared" si="144"/>
        <v>25.336707435642101</v>
      </c>
      <c r="E133" s="10">
        <f t="shared" si="145"/>
        <v>25.852556057244499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25.567072902903199</v>
      </c>
      <c r="E136" s="7"/>
      <c r="F136" s="7"/>
      <c r="G136" s="1">
        <v>1</v>
      </c>
      <c r="H136" s="9">
        <f t="shared" ref="H136:H147" si="147">E137</f>
        <v>25.567072902903199</v>
      </c>
      <c r="I136" s="9">
        <f t="shared" ref="I136:I147" si="148">H136+273.15</f>
        <v>298.71707290290317</v>
      </c>
      <c r="J136" s="9">
        <f t="shared" ref="J136:J147" si="149">EXP(($C$15*(I136-$C$13))/($C$16*I136*$C$13))</f>
        <v>0.36831475998934737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0.27956855124749752</v>
      </c>
      <c r="Q136" s="12">
        <f t="shared" ref="Q136:Q147" si="153">P136*$B$138</f>
        <v>7.2687823324349352E-2</v>
      </c>
      <c r="R136" s="9">
        <f t="shared" ref="R136:R147" si="154">L136*$B$138</f>
        <v>0.19735245833333334</v>
      </c>
      <c r="S136" s="13">
        <f t="shared" ref="S136:S147" si="155">Q136/R136</f>
        <v>0.36831475998934737</v>
      </c>
      <c r="T136" s="2">
        <f t="shared" ref="T136:T147" si="156">$B$137/100</f>
        <v>0.01</v>
      </c>
      <c r="U136" s="14">
        <f t="shared" ref="U136:U147" si="157">S136*T136</f>
        <v>3.6831475998934738E-3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8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9">AR136*AQ136</f>
        <v>0.01</v>
      </c>
      <c r="AT136" s="1">
        <f t="shared" ref="AT136:AT147" si="160">(AS136+AM136+AD136+AA136+U136+X136+AG136+AJ136+AP136)</f>
        <v>1.8583147599893476E-2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25.472637768122699</v>
      </c>
      <c r="E137" s="10">
        <f t="shared" ref="E137:E148" si="166">D136</f>
        <v>25.567072902903199</v>
      </c>
      <c r="F137" s="7" t="s">
        <v>83</v>
      </c>
      <c r="G137" s="1">
        <v>2</v>
      </c>
      <c r="H137" s="9">
        <f t="shared" si="147"/>
        <v>25.472637768122699</v>
      </c>
      <c r="I137" s="9">
        <f t="shared" si="148"/>
        <v>298.62263776812267</v>
      </c>
      <c r="J137" s="9">
        <f t="shared" si="149"/>
        <v>0.36453773960080804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1.238527282085836</v>
      </c>
      <c r="P137" s="9">
        <f t="shared" si="152"/>
        <v>0.45148993584550301</v>
      </c>
      <c r="Q137" s="12">
        <f t="shared" si="153"/>
        <v>0.11738738331983078</v>
      </c>
      <c r="R137" s="9">
        <f t="shared" si="154"/>
        <v>0.19735245833333334</v>
      </c>
      <c r="S137" s="13">
        <f t="shared" si="155"/>
        <v>0.59481084913348536</v>
      </c>
      <c r="T137" s="2">
        <f t="shared" si="156"/>
        <v>0.01</v>
      </c>
      <c r="U137" s="14">
        <f t="shared" si="157"/>
        <v>5.9481084913348536E-3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8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9"/>
        <v>0.01</v>
      </c>
      <c r="AT137" s="1">
        <f t="shared" si="160"/>
        <v>2.0848108491334852E-2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25.071548140006101</v>
      </c>
      <c r="E138" s="10">
        <f t="shared" si="166"/>
        <v>25.472637768122699</v>
      </c>
      <c r="F138" s="7" t="s">
        <v>83</v>
      </c>
      <c r="G138" s="1">
        <v>3</v>
      </c>
      <c r="H138" s="9">
        <f t="shared" si="147"/>
        <v>25.071548140006101</v>
      </c>
      <c r="I138" s="9">
        <f t="shared" si="148"/>
        <v>298.22154814000606</v>
      </c>
      <c r="J138" s="9">
        <f t="shared" si="149"/>
        <v>0.34889725267248467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1.5460852629069999</v>
      </c>
      <c r="P138" s="9">
        <f t="shared" si="152"/>
        <v>0.53942490062566839</v>
      </c>
      <c r="Q138" s="12">
        <f t="shared" si="153"/>
        <v>0.14025047416267378</v>
      </c>
      <c r="R138" s="9">
        <f t="shared" si="154"/>
        <v>0.19735245833333334</v>
      </c>
      <c r="S138" s="13">
        <f t="shared" si="155"/>
        <v>0.71065987901598437</v>
      </c>
      <c r="T138" s="2">
        <f t="shared" si="156"/>
        <v>0.01</v>
      </c>
      <c r="U138" s="14">
        <f t="shared" si="157"/>
        <v>7.1065987901598442E-3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8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9"/>
        <v>0.01</v>
      </c>
      <c r="AT138" s="1">
        <f t="shared" si="160"/>
        <v>2.2006598790159843E-2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25.589824895690199</v>
      </c>
      <c r="E139" s="10">
        <f t="shared" si="166"/>
        <v>25.071548140006101</v>
      </c>
      <c r="F139" s="7" t="s">
        <v>83</v>
      </c>
      <c r="G139" s="1">
        <v>4</v>
      </c>
      <c r="H139" s="9">
        <f t="shared" si="147"/>
        <v>25.589824895690199</v>
      </c>
      <c r="I139" s="9">
        <f t="shared" si="148"/>
        <v>298.73982489569016</v>
      </c>
      <c r="J139" s="9">
        <f t="shared" si="149"/>
        <v>0.36923022201216493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1.7657082789479983</v>
      </c>
      <c r="P139" s="9">
        <f t="shared" si="152"/>
        <v>0.65195285984468709</v>
      </c>
      <c r="Q139" s="12">
        <f t="shared" si="153"/>
        <v>0.16950774355961865</v>
      </c>
      <c r="R139" s="9">
        <f t="shared" si="154"/>
        <v>0.19735245833333334</v>
      </c>
      <c r="S139" s="13">
        <f t="shared" si="155"/>
        <v>0.85890870066242464</v>
      </c>
      <c r="T139" s="2">
        <f t="shared" si="156"/>
        <v>0.01</v>
      </c>
      <c r="U139" s="14">
        <f t="shared" si="157"/>
        <v>8.5890870066242467E-3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8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9"/>
        <v>0.01</v>
      </c>
      <c r="AT139" s="1">
        <f t="shared" si="160"/>
        <v>2.3489087006624249E-2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24.7496369558448</v>
      </c>
      <c r="E140" s="10">
        <f t="shared" si="166"/>
        <v>25.589824895690199</v>
      </c>
      <c r="F140" s="7" t="s">
        <v>83</v>
      </c>
      <c r="G140" s="1">
        <v>5</v>
      </c>
      <c r="H140" s="9">
        <f t="shared" si="147"/>
        <v>24.7496369558448</v>
      </c>
      <c r="I140" s="9">
        <f t="shared" si="148"/>
        <v>297.89963695584476</v>
      </c>
      <c r="J140" s="9">
        <f t="shared" si="149"/>
        <v>0.3368023687754409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1.8728033357699778</v>
      </c>
      <c r="P140" s="9">
        <f t="shared" si="152"/>
        <v>0.63076459973787591</v>
      </c>
      <c r="Q140" s="12">
        <f t="shared" si="153"/>
        <v>0.16399879593184774</v>
      </c>
      <c r="R140" s="9">
        <f t="shared" si="154"/>
        <v>0.19735245833333334</v>
      </c>
      <c r="S140" s="13">
        <f t="shared" si="155"/>
        <v>0.83099444170515269</v>
      </c>
      <c r="T140" s="2">
        <f t="shared" si="156"/>
        <v>0.01</v>
      </c>
      <c r="U140" s="14">
        <f t="shared" si="157"/>
        <v>8.3099444170515267E-3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2.3209944417051528E-2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24.181677506734601</v>
      </c>
      <c r="E141" s="10">
        <f t="shared" si="166"/>
        <v>24.7496369558448</v>
      </c>
      <c r="F141" s="7" t="s">
        <v>85</v>
      </c>
      <c r="G141" s="1">
        <v>6</v>
      </c>
      <c r="H141" s="9">
        <f t="shared" si="147"/>
        <v>24.181677506734601</v>
      </c>
      <c r="I141" s="9">
        <f t="shared" si="148"/>
        <v>297.33167750673459</v>
      </c>
      <c r="J141" s="9">
        <f t="shared" si="149"/>
        <v>0.31641739225266452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2.0010866526987687</v>
      </c>
      <c r="P141" s="9">
        <f t="shared" si="152"/>
        <v>0.63317862031855776</v>
      </c>
      <c r="Q141" s="12">
        <f t="shared" si="153"/>
        <v>0.16462644128282503</v>
      </c>
      <c r="R141" s="9">
        <f t="shared" si="154"/>
        <v>0.19735245833333334</v>
      </c>
      <c r="S141" s="13">
        <f t="shared" si="155"/>
        <v>0.83417476870121765</v>
      </c>
      <c r="T141" s="2">
        <f t="shared" si="156"/>
        <v>0.01</v>
      </c>
      <c r="U141" s="14">
        <f t="shared" si="157"/>
        <v>8.3417476870121764E-3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2.3241747687012176E-2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23.498541834477201</v>
      </c>
      <c r="E142" s="10">
        <f t="shared" si="166"/>
        <v>24.181677506734601</v>
      </c>
      <c r="F142" s="7" t="s">
        <v>83</v>
      </c>
      <c r="G142" s="1">
        <v>7</v>
      </c>
      <c r="H142" s="9">
        <f t="shared" si="147"/>
        <v>23.498541834477201</v>
      </c>
      <c r="I142" s="9">
        <f t="shared" si="148"/>
        <v>296.64854183447716</v>
      </c>
      <c r="J142" s="9">
        <f t="shared" si="149"/>
        <v>0.29343331275171447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2.1269559490468777</v>
      </c>
      <c r="P142" s="9">
        <f t="shared" si="152"/>
        <v>0.62411973020579214</v>
      </c>
      <c r="Q142" s="12">
        <f t="shared" si="153"/>
        <v>0.16227112985350597</v>
      </c>
      <c r="R142" s="9">
        <f t="shared" si="154"/>
        <v>0.19735245833333334</v>
      </c>
      <c r="S142" s="13">
        <f t="shared" si="155"/>
        <v>0.8222402255533392</v>
      </c>
      <c r="T142" s="2">
        <f t="shared" si="156"/>
        <v>0.01</v>
      </c>
      <c r="U142" s="14">
        <f t="shared" si="157"/>
        <v>8.2224022555333915E-3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2.3122402255533393E-2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23.9406232743146</v>
      </c>
      <c r="E143" s="10">
        <f t="shared" si="166"/>
        <v>23.498541834477201</v>
      </c>
      <c r="F143" s="7" t="s">
        <v>83</v>
      </c>
      <c r="G143" s="1">
        <v>8</v>
      </c>
      <c r="H143" s="9">
        <f t="shared" si="147"/>
        <v>23.9406232743146</v>
      </c>
      <c r="I143" s="9">
        <f t="shared" si="148"/>
        <v>297.09062327431457</v>
      </c>
      <c r="J143" s="9">
        <f t="shared" si="149"/>
        <v>0.30812072252037942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2.2618841355077524</v>
      </c>
      <c r="P143" s="9">
        <f t="shared" si="152"/>
        <v>0.69693337409003242</v>
      </c>
      <c r="Q143" s="12">
        <f t="shared" si="153"/>
        <v>0.18120267726340844</v>
      </c>
      <c r="R143" s="9">
        <f t="shared" si="154"/>
        <v>0.19735245833333334</v>
      </c>
      <c r="S143" s="13">
        <f t="shared" si="155"/>
        <v>0.9181678241745157</v>
      </c>
      <c r="T143" s="2">
        <f t="shared" si="156"/>
        <v>0.01</v>
      </c>
      <c r="U143" s="14">
        <f t="shared" si="157"/>
        <v>9.1816782417451573E-3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2.4081678241745161E-2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24.525218335526699</v>
      </c>
      <c r="E144" s="10">
        <f t="shared" si="166"/>
        <v>23.9406232743146</v>
      </c>
      <c r="F144" s="7" t="s">
        <v>83</v>
      </c>
      <c r="G144" s="1">
        <v>9</v>
      </c>
      <c r="H144" s="9">
        <f t="shared" si="147"/>
        <v>24.525218335526699</v>
      </c>
      <c r="I144" s="9">
        <f t="shared" si="148"/>
        <v>297.67521833552667</v>
      </c>
      <c r="J144" s="9">
        <f t="shared" si="149"/>
        <v>0.32860456814425543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2.3239986780843869</v>
      </c>
      <c r="P144" s="9">
        <f t="shared" si="152"/>
        <v>0.76367658197974042</v>
      </c>
      <c r="Q144" s="12">
        <f t="shared" si="153"/>
        <v>0.19855591131473252</v>
      </c>
      <c r="R144" s="9">
        <f t="shared" si="154"/>
        <v>0.19735245833333334</v>
      </c>
      <c r="S144" s="13">
        <f t="shared" si="155"/>
        <v>1.0060979882974983</v>
      </c>
      <c r="T144" s="2">
        <f t="shared" si="156"/>
        <v>0.01</v>
      </c>
      <c r="U144" s="14">
        <f t="shared" si="157"/>
        <v>1.0060979882974982E-2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2.4960979882974986E-2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25.935321081807</v>
      </c>
      <c r="E145" s="10">
        <f t="shared" si="166"/>
        <v>24.525218335526699</v>
      </c>
      <c r="F145" s="7" t="s">
        <v>83</v>
      </c>
      <c r="G145" s="1">
        <v>10</v>
      </c>
      <c r="H145" s="9">
        <f t="shared" si="147"/>
        <v>25.935321081807</v>
      </c>
      <c r="I145" s="9">
        <f t="shared" si="148"/>
        <v>299.08532108180697</v>
      </c>
      <c r="J145" s="9">
        <f t="shared" si="149"/>
        <v>0.38339694485095599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2.319370012771313</v>
      </c>
      <c r="P145" s="9">
        <f t="shared" si="152"/>
        <v>0.88923937687544419</v>
      </c>
      <c r="Q145" s="12">
        <f t="shared" si="153"/>
        <v>0.23120223798761549</v>
      </c>
      <c r="R145" s="9">
        <f t="shared" si="154"/>
        <v>0.19735245833333334</v>
      </c>
      <c r="S145" s="13">
        <f t="shared" si="155"/>
        <v>1.1715194223580889</v>
      </c>
      <c r="T145" s="2">
        <f t="shared" si="156"/>
        <v>0.01</v>
      </c>
      <c r="U145" s="14">
        <f t="shared" si="157"/>
        <v>1.171519422358089E-2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2.6615194223580892E-2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26.393380376276301</v>
      </c>
      <c r="E146" s="10">
        <f t="shared" si="166"/>
        <v>25.935321081807</v>
      </c>
      <c r="F146" s="7" t="s">
        <v>83</v>
      </c>
      <c r="G146" s="1">
        <v>11</v>
      </c>
      <c r="H146" s="9">
        <f t="shared" si="147"/>
        <v>26.393380376276301</v>
      </c>
      <c r="I146" s="9">
        <f t="shared" si="148"/>
        <v>299.54338037627628</v>
      </c>
      <c r="J146" s="9">
        <f t="shared" si="149"/>
        <v>0.40296674605039823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2.1891785525625358</v>
      </c>
      <c r="P146" s="9">
        <f t="shared" si="152"/>
        <v>0.88216615784944574</v>
      </c>
      <c r="Q146" s="12">
        <f t="shared" si="153"/>
        <v>0.22936320104085589</v>
      </c>
      <c r="R146" s="9">
        <f t="shared" si="154"/>
        <v>0.19735245833333334</v>
      </c>
      <c r="S146" s="13">
        <f t="shared" si="155"/>
        <v>1.1622008814982967</v>
      </c>
      <c r="T146" s="2">
        <f t="shared" si="156"/>
        <v>0.01</v>
      </c>
      <c r="U146" s="14">
        <f t="shared" si="157"/>
        <v>1.1622008814982968E-2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2.652200881498297E-2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25.852556057244499</v>
      </c>
      <c r="E147" s="10">
        <f t="shared" si="166"/>
        <v>26.393380376276301</v>
      </c>
      <c r="F147" s="7" t="s">
        <v>85</v>
      </c>
      <c r="G147" s="1">
        <v>12</v>
      </c>
      <c r="H147" s="9">
        <f t="shared" si="147"/>
        <v>25.852556057244499</v>
      </c>
      <c r="I147" s="9">
        <f t="shared" si="148"/>
        <v>299.00255605724448</v>
      </c>
      <c r="J147" s="9">
        <f t="shared" si="149"/>
        <v>0.37995751918084336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2.0660603113797569</v>
      </c>
      <c r="P147" s="9">
        <f t="shared" si="152"/>
        <v>0.78501515038985314</v>
      </c>
      <c r="Q147" s="12">
        <f t="shared" si="153"/>
        <v>0.20410393910136182</v>
      </c>
      <c r="R147" s="9">
        <f t="shared" si="154"/>
        <v>0.19735245833333334</v>
      </c>
      <c r="S147" s="13">
        <f t="shared" si="155"/>
        <v>1.034210269408578</v>
      </c>
      <c r="T147" s="2">
        <f t="shared" si="156"/>
        <v>0.01</v>
      </c>
      <c r="U147" s="14">
        <f t="shared" si="157"/>
        <v>1.0342102694085779E-2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2.5242102694085777E-2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25.336707435642101</v>
      </c>
      <c r="E148" s="10">
        <f t="shared" si="166"/>
        <v>25.852556057244499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workbookViewId="0">
      <pane xSplit="4" topLeftCell="O1" activePane="topRight" state="frozen"/>
      <selection pane="topRight" activeCell="D136" sqref="D136:D14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1912810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91540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406340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2776570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6233089.1594776157</v>
      </c>
      <c r="J13" s="6" t="s">
        <v>37</v>
      </c>
      <c r="K13" s="6">
        <f>I13/(10000*1000)</f>
        <v>0.62330891594776161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-0.280124886645161</v>
      </c>
      <c r="E26" s="7"/>
      <c r="F26" s="7"/>
      <c r="G26" s="1">
        <v>1</v>
      </c>
      <c r="H26" s="9">
        <f t="shared" ref="H26:H37" si="0">E27</f>
        <v>-0.280124886645161</v>
      </c>
      <c r="I26" s="9">
        <f t="shared" ref="I26:I37" si="1">H26+273.15</f>
        <v>272.86987511335479</v>
      </c>
      <c r="J26" s="9">
        <f>EXP(($C$15*(I26-$C$13))/($C$16*I26*$C$13))</f>
        <v>1.6800199867343449E-2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 t="shared" ref="P26:P37" si="2">O26*J26</f>
        <v>0.68094728304198548</v>
      </c>
      <c r="Q26" s="12">
        <f>P26*$B$28</f>
        <v>6.8094728304198548E-2</v>
      </c>
      <c r="R26" s="9">
        <f>L26*$B$28</f>
        <v>4.0532094166666672</v>
      </c>
      <c r="S26" s="13">
        <f t="shared" ref="S26:S37" si="3">Q26/R26</f>
        <v>1.6800199867343445E-2</v>
      </c>
      <c r="T26" s="2">
        <f>$B$27/100</f>
        <v>0.34</v>
      </c>
      <c r="U26" s="14">
        <f>S26*T26</f>
        <v>5.7120679548967723E-3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1.8612067954896772E-2</v>
      </c>
      <c r="AR26" s="9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0.47856663258757398</v>
      </c>
      <c r="E27" s="10">
        <f t="shared" ref="E27:E38" si="4">D26</f>
        <v>-0.280124886645161</v>
      </c>
      <c r="F27" s="7" t="s">
        <v>83</v>
      </c>
      <c r="G27" s="1">
        <v>2</v>
      </c>
      <c r="H27" s="9">
        <f t="shared" si="0"/>
        <v>0.47856663258757398</v>
      </c>
      <c r="I27" s="9">
        <f t="shared" si="1"/>
        <v>273.62856663258754</v>
      </c>
      <c r="J27" s="9">
        <f t="shared" ref="J27:J37" si="5">EXP(($C$15*(I27-$C$13))/($C$16*I27*$C$13))</f>
        <v>1.8547388072891632E-2</v>
      </c>
      <c r="K27" s="9">
        <f t="shared" ref="K27:K37" si="6">$B$26/12</f>
        <v>119.21204166666666</v>
      </c>
      <c r="L27" s="9">
        <f t="shared" ref="L27:L37" si="7">K27*$B$27/100</f>
        <v>40.532094166666667</v>
      </c>
      <c r="M27" s="1" t="s">
        <v>83</v>
      </c>
      <c r="O27" s="9">
        <f t="shared" ref="O27:O37" si="8">L27+O26-P26-N27</f>
        <v>80.383241050291346</v>
      </c>
      <c r="P27" s="9">
        <f t="shared" si="2"/>
        <v>1.4908991663165467</v>
      </c>
      <c r="Q27" s="12">
        <f t="shared" ref="Q27:Q37" si="9">P27*$B$28</f>
        <v>0.14908991663165469</v>
      </c>
      <c r="R27" s="9">
        <f t="shared" ref="R27:R37" si="10">L27*$B$28</f>
        <v>4.0532094166666672</v>
      </c>
      <c r="S27" s="13">
        <f t="shared" si="3"/>
        <v>3.6783176319141499E-2</v>
      </c>
      <c r="T27" s="2">
        <f t="shared" ref="T27:T37" si="11">$B$27/100</f>
        <v>0.34</v>
      </c>
      <c r="U27" s="14">
        <f t="shared" ref="U27:U37" si="12">S27*T27</f>
        <v>1.2506279948508111E-2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2.5406279948508109E-2</v>
      </c>
      <c r="AR27" s="9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-4.4225479847818301</v>
      </c>
      <c r="E28" s="10">
        <f t="shared" si="4"/>
        <v>0.47856663258757398</v>
      </c>
      <c r="F28" s="7" t="s">
        <v>83</v>
      </c>
      <c r="G28" s="1">
        <v>3</v>
      </c>
      <c r="H28" s="9">
        <f t="shared" si="0"/>
        <v>-4.4225479847818301</v>
      </c>
      <c r="I28" s="9">
        <f t="shared" si="1"/>
        <v>268.72745201521815</v>
      </c>
      <c r="J28" s="9">
        <f t="shared" si="5"/>
        <v>9.6923822936568014E-3</v>
      </c>
      <c r="K28" s="9">
        <f t="shared" si="6"/>
        <v>119.21204166666666</v>
      </c>
      <c r="L28" s="9">
        <f t="shared" si="7"/>
        <v>40.532094166666667</v>
      </c>
      <c r="M28" s="1" t="s">
        <v>83</v>
      </c>
      <c r="O28" s="9">
        <f t="shared" si="8"/>
        <v>119.42443605064146</v>
      </c>
      <c r="P28" s="9">
        <f t="shared" si="2"/>
        <v>1.1575072894071863</v>
      </c>
      <c r="Q28" s="12">
        <f t="shared" si="9"/>
        <v>0.11575072894071864</v>
      </c>
      <c r="R28" s="9">
        <f t="shared" si="10"/>
        <v>4.0532094166666672</v>
      </c>
      <c r="S28" s="13">
        <f t="shared" si="3"/>
        <v>2.8557796314386163E-2</v>
      </c>
      <c r="T28" s="2">
        <f t="shared" si="11"/>
        <v>0.34</v>
      </c>
      <c r="U28" s="14">
        <f t="shared" si="12"/>
        <v>9.7096507468912956E-3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2.2609650746891294E-2</v>
      </c>
      <c r="AR28" s="9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8">
        <v>0.61068664166092201</v>
      </c>
      <c r="E29" s="10">
        <f t="shared" si="4"/>
        <v>-4.4225479847818301</v>
      </c>
      <c r="F29" s="7" t="s">
        <v>83</v>
      </c>
      <c r="G29" s="1">
        <v>4</v>
      </c>
      <c r="H29" s="9">
        <f t="shared" si="0"/>
        <v>0.61068664166092201</v>
      </c>
      <c r="I29" s="9">
        <f t="shared" si="1"/>
        <v>273.76068664166093</v>
      </c>
      <c r="J29" s="9">
        <f t="shared" si="5"/>
        <v>1.8868657246675073E-2</v>
      </c>
      <c r="K29" s="9">
        <f t="shared" si="6"/>
        <v>119.21204166666666</v>
      </c>
      <c r="L29" s="9">
        <f t="shared" si="7"/>
        <v>40.532094166666667</v>
      </c>
      <c r="M29" s="1" t="s">
        <v>83</v>
      </c>
      <c r="O29" s="9">
        <f t="shared" si="8"/>
        <v>158.79902292790092</v>
      </c>
      <c r="P29" s="9">
        <f t="shared" si="2"/>
        <v>2.9963243347334587</v>
      </c>
      <c r="Q29" s="12">
        <f t="shared" si="9"/>
        <v>0.29963243347334589</v>
      </c>
      <c r="R29" s="9">
        <f t="shared" si="10"/>
        <v>4.0532094166666672</v>
      </c>
      <c r="S29" s="13">
        <f t="shared" si="3"/>
        <v>7.3924735356941329E-2</v>
      </c>
      <c r="T29" s="2">
        <f t="shared" si="11"/>
        <v>0.34</v>
      </c>
      <c r="U29" s="14">
        <f t="shared" si="12"/>
        <v>2.5134410021360052E-2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3.803441002136005E-2</v>
      </c>
      <c r="AR29" s="9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8">
        <v>11.093902860149001</v>
      </c>
      <c r="E30" s="10">
        <f t="shared" si="4"/>
        <v>0.61068664166092201</v>
      </c>
      <c r="F30" s="7" t="s">
        <v>83</v>
      </c>
      <c r="G30" s="1">
        <v>5</v>
      </c>
      <c r="H30" s="9">
        <f t="shared" si="0"/>
        <v>11.093902860149001</v>
      </c>
      <c r="I30" s="9">
        <f t="shared" si="1"/>
        <v>284.24390286014898</v>
      </c>
      <c r="J30" s="9">
        <f t="shared" si="5"/>
        <v>7.0052371379950767E-2</v>
      </c>
      <c r="K30" s="9">
        <f t="shared" si="6"/>
        <v>119.21204166666666</v>
      </c>
      <c r="L30" s="9">
        <f t="shared" si="7"/>
        <v>40.532094166666667</v>
      </c>
      <c r="M30" s="1" t="s">
        <v>85</v>
      </c>
      <c r="N30" s="9">
        <f>(O29-P29)*C21/100</f>
        <v>148.01256366350907</v>
      </c>
      <c r="O30" s="9">
        <f t="shared" si="8"/>
        <v>48.32222909632506</v>
      </c>
      <c r="P30" s="9">
        <f t="shared" si="2"/>
        <v>3.3850867385628258</v>
      </c>
      <c r="Q30" s="12">
        <f t="shared" si="9"/>
        <v>0.33850867385628258</v>
      </c>
      <c r="R30" s="9">
        <f t="shared" si="10"/>
        <v>4.0532094166666672</v>
      </c>
      <c r="S30" s="13">
        <f t="shared" si="3"/>
        <v>8.3516206309090707E-2</v>
      </c>
      <c r="T30" s="2">
        <f t="shared" si="11"/>
        <v>0.34</v>
      </c>
      <c r="U30" s="14">
        <f t="shared" si="12"/>
        <v>2.8395510145090841E-2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4.1295510145090843E-2</v>
      </c>
      <c r="AR30" s="9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8">
        <v>13.892801799405399</v>
      </c>
      <c r="E31" s="10">
        <f t="shared" si="4"/>
        <v>11.093902860149001</v>
      </c>
      <c r="F31" s="7" t="s">
        <v>85</v>
      </c>
      <c r="G31" s="1">
        <v>6</v>
      </c>
      <c r="H31" s="9">
        <f t="shared" si="0"/>
        <v>13.892801799405399</v>
      </c>
      <c r="I31" s="9">
        <f t="shared" si="1"/>
        <v>287.04280179940537</v>
      </c>
      <c r="J31" s="9">
        <f t="shared" si="5"/>
        <v>9.7832565721592019E-2</v>
      </c>
      <c r="K31" s="9">
        <f t="shared" si="6"/>
        <v>119.21204166666666</v>
      </c>
      <c r="L31" s="9">
        <f t="shared" si="7"/>
        <v>40.532094166666667</v>
      </c>
      <c r="M31" s="1" t="s">
        <v>83</v>
      </c>
      <c r="O31" s="9">
        <f t="shared" si="8"/>
        <v>85.469236524428908</v>
      </c>
      <c r="P31" s="9">
        <f t="shared" si="2"/>
        <v>8.361674699450484</v>
      </c>
      <c r="Q31" s="12">
        <f t="shared" si="9"/>
        <v>0.83616746994504842</v>
      </c>
      <c r="R31" s="9">
        <f t="shared" si="10"/>
        <v>4.0532094166666672</v>
      </c>
      <c r="S31" s="13">
        <f t="shared" si="3"/>
        <v>0.20629762343558036</v>
      </c>
      <c r="T31" s="2">
        <f t="shared" si="11"/>
        <v>0.34</v>
      </c>
      <c r="U31" s="14">
        <f t="shared" si="12"/>
        <v>7.014119196809733E-2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8.3041191968097325E-2</v>
      </c>
      <c r="AR31" s="9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8">
        <v>15.8743552642821</v>
      </c>
      <c r="E32" s="10">
        <f t="shared" si="4"/>
        <v>13.892801799405399</v>
      </c>
      <c r="F32" s="7" t="s">
        <v>83</v>
      </c>
      <c r="G32" s="1">
        <v>7</v>
      </c>
      <c r="H32" s="9">
        <f t="shared" si="0"/>
        <v>15.8743552642821</v>
      </c>
      <c r="I32" s="9">
        <f t="shared" si="1"/>
        <v>289.02435526428206</v>
      </c>
      <c r="J32" s="9">
        <f t="shared" si="5"/>
        <v>0.12344804964629942</v>
      </c>
      <c r="K32" s="9">
        <f t="shared" si="6"/>
        <v>119.21204166666666</v>
      </c>
      <c r="L32" s="9">
        <f t="shared" si="7"/>
        <v>40.532094166666667</v>
      </c>
      <c r="M32" s="1" t="s">
        <v>83</v>
      </c>
      <c r="O32" s="9">
        <f t="shared" si="8"/>
        <v>117.63965599164509</v>
      </c>
      <c r="P32" s="9">
        <f t="shared" si="2"/>
        <v>14.522386093230187</v>
      </c>
      <c r="Q32" s="12">
        <f t="shared" si="9"/>
        <v>1.4522386093230188</v>
      </c>
      <c r="R32" s="9">
        <f t="shared" si="10"/>
        <v>4.0532094166666672</v>
      </c>
      <c r="S32" s="13">
        <f t="shared" si="3"/>
        <v>0.35829350522858755</v>
      </c>
      <c r="T32" s="2">
        <f t="shared" si="11"/>
        <v>0.34</v>
      </c>
      <c r="U32" s="14">
        <f t="shared" si="12"/>
        <v>0.12181979177771977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0.14746979177771977</v>
      </c>
      <c r="AR32" s="9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8">
        <v>17.5754840389686</v>
      </c>
      <c r="E33" s="10">
        <f t="shared" si="4"/>
        <v>15.8743552642821</v>
      </c>
      <c r="F33" s="7" t="s">
        <v>83</v>
      </c>
      <c r="G33" s="1">
        <v>8</v>
      </c>
      <c r="H33" s="9">
        <f t="shared" si="0"/>
        <v>17.5754840389686</v>
      </c>
      <c r="I33" s="9">
        <f t="shared" si="1"/>
        <v>290.7254840389686</v>
      </c>
      <c r="J33" s="9">
        <f t="shared" si="5"/>
        <v>0.15034648944744611</v>
      </c>
      <c r="K33" s="9">
        <f t="shared" si="6"/>
        <v>119.21204166666666</v>
      </c>
      <c r="L33" s="9">
        <f t="shared" si="7"/>
        <v>40.532094166666667</v>
      </c>
      <c r="M33" s="1" t="s">
        <v>83</v>
      </c>
      <c r="O33" s="9">
        <f t="shared" si="8"/>
        <v>143.64936406508156</v>
      </c>
      <c r="P33" s="9">
        <f t="shared" si="2"/>
        <v>21.59717759854313</v>
      </c>
      <c r="Q33" s="12">
        <f t="shared" si="9"/>
        <v>2.1597177598543129</v>
      </c>
      <c r="R33" s="9">
        <f t="shared" si="10"/>
        <v>4.0532094166666672</v>
      </c>
      <c r="S33" s="13">
        <f t="shared" si="3"/>
        <v>0.53284139501246164</v>
      </c>
      <c r="T33" s="2">
        <f t="shared" si="11"/>
        <v>0.34</v>
      </c>
      <c r="U33" s="14">
        <f t="shared" si="12"/>
        <v>0.18116607430423698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0.20681607430423699</v>
      </c>
      <c r="AR33" s="9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8">
        <v>18.327602213409101</v>
      </c>
      <c r="E34" s="10">
        <f t="shared" si="4"/>
        <v>17.5754840389686</v>
      </c>
      <c r="F34" s="7" t="s">
        <v>83</v>
      </c>
      <c r="G34" s="1">
        <v>9</v>
      </c>
      <c r="H34" s="9">
        <f t="shared" si="0"/>
        <v>18.327602213409101</v>
      </c>
      <c r="I34" s="9">
        <f t="shared" si="1"/>
        <v>291.47760221340906</v>
      </c>
      <c r="J34" s="9">
        <f t="shared" si="5"/>
        <v>0.16391736350030339</v>
      </c>
      <c r="K34" s="9">
        <f t="shared" si="6"/>
        <v>119.21204166666666</v>
      </c>
      <c r="L34" s="9">
        <f t="shared" si="7"/>
        <v>40.532094166666667</v>
      </c>
      <c r="M34" s="1" t="s">
        <v>83</v>
      </c>
      <c r="O34" s="9">
        <f t="shared" si="8"/>
        <v>162.58428063320508</v>
      </c>
      <c r="P34" s="9">
        <f t="shared" si="2"/>
        <v>26.650386627988414</v>
      </c>
      <c r="Q34" s="12">
        <f t="shared" si="9"/>
        <v>2.6650386627988416</v>
      </c>
      <c r="R34" s="9">
        <f t="shared" si="10"/>
        <v>4.0532094166666672</v>
      </c>
      <c r="S34" s="13">
        <f t="shared" si="3"/>
        <v>0.65751319234586991</v>
      </c>
      <c r="T34" s="2">
        <f t="shared" si="11"/>
        <v>0.34</v>
      </c>
      <c r="U34" s="14">
        <f t="shared" si="12"/>
        <v>0.22355448539759579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0.24920448539759579</v>
      </c>
      <c r="AR34" s="9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8">
        <v>13.682760046639</v>
      </c>
      <c r="E35" s="10">
        <f t="shared" si="4"/>
        <v>18.327602213409101</v>
      </c>
      <c r="F35" s="7" t="s">
        <v>83</v>
      </c>
      <c r="G35" s="1">
        <v>10</v>
      </c>
      <c r="H35" s="9">
        <f t="shared" si="0"/>
        <v>13.682760046639</v>
      </c>
      <c r="I35" s="9">
        <f t="shared" si="1"/>
        <v>286.83276004663895</v>
      </c>
      <c r="J35" s="9">
        <f t="shared" si="5"/>
        <v>9.5432369617608287E-2</v>
      </c>
      <c r="K35" s="9">
        <f t="shared" si="6"/>
        <v>119.21204166666666</v>
      </c>
      <c r="L35" s="9">
        <f t="shared" si="7"/>
        <v>40.532094166666667</v>
      </c>
      <c r="M35" s="1" t="s">
        <v>83</v>
      </c>
      <c r="O35" s="9">
        <f t="shared" si="8"/>
        <v>176.46598817188334</v>
      </c>
      <c r="P35" s="9">
        <f t="shared" si="2"/>
        <v>16.840567408155664</v>
      </c>
      <c r="Q35" s="12">
        <f t="shared" si="9"/>
        <v>1.6840567408155664</v>
      </c>
      <c r="R35" s="9">
        <f t="shared" si="10"/>
        <v>4.0532094166666672</v>
      </c>
      <c r="S35" s="13">
        <f t="shared" si="3"/>
        <v>0.41548722695915469</v>
      </c>
      <c r="T35" s="2">
        <f t="shared" si="11"/>
        <v>0.34</v>
      </c>
      <c r="U35" s="14">
        <f t="shared" si="12"/>
        <v>0.14126565716611261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0.16691565716611262</v>
      </c>
      <c r="AR35" s="9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8">
        <v>9.4762771079170598</v>
      </c>
      <c r="E36" s="10">
        <f t="shared" si="4"/>
        <v>13.682760046639</v>
      </c>
      <c r="F36" s="7" t="s">
        <v>83</v>
      </c>
      <c r="G36" s="1">
        <v>11</v>
      </c>
      <c r="H36" s="9">
        <f t="shared" si="0"/>
        <v>9.4762771079170598</v>
      </c>
      <c r="I36" s="9">
        <f t="shared" si="1"/>
        <v>282.62627710791702</v>
      </c>
      <c r="J36" s="9">
        <f t="shared" si="5"/>
        <v>5.7580422221970504E-2</v>
      </c>
      <c r="K36" s="9">
        <f t="shared" si="6"/>
        <v>119.21204166666666</v>
      </c>
      <c r="L36" s="9">
        <f t="shared" si="7"/>
        <v>40.532094166666667</v>
      </c>
      <c r="M36" s="1" t="s">
        <v>85</v>
      </c>
      <c r="N36" s="9">
        <f>(O35-P35)*C21/100</f>
        <v>151.6441497255413</v>
      </c>
      <c r="O36" s="9">
        <f t="shared" si="8"/>
        <v>48.513365204853045</v>
      </c>
      <c r="P36" s="9">
        <f t="shared" si="2"/>
        <v>2.793420051904091</v>
      </c>
      <c r="Q36" s="12">
        <f t="shared" si="9"/>
        <v>0.27934200519040914</v>
      </c>
      <c r="R36" s="9">
        <f t="shared" si="10"/>
        <v>4.0532094166666672</v>
      </c>
      <c r="S36" s="13">
        <f t="shared" si="3"/>
        <v>6.891872007445847E-2</v>
      </c>
      <c r="T36" s="2">
        <f t="shared" si="11"/>
        <v>0.34</v>
      </c>
      <c r="U36" s="14">
        <f t="shared" si="12"/>
        <v>2.3432364825315882E-2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3.6332364825315884E-2</v>
      </c>
      <c r="AR36" s="9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8">
        <v>3.8400739945908899</v>
      </c>
      <c r="E37" s="10">
        <f t="shared" si="4"/>
        <v>9.4762771079170598</v>
      </c>
      <c r="F37" s="7" t="s">
        <v>85</v>
      </c>
      <c r="G37" s="1">
        <v>12</v>
      </c>
      <c r="H37" s="9">
        <f t="shared" si="0"/>
        <v>3.8400739945908899</v>
      </c>
      <c r="I37" s="9">
        <f t="shared" si="1"/>
        <v>276.99007399459089</v>
      </c>
      <c r="J37" s="9">
        <f t="shared" si="5"/>
        <v>2.8564659996024467E-2</v>
      </c>
      <c r="K37" s="9">
        <f t="shared" si="6"/>
        <v>119.21204166666666</v>
      </c>
      <c r="L37" s="9">
        <f t="shared" si="7"/>
        <v>40.532094166666667</v>
      </c>
      <c r="M37" s="1" t="s">
        <v>83</v>
      </c>
      <c r="O37" s="9">
        <f t="shared" si="8"/>
        <v>86.252039319615619</v>
      </c>
      <c r="P37" s="9">
        <f t="shared" si="2"/>
        <v>2.4637601771285538</v>
      </c>
      <c r="Q37" s="12">
        <f t="shared" si="9"/>
        <v>0.24637601771285539</v>
      </c>
      <c r="R37" s="9">
        <f t="shared" si="10"/>
        <v>4.0532094166666672</v>
      </c>
      <c r="S37" s="13">
        <f t="shared" si="3"/>
        <v>6.078541530565016E-2</v>
      </c>
      <c r="T37" s="2">
        <f t="shared" si="11"/>
        <v>0.34</v>
      </c>
      <c r="U37" s="14">
        <f t="shared" si="12"/>
        <v>2.0667041203921058E-2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3.3567041203921059E-2</v>
      </c>
      <c r="AR37" s="9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15">
      <c r="C38" s="7">
        <v>12</v>
      </c>
      <c r="D38" s="8">
        <v>-0.65832049945661797</v>
      </c>
      <c r="E38" s="10">
        <f t="shared" si="4"/>
        <v>3.8400739945908899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-0.280124886645161</v>
      </c>
      <c r="E42" s="7"/>
      <c r="F42" s="7"/>
      <c r="G42" s="1">
        <v>1</v>
      </c>
      <c r="H42" s="9">
        <f t="shared" ref="H42:H53" si="20">E43</f>
        <v>-0.280124886645161</v>
      </c>
      <c r="I42" s="9">
        <f t="shared" ref="I42:I53" si="21">H42+273.15</f>
        <v>272.86987511335479</v>
      </c>
      <c r="J42" s="9">
        <f t="shared" ref="J42:J53" si="22">EXP(($C$15*(I42-$C$13))/($C$16*I42*$C$13))</f>
        <v>1.6800199867343449E-2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 t="shared" ref="P42:P53" si="23">O42*J42</f>
        <v>0.98879676344233292</v>
      </c>
      <c r="Q42" s="12">
        <f>P42*$B$44</f>
        <v>0.23731122322615988</v>
      </c>
      <c r="R42" s="9">
        <f>L42*$B$44</f>
        <v>14.125500000000001</v>
      </c>
      <c r="S42" s="13">
        <f t="shared" ref="S42:S53" si="24">Q42/R42</f>
        <v>1.6800199867343449E-2</v>
      </c>
      <c r="T42" s="2">
        <f>$B$43/100</f>
        <v>0.43</v>
      </c>
      <c r="U42" s="14">
        <f t="shared" ref="U42:U53" si="25">S42*T42</f>
        <v>7.2240859429576832E-3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1.5644085942957683E-2</v>
      </c>
      <c r="AR42" s="9">
        <f>$B$42/12</f>
        <v>136.875</v>
      </c>
      <c r="AS42" s="1">
        <f>$B$44</f>
        <v>0.24</v>
      </c>
      <c r="AT42" s="1">
        <f>$E$3/12</f>
        <v>159400.83333333334</v>
      </c>
      <c r="AU42" s="1">
        <f t="shared" ref="AU42:AU53" si="28">AT42*10000*AS42*0.67*AR42*AQ42</f>
        <v>548846573.5619874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29">D27</f>
        <v>0.47856663258757398</v>
      </c>
      <c r="E43" s="10">
        <f t="shared" ref="E43:E54" si="30">D42</f>
        <v>-0.280124886645161</v>
      </c>
      <c r="F43" s="7" t="s">
        <v>83</v>
      </c>
      <c r="G43" s="1">
        <v>2</v>
      </c>
      <c r="H43" s="9">
        <f t="shared" si="20"/>
        <v>0.47856663258757398</v>
      </c>
      <c r="I43" s="9">
        <f t="shared" si="21"/>
        <v>273.62856663258754</v>
      </c>
      <c r="J43" s="9">
        <f t="shared" si="22"/>
        <v>1.8547388072891632E-2</v>
      </c>
      <c r="K43" s="9">
        <f t="shared" ref="K43:K53" si="31">$B$42/12</f>
        <v>136.875</v>
      </c>
      <c r="L43" s="9">
        <f t="shared" ref="L43:L53" si="32">K43*$B$43/100</f>
        <v>58.856250000000003</v>
      </c>
      <c r="M43" s="1" t="s">
        <v>83</v>
      </c>
      <c r="O43" s="9">
        <f t="shared" ref="O43:O53" si="33">L43+O42-P42-N43</f>
        <v>116.72370323655767</v>
      </c>
      <c r="P43" s="9">
        <f t="shared" si="23"/>
        <v>2.1649198212334722</v>
      </c>
      <c r="Q43" s="12">
        <f t="shared" ref="Q43:Q53" si="34">P43*$B$44</f>
        <v>0.51958075709603335</v>
      </c>
      <c r="R43" s="9">
        <f>L43*$B$44</f>
        <v>14.125500000000001</v>
      </c>
      <c r="S43" s="13">
        <f t="shared" si="24"/>
        <v>3.6783176319141506E-2</v>
      </c>
      <c r="T43" s="2">
        <f t="shared" ref="T43:T53" si="35">$B$43/100</f>
        <v>0.43</v>
      </c>
      <c r="U43" s="14">
        <f t="shared" si="25"/>
        <v>1.5816765817230845E-2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6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7">(AP43+AM43+AD43+AA43+U43+X43+AG43+AJ43)</f>
        <v>2.4236765817230846E-2</v>
      </c>
      <c r="AR43" s="9">
        <f t="shared" ref="AR43:AR53" si="38">$B$42/12</f>
        <v>136.875</v>
      </c>
      <c r="AS43" s="1">
        <f t="shared" ref="AS43:AS53" si="39">$B$44</f>
        <v>0.24</v>
      </c>
      <c r="AT43" s="1">
        <f t="shared" ref="AT43:AT53" si="40">$E$3/12</f>
        <v>159400.83333333334</v>
      </c>
      <c r="AU43" s="1">
        <f t="shared" si="28"/>
        <v>850306366.34923232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29"/>
        <v>-4.4225479847818301</v>
      </c>
      <c r="E44" s="10">
        <f t="shared" si="30"/>
        <v>0.47856663258757398</v>
      </c>
      <c r="F44" s="7" t="s">
        <v>83</v>
      </c>
      <c r="G44" s="1">
        <v>3</v>
      </c>
      <c r="H44" s="9">
        <f t="shared" si="20"/>
        <v>-4.4225479847818301</v>
      </c>
      <c r="I44" s="9">
        <f t="shared" si="21"/>
        <v>268.72745201521815</v>
      </c>
      <c r="J44" s="9">
        <f t="shared" si="22"/>
        <v>9.6923822936568014E-3</v>
      </c>
      <c r="K44" s="9">
        <f t="shared" si="31"/>
        <v>136.875</v>
      </c>
      <c r="L44" s="9">
        <f t="shared" si="32"/>
        <v>58.856250000000003</v>
      </c>
      <c r="M44" s="1" t="s">
        <v>83</v>
      </c>
      <c r="O44" s="9">
        <f t="shared" si="33"/>
        <v>173.41503341532422</v>
      </c>
      <c r="P44" s="9">
        <f t="shared" si="23"/>
        <v>1.6808047993285911</v>
      </c>
      <c r="Q44" s="12">
        <f t="shared" si="34"/>
        <v>0.40339315183886182</v>
      </c>
      <c r="R44" s="9">
        <f t="shared" ref="R44:R53" si="41">L44*$B$44</f>
        <v>14.125500000000001</v>
      </c>
      <c r="S44" s="13">
        <f t="shared" si="24"/>
        <v>2.8557796314386166E-2</v>
      </c>
      <c r="T44" s="2">
        <f t="shared" si="35"/>
        <v>0.43</v>
      </c>
      <c r="U44" s="14">
        <f t="shared" si="25"/>
        <v>1.2279852415186051E-2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6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7"/>
        <v>2.069985241518605E-2</v>
      </c>
      <c r="AR44" s="9">
        <f t="shared" si="38"/>
        <v>136.875</v>
      </c>
      <c r="AS44" s="1">
        <f t="shared" si="39"/>
        <v>0.24</v>
      </c>
      <c r="AT44" s="1">
        <f t="shared" si="40"/>
        <v>159400.83333333334</v>
      </c>
      <c r="AU44" s="1">
        <f t="shared" si="28"/>
        <v>726219678.97254884</v>
      </c>
    </row>
    <row r="45" spans="1:48" x14ac:dyDescent="0.15">
      <c r="C45" s="7">
        <v>3</v>
      </c>
      <c r="D45" s="7">
        <f t="shared" si="29"/>
        <v>0.61068664166092201</v>
      </c>
      <c r="E45" s="10">
        <f t="shared" si="30"/>
        <v>-4.4225479847818301</v>
      </c>
      <c r="F45" s="7" t="s">
        <v>83</v>
      </c>
      <c r="G45" s="1">
        <v>4</v>
      </c>
      <c r="H45" s="9">
        <f t="shared" si="20"/>
        <v>0.61068664166092201</v>
      </c>
      <c r="I45" s="9">
        <f t="shared" si="21"/>
        <v>273.76068664166093</v>
      </c>
      <c r="J45" s="9">
        <f t="shared" si="22"/>
        <v>1.8868657246675073E-2</v>
      </c>
      <c r="K45" s="9">
        <f t="shared" si="31"/>
        <v>136.875</v>
      </c>
      <c r="L45" s="9">
        <f t="shared" si="32"/>
        <v>58.856250000000003</v>
      </c>
      <c r="M45" s="1" t="s">
        <v>83</v>
      </c>
      <c r="O45" s="9">
        <f t="shared" si="33"/>
        <v>230.59047861599561</v>
      </c>
      <c r="P45" s="9">
        <f t="shared" si="23"/>
        <v>4.3509327053519788</v>
      </c>
      <c r="Q45" s="12">
        <f t="shared" si="34"/>
        <v>1.0442238492844749</v>
      </c>
      <c r="R45" s="9">
        <f t="shared" si="41"/>
        <v>14.125500000000001</v>
      </c>
      <c r="S45" s="13">
        <f t="shared" si="24"/>
        <v>7.3924735356941329E-2</v>
      </c>
      <c r="T45" s="2">
        <f t="shared" si="35"/>
        <v>0.43</v>
      </c>
      <c r="U45" s="14">
        <f t="shared" si="25"/>
        <v>3.1787636203484772E-2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6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7"/>
        <v>4.0207636203484769E-2</v>
      </c>
      <c r="AR45" s="9">
        <f t="shared" si="38"/>
        <v>136.875</v>
      </c>
      <c r="AS45" s="1">
        <f t="shared" si="39"/>
        <v>0.24</v>
      </c>
      <c r="AT45" s="1">
        <f t="shared" si="40"/>
        <v>159400.83333333334</v>
      </c>
      <c r="AU45" s="1">
        <f t="shared" si="28"/>
        <v>1410617625.2019088</v>
      </c>
    </row>
    <row r="46" spans="1:48" x14ac:dyDescent="0.15">
      <c r="C46" s="7">
        <v>4</v>
      </c>
      <c r="D46" s="7">
        <f t="shared" si="29"/>
        <v>11.093902860149001</v>
      </c>
      <c r="E46" s="10">
        <f t="shared" si="30"/>
        <v>0.61068664166092201</v>
      </c>
      <c r="F46" s="7" t="s">
        <v>83</v>
      </c>
      <c r="G46" s="1">
        <v>5</v>
      </c>
      <c r="H46" s="9">
        <f t="shared" si="20"/>
        <v>11.093902860149001</v>
      </c>
      <c r="I46" s="9">
        <f t="shared" si="21"/>
        <v>284.24390286014898</v>
      </c>
      <c r="J46" s="9">
        <f t="shared" si="22"/>
        <v>7.0052371379950767E-2</v>
      </c>
      <c r="K46" s="9">
        <f t="shared" si="31"/>
        <v>136.875</v>
      </c>
      <c r="L46" s="9">
        <f t="shared" si="32"/>
        <v>58.856250000000003</v>
      </c>
      <c r="M46" s="1" t="s">
        <v>85</v>
      </c>
      <c r="N46" s="9">
        <f>(O45-P45)*$C$21/100</f>
        <v>214.92756861511145</v>
      </c>
      <c r="O46" s="9">
        <f t="shared" si="33"/>
        <v>70.168227295532176</v>
      </c>
      <c r="P46" s="9">
        <f t="shared" si="23"/>
        <v>4.9154507175794189</v>
      </c>
      <c r="Q46" s="12">
        <f t="shared" si="34"/>
        <v>1.1797081722190605</v>
      </c>
      <c r="R46" s="9">
        <f t="shared" si="41"/>
        <v>14.125500000000001</v>
      </c>
      <c r="S46" s="13">
        <f t="shared" si="24"/>
        <v>8.3516206309090693E-2</v>
      </c>
      <c r="T46" s="2">
        <f t="shared" si="35"/>
        <v>0.43</v>
      </c>
      <c r="U46" s="14">
        <f t="shared" si="25"/>
        <v>3.5911968712908998E-2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6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7"/>
        <v>4.4331968712908995E-2</v>
      </c>
      <c r="AR46" s="9">
        <f t="shared" si="38"/>
        <v>136.875</v>
      </c>
      <c r="AS46" s="1">
        <f t="shared" si="39"/>
        <v>0.24</v>
      </c>
      <c r="AT46" s="1">
        <f t="shared" si="40"/>
        <v>159400.83333333334</v>
      </c>
      <c r="AU46" s="1">
        <f t="shared" si="28"/>
        <v>1555312928.8637242</v>
      </c>
    </row>
    <row r="47" spans="1:48" x14ac:dyDescent="0.15">
      <c r="C47" s="7">
        <v>5</v>
      </c>
      <c r="D47" s="7">
        <f t="shared" si="29"/>
        <v>13.892801799405399</v>
      </c>
      <c r="E47" s="10">
        <f t="shared" si="30"/>
        <v>11.093902860149001</v>
      </c>
      <c r="F47" s="7" t="s">
        <v>85</v>
      </c>
      <c r="G47" s="1">
        <v>6</v>
      </c>
      <c r="H47" s="9">
        <f t="shared" si="20"/>
        <v>13.892801799405399</v>
      </c>
      <c r="I47" s="9">
        <f t="shared" si="21"/>
        <v>287.04280179940537</v>
      </c>
      <c r="J47" s="9">
        <f t="shared" si="22"/>
        <v>9.7832565721592019E-2</v>
      </c>
      <c r="K47" s="9">
        <f t="shared" si="31"/>
        <v>136.875</v>
      </c>
      <c r="L47" s="9">
        <f t="shared" si="32"/>
        <v>58.856250000000003</v>
      </c>
      <c r="M47" s="1" t="s">
        <v>83</v>
      </c>
      <c r="O47" s="9">
        <f t="shared" si="33"/>
        <v>124.10902657795275</v>
      </c>
      <c r="P47" s="9">
        <f t="shared" si="23"/>
        <v>12.141904499330373</v>
      </c>
      <c r="Q47" s="12">
        <f t="shared" si="34"/>
        <v>2.9140570798392895</v>
      </c>
      <c r="R47" s="9">
        <f t="shared" si="41"/>
        <v>14.125500000000001</v>
      </c>
      <c r="S47" s="13">
        <f t="shared" si="24"/>
        <v>0.20629762343558028</v>
      </c>
      <c r="T47" s="2">
        <f t="shared" si="35"/>
        <v>0.43</v>
      </c>
      <c r="U47" s="14">
        <f t="shared" si="25"/>
        <v>8.8707978077299521E-2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6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7"/>
        <v>9.7127978077299532E-2</v>
      </c>
      <c r="AR47" s="9">
        <f t="shared" si="38"/>
        <v>136.875</v>
      </c>
      <c r="AS47" s="1">
        <f t="shared" si="39"/>
        <v>0.24</v>
      </c>
      <c r="AT47" s="1">
        <f t="shared" si="40"/>
        <v>159400.83333333334</v>
      </c>
      <c r="AU47" s="1">
        <f t="shared" si="28"/>
        <v>3407572558.6720443</v>
      </c>
    </row>
    <row r="48" spans="1:48" x14ac:dyDescent="0.15">
      <c r="C48" s="7">
        <v>6</v>
      </c>
      <c r="D48" s="7">
        <f t="shared" si="29"/>
        <v>15.8743552642821</v>
      </c>
      <c r="E48" s="10">
        <f t="shared" si="30"/>
        <v>13.892801799405399</v>
      </c>
      <c r="F48" s="7" t="s">
        <v>83</v>
      </c>
      <c r="G48" s="1">
        <v>7</v>
      </c>
      <c r="H48" s="9">
        <f t="shared" si="20"/>
        <v>15.8743552642821</v>
      </c>
      <c r="I48" s="9">
        <f t="shared" si="21"/>
        <v>289.02435526428206</v>
      </c>
      <c r="J48" s="9">
        <f t="shared" si="22"/>
        <v>0.12344804964629942</v>
      </c>
      <c r="K48" s="9">
        <f t="shared" si="31"/>
        <v>136.875</v>
      </c>
      <c r="L48" s="9">
        <f t="shared" si="32"/>
        <v>58.856250000000003</v>
      </c>
      <c r="M48" s="1" t="s">
        <v>83</v>
      </c>
      <c r="O48" s="9">
        <f t="shared" si="33"/>
        <v>170.82337207862238</v>
      </c>
      <c r="P48" s="9">
        <f t="shared" si="23"/>
        <v>21.087812117110055</v>
      </c>
      <c r="Q48" s="12">
        <f t="shared" si="34"/>
        <v>5.0610749081064128</v>
      </c>
      <c r="R48" s="9">
        <f t="shared" si="41"/>
        <v>14.125500000000001</v>
      </c>
      <c r="S48" s="13">
        <f t="shared" si="24"/>
        <v>0.35829350522858749</v>
      </c>
      <c r="T48" s="2">
        <f t="shared" si="35"/>
        <v>0.43</v>
      </c>
      <c r="U48" s="14">
        <f t="shared" si="25"/>
        <v>0.15406620724829262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6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7"/>
        <v>0.16966620724829262</v>
      </c>
      <c r="AR48" s="9">
        <f t="shared" si="38"/>
        <v>136.875</v>
      </c>
      <c r="AS48" s="1">
        <f t="shared" si="39"/>
        <v>0.24</v>
      </c>
      <c r="AT48" s="1">
        <f t="shared" si="40"/>
        <v>159400.83333333334</v>
      </c>
      <c r="AU48" s="1">
        <f t="shared" si="28"/>
        <v>5952454930.0627251</v>
      </c>
    </row>
    <row r="49" spans="1:48" x14ac:dyDescent="0.15">
      <c r="C49" s="7">
        <v>7</v>
      </c>
      <c r="D49" s="7">
        <f t="shared" si="29"/>
        <v>17.5754840389686</v>
      </c>
      <c r="E49" s="10">
        <f t="shared" si="30"/>
        <v>15.8743552642821</v>
      </c>
      <c r="F49" s="7" t="s">
        <v>83</v>
      </c>
      <c r="G49" s="1">
        <v>8</v>
      </c>
      <c r="H49" s="9">
        <f t="shared" si="20"/>
        <v>17.5754840389686</v>
      </c>
      <c r="I49" s="9">
        <f t="shared" si="21"/>
        <v>290.7254840389686</v>
      </c>
      <c r="J49" s="9">
        <f t="shared" si="22"/>
        <v>0.15034648944744611</v>
      </c>
      <c r="K49" s="9">
        <f t="shared" si="31"/>
        <v>136.875</v>
      </c>
      <c r="L49" s="9">
        <f t="shared" si="32"/>
        <v>58.856250000000003</v>
      </c>
      <c r="M49" s="1" t="s">
        <v>83</v>
      </c>
      <c r="O49" s="9">
        <f t="shared" si="33"/>
        <v>208.59180996151235</v>
      </c>
      <c r="P49" s="9">
        <f t="shared" si="23"/>
        <v>31.361046355202202</v>
      </c>
      <c r="Q49" s="12">
        <f t="shared" si="34"/>
        <v>7.5266511252485282</v>
      </c>
      <c r="R49" s="9">
        <f t="shared" si="41"/>
        <v>14.125500000000001</v>
      </c>
      <c r="S49" s="13">
        <f t="shared" si="24"/>
        <v>0.53284139501246175</v>
      </c>
      <c r="T49" s="2">
        <f t="shared" si="35"/>
        <v>0.43</v>
      </c>
      <c r="U49" s="14">
        <f t="shared" si="25"/>
        <v>0.22912179985535855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6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7"/>
        <v>0.24472179985535852</v>
      </c>
      <c r="AR49" s="9">
        <f t="shared" si="38"/>
        <v>136.875</v>
      </c>
      <c r="AS49" s="1">
        <f t="shared" si="39"/>
        <v>0.24</v>
      </c>
      <c r="AT49" s="1">
        <f t="shared" si="40"/>
        <v>159400.83333333334</v>
      </c>
      <c r="AU49" s="1">
        <f t="shared" si="28"/>
        <v>8585654784.58004</v>
      </c>
    </row>
    <row r="50" spans="1:48" x14ac:dyDescent="0.15">
      <c r="C50" s="7">
        <v>8</v>
      </c>
      <c r="D50" s="7">
        <f t="shared" si="29"/>
        <v>18.327602213409101</v>
      </c>
      <c r="E50" s="10">
        <f t="shared" si="30"/>
        <v>17.5754840389686</v>
      </c>
      <c r="F50" s="7" t="s">
        <v>83</v>
      </c>
      <c r="G50" s="1">
        <v>9</v>
      </c>
      <c r="H50" s="9">
        <f t="shared" si="20"/>
        <v>18.327602213409101</v>
      </c>
      <c r="I50" s="9">
        <f t="shared" si="21"/>
        <v>291.47760221340906</v>
      </c>
      <c r="J50" s="9">
        <f t="shared" si="22"/>
        <v>0.16391736350030339</v>
      </c>
      <c r="K50" s="9">
        <f t="shared" si="31"/>
        <v>136.875</v>
      </c>
      <c r="L50" s="9">
        <f t="shared" si="32"/>
        <v>58.856250000000003</v>
      </c>
      <c r="M50" s="1" t="s">
        <v>83</v>
      </c>
      <c r="O50" s="9">
        <f t="shared" si="33"/>
        <v>236.08701360631014</v>
      </c>
      <c r="P50" s="9">
        <f t="shared" si="23"/>
        <v>38.698760827006609</v>
      </c>
      <c r="Q50" s="12">
        <f t="shared" si="34"/>
        <v>9.2877025984815855</v>
      </c>
      <c r="R50" s="9">
        <f t="shared" si="41"/>
        <v>14.125500000000001</v>
      </c>
      <c r="S50" s="13">
        <f t="shared" si="24"/>
        <v>0.65751319234586991</v>
      </c>
      <c r="T50" s="2">
        <f t="shared" si="35"/>
        <v>0.43</v>
      </c>
      <c r="U50" s="14">
        <f t="shared" si="25"/>
        <v>0.28273067270872404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6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7"/>
        <v>0.29833067270872404</v>
      </c>
      <c r="AR50" s="9">
        <f t="shared" si="38"/>
        <v>136.875</v>
      </c>
      <c r="AS50" s="1">
        <f t="shared" si="39"/>
        <v>0.24</v>
      </c>
      <c r="AT50" s="1">
        <f t="shared" si="40"/>
        <v>159400.83333333334</v>
      </c>
      <c r="AU50" s="1">
        <f t="shared" si="28"/>
        <v>10466432369.500874</v>
      </c>
    </row>
    <row r="51" spans="1:48" x14ac:dyDescent="0.15">
      <c r="C51" s="7">
        <v>9</v>
      </c>
      <c r="D51" s="7">
        <f t="shared" si="29"/>
        <v>13.682760046639</v>
      </c>
      <c r="E51" s="10">
        <f t="shared" si="30"/>
        <v>18.327602213409101</v>
      </c>
      <c r="F51" s="7" t="s">
        <v>83</v>
      </c>
      <c r="G51" s="1">
        <v>10</v>
      </c>
      <c r="H51" s="9">
        <f t="shared" si="20"/>
        <v>13.682760046639</v>
      </c>
      <c r="I51" s="9">
        <f t="shared" si="21"/>
        <v>286.83276004663895</v>
      </c>
      <c r="J51" s="9">
        <f t="shared" si="22"/>
        <v>9.5432369617608287E-2</v>
      </c>
      <c r="K51" s="9">
        <f t="shared" si="31"/>
        <v>136.875</v>
      </c>
      <c r="L51" s="9">
        <f t="shared" si="32"/>
        <v>58.856250000000003</v>
      </c>
      <c r="M51" s="1" t="s">
        <v>83</v>
      </c>
      <c r="O51" s="9">
        <f t="shared" si="33"/>
        <v>256.24450277930356</v>
      </c>
      <c r="P51" s="9">
        <f t="shared" si="23"/>
        <v>24.45402010171475</v>
      </c>
      <c r="Q51" s="12">
        <f t="shared" si="34"/>
        <v>5.86896482441154</v>
      </c>
      <c r="R51" s="9">
        <f t="shared" si="41"/>
        <v>14.125500000000001</v>
      </c>
      <c r="S51" s="13">
        <f t="shared" si="24"/>
        <v>0.41548722695915469</v>
      </c>
      <c r="T51" s="2">
        <f t="shared" si="35"/>
        <v>0.43</v>
      </c>
      <c r="U51" s="14">
        <f t="shared" si="25"/>
        <v>0.17865950759243651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6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7"/>
        <v>0.19425950759243649</v>
      </c>
      <c r="AR51" s="9">
        <f t="shared" si="38"/>
        <v>136.875</v>
      </c>
      <c r="AS51" s="1">
        <f t="shared" si="39"/>
        <v>0.24</v>
      </c>
      <c r="AT51" s="1">
        <f t="shared" si="40"/>
        <v>159400.83333333334</v>
      </c>
      <c r="AU51" s="1">
        <f t="shared" si="28"/>
        <v>6815269713.5969725</v>
      </c>
    </row>
    <row r="52" spans="1:48" x14ac:dyDescent="0.15">
      <c r="C52" s="7">
        <v>10</v>
      </c>
      <c r="D52" s="7">
        <f t="shared" si="29"/>
        <v>9.4762771079170598</v>
      </c>
      <c r="E52" s="10">
        <f t="shared" si="30"/>
        <v>13.682760046639</v>
      </c>
      <c r="F52" s="7" t="s">
        <v>83</v>
      </c>
      <c r="G52" s="1">
        <v>11</v>
      </c>
      <c r="H52" s="9">
        <f t="shared" si="20"/>
        <v>9.4762771079170598</v>
      </c>
      <c r="I52" s="9">
        <f t="shared" si="21"/>
        <v>282.62627710791702</v>
      </c>
      <c r="J52" s="9">
        <f t="shared" si="22"/>
        <v>5.7580422221970504E-2</v>
      </c>
      <c r="K52" s="9">
        <f t="shared" si="31"/>
        <v>136.875</v>
      </c>
      <c r="L52" s="9">
        <f t="shared" si="32"/>
        <v>58.856250000000003</v>
      </c>
      <c r="M52" s="1" t="s">
        <v>85</v>
      </c>
      <c r="N52" s="9">
        <f>(O51-P51)*$C$21/100</f>
        <v>220.20095854370939</v>
      </c>
      <c r="O52" s="9">
        <f t="shared" si="33"/>
        <v>70.445774133879382</v>
      </c>
      <c r="P52" s="9">
        <f t="shared" si="23"/>
        <v>4.0562974183823437</v>
      </c>
      <c r="Q52" s="12">
        <f t="shared" si="34"/>
        <v>0.97351138041176244</v>
      </c>
      <c r="R52" s="9">
        <f t="shared" si="41"/>
        <v>14.125500000000001</v>
      </c>
      <c r="S52" s="13">
        <f t="shared" si="24"/>
        <v>6.8918720074458414E-2</v>
      </c>
      <c r="T52" s="2">
        <f t="shared" si="35"/>
        <v>0.43</v>
      </c>
      <c r="U52" s="14">
        <f t="shared" si="25"/>
        <v>2.9635049632017119E-2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6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7"/>
        <v>3.805504963201712E-2</v>
      </c>
      <c r="AR52" s="9">
        <f t="shared" si="38"/>
        <v>136.875</v>
      </c>
      <c r="AS52" s="1">
        <f t="shared" si="39"/>
        <v>0.24</v>
      </c>
      <c r="AT52" s="1">
        <f t="shared" si="40"/>
        <v>159400.83333333334</v>
      </c>
      <c r="AU52" s="1">
        <f t="shared" si="28"/>
        <v>1335097727.883945</v>
      </c>
    </row>
    <row r="53" spans="1:48" x14ac:dyDescent="0.15">
      <c r="C53" s="7">
        <v>11</v>
      </c>
      <c r="D53" s="7">
        <f t="shared" si="29"/>
        <v>3.8400739945908899</v>
      </c>
      <c r="E53" s="10">
        <f t="shared" si="30"/>
        <v>9.4762771079170598</v>
      </c>
      <c r="F53" s="7" t="s">
        <v>85</v>
      </c>
      <c r="G53" s="1">
        <v>12</v>
      </c>
      <c r="H53" s="9">
        <f t="shared" si="20"/>
        <v>3.8400739945908899</v>
      </c>
      <c r="I53" s="9">
        <f t="shared" si="21"/>
        <v>276.99007399459089</v>
      </c>
      <c r="J53" s="9">
        <f t="shared" si="22"/>
        <v>2.8564659996024467E-2</v>
      </c>
      <c r="K53" s="9">
        <f t="shared" si="31"/>
        <v>136.875</v>
      </c>
      <c r="L53" s="9">
        <f t="shared" si="32"/>
        <v>58.856250000000003</v>
      </c>
      <c r="M53" s="1" t="s">
        <v>83</v>
      </c>
      <c r="O53" s="9">
        <f t="shared" si="33"/>
        <v>125.24572671549706</v>
      </c>
      <c r="P53" s="9">
        <f t="shared" si="23"/>
        <v>3.5776015995831716</v>
      </c>
      <c r="Q53" s="12">
        <f t="shared" si="34"/>
        <v>0.8586243838999611</v>
      </c>
      <c r="R53" s="9">
        <f t="shared" si="41"/>
        <v>14.125500000000001</v>
      </c>
      <c r="S53" s="13">
        <f t="shared" si="24"/>
        <v>6.078541530565014E-2</v>
      </c>
      <c r="T53" s="2">
        <f t="shared" si="35"/>
        <v>0.43</v>
      </c>
      <c r="U53" s="14">
        <f t="shared" si="25"/>
        <v>2.613772858142956E-2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6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7"/>
        <v>3.455772858142956E-2</v>
      </c>
      <c r="AR53" s="9">
        <f t="shared" si="38"/>
        <v>136.875</v>
      </c>
      <c r="AS53" s="1">
        <f t="shared" si="39"/>
        <v>0.24</v>
      </c>
      <c r="AT53" s="1">
        <f t="shared" si="40"/>
        <v>159400.83333333334</v>
      </c>
      <c r="AU53" s="1">
        <f t="shared" si="28"/>
        <v>1212400071.8968742</v>
      </c>
      <c r="AV53" s="1">
        <f>SUM(AU42:AU53)</f>
        <v>42866185329.142876</v>
      </c>
    </row>
    <row r="54" spans="1:48" x14ac:dyDescent="0.15">
      <c r="C54" s="7">
        <v>12</v>
      </c>
      <c r="D54" s="7">
        <f t="shared" si="29"/>
        <v>-0.65832049945661797</v>
      </c>
      <c r="E54" s="10">
        <f t="shared" si="30"/>
        <v>3.8400739945908899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-0.280124886645161</v>
      </c>
      <c r="E58" s="7"/>
      <c r="F58" s="7"/>
      <c r="G58" s="1">
        <v>1</v>
      </c>
      <c r="H58" s="9">
        <f t="shared" ref="H58:H69" si="42">E59</f>
        <v>-0.280124886645161</v>
      </c>
      <c r="I58" s="9">
        <f t="shared" ref="I58:I69" si="43">H58+273.15</f>
        <v>272.86987511335479</v>
      </c>
      <c r="J58" s="9">
        <f t="shared" ref="J58:J69" si="44">EXP(($C$15*(I58-$C$13))/($C$16*I58*$C$13))</f>
        <v>1.6800199867343449E-2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5">O58*J58</f>
        <v>1.6760999400986314E-3</v>
      </c>
      <c r="Q58" s="12">
        <f>P58*$B$60</f>
        <v>3.1845898861873997E-4</v>
      </c>
      <c r="R58" s="9">
        <f>L58*$B$60</f>
        <v>1.8955666666666669E-2</v>
      </c>
      <c r="S58" s="13">
        <f t="shared" ref="S58:S69" si="46">Q58/R58</f>
        <v>1.6800199867343445E-2</v>
      </c>
      <c r="T58" s="2">
        <f>$B$59/100</f>
        <v>0.01</v>
      </c>
      <c r="U58" s="14">
        <f t="shared" ref="U58:U69" si="47">S58*T58</f>
        <v>1.6800199867343446E-4</v>
      </c>
      <c r="V58" s="13"/>
      <c r="W58" s="2"/>
      <c r="X58" s="14"/>
      <c r="Y58" s="2">
        <v>0.02</v>
      </c>
      <c r="Z58" s="2">
        <v>0.21</v>
      </c>
      <c r="AA58" s="2">
        <f t="shared" ref="AA58:AA69" si="48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9">AO58*AN58</f>
        <v>7.8000000000000005E-3</v>
      </c>
      <c r="AQ58" s="1">
        <f>(AP58+AM58+AD58+AA58+U58+X58+AG58+AJ58)</f>
        <v>1.2168001998673435E-2</v>
      </c>
      <c r="AR58" s="9">
        <f>$B$58/12</f>
        <v>9.9766666666666666</v>
      </c>
      <c r="AS58" s="1">
        <f>$B$60</f>
        <v>0.19</v>
      </c>
      <c r="AT58" s="1">
        <f>$E$5/12</f>
        <v>33861.666666666664</v>
      </c>
      <c r="AU58" s="1">
        <f t="shared" ref="AU58:AU69" si="50">AT58*10000*AS58*0.67*AR58*AQ58</f>
        <v>5232888.3467347315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0.47856663258757398</v>
      </c>
      <c r="E59" s="10">
        <f t="shared" ref="E59:E70" si="51">D58</f>
        <v>-0.280124886645161</v>
      </c>
      <c r="F59" s="7" t="s">
        <v>83</v>
      </c>
      <c r="G59" s="1">
        <v>2</v>
      </c>
      <c r="H59" s="9">
        <f t="shared" si="42"/>
        <v>0.47856663258757398</v>
      </c>
      <c r="I59" s="9">
        <f t="shared" si="43"/>
        <v>273.62856663258754</v>
      </c>
      <c r="J59" s="9">
        <f t="shared" si="44"/>
        <v>1.8547388072891632E-2</v>
      </c>
      <c r="K59" s="9">
        <f t="shared" ref="K59:K69" si="52">$B$58/12</f>
        <v>9.9766666666666666</v>
      </c>
      <c r="L59" s="9">
        <f t="shared" ref="L59:L69" si="53">K59*$B$59/100</f>
        <v>9.976666666666667E-2</v>
      </c>
      <c r="M59" s="1" t="s">
        <v>83</v>
      </c>
      <c r="O59" s="9">
        <f t="shared" ref="O59:O69" si="54">L59+O58-P58-N59</f>
        <v>0.19785723339323472</v>
      </c>
      <c r="P59" s="9">
        <f t="shared" si="45"/>
        <v>3.6697348907730174E-3</v>
      </c>
      <c r="Q59" s="12">
        <f t="shared" ref="Q59:Q69" si="55">P59*$B$60</f>
        <v>6.9724962924687329E-4</v>
      </c>
      <c r="R59" s="9">
        <f t="shared" ref="R59:R69" si="56">L59*$B$60</f>
        <v>1.8955666666666669E-2</v>
      </c>
      <c r="S59" s="13">
        <f t="shared" si="46"/>
        <v>3.6783176319141499E-2</v>
      </c>
      <c r="T59" s="2">
        <f t="shared" ref="T59:T69" si="57">$B$59/100</f>
        <v>0.01</v>
      </c>
      <c r="U59" s="14">
        <f t="shared" si="47"/>
        <v>3.6783176319141501E-4</v>
      </c>
      <c r="V59" s="13"/>
      <c r="W59" s="2"/>
      <c r="X59" s="14"/>
      <c r="Y59" s="2">
        <v>0.02</v>
      </c>
      <c r="Z59" s="2">
        <v>0.21</v>
      </c>
      <c r="AA59" s="2">
        <f t="shared" si="48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9"/>
        <v>7.8000000000000005E-3</v>
      </c>
      <c r="AQ59" s="1">
        <f t="shared" ref="AQ59:AQ69" si="58">(AP59+AM59+AD59+AA59+U59+X59+AG59+AJ59)</f>
        <v>1.2367831763191416E-2</v>
      </c>
      <c r="AR59" s="9">
        <f t="shared" ref="AR59:AR69" si="59">$B$58/12</f>
        <v>9.9766666666666666</v>
      </c>
      <c r="AS59" s="1">
        <f t="shared" ref="AS59:AS69" si="60">$B$60</f>
        <v>0.19</v>
      </c>
      <c r="AT59" s="1">
        <f t="shared" ref="AT59:AT69" si="61">$E$5/12</f>
        <v>33861.666666666664</v>
      </c>
      <c r="AU59" s="1">
        <f t="shared" si="50"/>
        <v>5318825.7788777314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-4.4225479847818301</v>
      </c>
      <c r="E60" s="10">
        <f t="shared" si="51"/>
        <v>0.47856663258757398</v>
      </c>
      <c r="F60" s="7" t="s">
        <v>83</v>
      </c>
      <c r="G60" s="1">
        <v>3</v>
      </c>
      <c r="H60" s="9">
        <f t="shared" si="42"/>
        <v>-4.4225479847818301</v>
      </c>
      <c r="I60" s="9">
        <f t="shared" si="43"/>
        <v>268.72745201521815</v>
      </c>
      <c r="J60" s="9">
        <f t="shared" si="44"/>
        <v>9.6923822936568014E-3</v>
      </c>
      <c r="K60" s="9">
        <f t="shared" si="52"/>
        <v>9.9766666666666666</v>
      </c>
      <c r="L60" s="9">
        <f t="shared" si="53"/>
        <v>9.976666666666667E-2</v>
      </c>
      <c r="M60" s="1" t="s">
        <v>83</v>
      </c>
      <c r="O60" s="9">
        <f t="shared" si="54"/>
        <v>0.29395416516912837</v>
      </c>
      <c r="P60" s="9">
        <f t="shared" si="45"/>
        <v>2.8491161456319267E-3</v>
      </c>
      <c r="Q60" s="12">
        <f t="shared" si="55"/>
        <v>5.4133206767006611E-4</v>
      </c>
      <c r="R60" s="9">
        <f t="shared" si="56"/>
        <v>1.8955666666666669E-2</v>
      </c>
      <c r="S60" s="13">
        <f t="shared" si="46"/>
        <v>2.8557796314386166E-2</v>
      </c>
      <c r="T60" s="2">
        <f t="shared" si="57"/>
        <v>0.01</v>
      </c>
      <c r="U60" s="14">
        <f t="shared" si="47"/>
        <v>2.8557796314386167E-4</v>
      </c>
      <c r="V60" s="13"/>
      <c r="W60" s="2"/>
      <c r="X60" s="14"/>
      <c r="Y60" s="2">
        <v>0.02</v>
      </c>
      <c r="Z60" s="2">
        <v>0.21</v>
      </c>
      <c r="AA60" s="2">
        <f t="shared" si="48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9"/>
        <v>7.8000000000000005E-3</v>
      </c>
      <c r="AQ60" s="1">
        <f t="shared" si="58"/>
        <v>1.2285577963143862E-2</v>
      </c>
      <c r="AR60" s="9">
        <f t="shared" si="59"/>
        <v>9.9766666666666666</v>
      </c>
      <c r="AS60" s="1">
        <f t="shared" si="60"/>
        <v>0.19</v>
      </c>
      <c r="AT60" s="1">
        <f t="shared" si="61"/>
        <v>33861.666666666664</v>
      </c>
      <c r="AU60" s="1">
        <f t="shared" si="50"/>
        <v>5283452.2679438554</v>
      </c>
    </row>
    <row r="61" spans="1:48" x14ac:dyDescent="0.15">
      <c r="C61" s="7">
        <v>3</v>
      </c>
      <c r="D61" s="8">
        <v>0.61068664166092201</v>
      </c>
      <c r="E61" s="10">
        <f t="shared" si="51"/>
        <v>-4.4225479847818301</v>
      </c>
      <c r="F61" s="7" t="s">
        <v>83</v>
      </c>
      <c r="G61" s="1">
        <v>4</v>
      </c>
      <c r="H61" s="9">
        <f t="shared" si="42"/>
        <v>0.61068664166092201</v>
      </c>
      <c r="I61" s="9">
        <f t="shared" si="43"/>
        <v>273.76068664166093</v>
      </c>
      <c r="J61" s="9">
        <f t="shared" si="44"/>
        <v>1.8868657246675073E-2</v>
      </c>
      <c r="K61" s="9">
        <f t="shared" si="52"/>
        <v>9.9766666666666666</v>
      </c>
      <c r="L61" s="9">
        <f t="shared" si="53"/>
        <v>9.976666666666667E-2</v>
      </c>
      <c r="M61" s="1" t="s">
        <v>83</v>
      </c>
      <c r="O61" s="9">
        <f t="shared" si="54"/>
        <v>0.3908717156901631</v>
      </c>
      <c r="P61" s="9">
        <f t="shared" si="45"/>
        <v>7.3752244307775149E-3</v>
      </c>
      <c r="Q61" s="12">
        <f t="shared" si="55"/>
        <v>1.4012926418477279E-3</v>
      </c>
      <c r="R61" s="9">
        <f t="shared" si="56"/>
        <v>1.8955666666666669E-2</v>
      </c>
      <c r="S61" s="13">
        <f t="shared" si="46"/>
        <v>7.3924735356941343E-2</v>
      </c>
      <c r="T61" s="2">
        <f t="shared" si="57"/>
        <v>0.01</v>
      </c>
      <c r="U61" s="14">
        <f t="shared" si="47"/>
        <v>7.392473535694135E-4</v>
      </c>
      <c r="V61" s="13"/>
      <c r="W61" s="2"/>
      <c r="X61" s="14"/>
      <c r="Y61" s="2">
        <v>0.02</v>
      </c>
      <c r="Z61" s="2">
        <v>0.21</v>
      </c>
      <c r="AA61" s="2">
        <f t="shared" si="48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9"/>
        <v>7.8000000000000005E-3</v>
      </c>
      <c r="AQ61" s="1">
        <f t="shared" si="58"/>
        <v>1.2739247353569414E-2</v>
      </c>
      <c r="AR61" s="9">
        <f t="shared" si="59"/>
        <v>9.9766666666666666</v>
      </c>
      <c r="AS61" s="1">
        <f t="shared" si="60"/>
        <v>0.19</v>
      </c>
      <c r="AT61" s="1">
        <f t="shared" si="61"/>
        <v>33861.666666666664</v>
      </c>
      <c r="AU61" s="1">
        <f t="shared" si="50"/>
        <v>5478554.2466160264</v>
      </c>
    </row>
    <row r="62" spans="1:48" x14ac:dyDescent="0.15">
      <c r="C62" s="7">
        <v>4</v>
      </c>
      <c r="D62" s="8">
        <v>11.093902860149001</v>
      </c>
      <c r="E62" s="10">
        <f t="shared" si="51"/>
        <v>0.61068664166092201</v>
      </c>
      <c r="F62" s="7" t="s">
        <v>83</v>
      </c>
      <c r="G62" s="1">
        <v>5</v>
      </c>
      <c r="H62" s="9">
        <f t="shared" si="42"/>
        <v>11.093902860149001</v>
      </c>
      <c r="I62" s="9">
        <f t="shared" si="43"/>
        <v>284.24390286014898</v>
      </c>
      <c r="J62" s="9">
        <f t="shared" si="44"/>
        <v>7.0052371379950767E-2</v>
      </c>
      <c r="K62" s="9">
        <f t="shared" si="52"/>
        <v>9.9766666666666666</v>
      </c>
      <c r="L62" s="9">
        <f t="shared" si="53"/>
        <v>9.976666666666667E-2</v>
      </c>
      <c r="M62" s="1" t="s">
        <v>85</v>
      </c>
      <c r="N62" s="9">
        <f>(O61-P61)*$C$21/100</f>
        <v>0.3643216666964163</v>
      </c>
      <c r="O62" s="9">
        <f t="shared" si="54"/>
        <v>0.11894149122963593</v>
      </c>
      <c r="P62" s="9">
        <f t="shared" si="45"/>
        <v>8.3321335161036132E-3</v>
      </c>
      <c r="Q62" s="12">
        <f t="shared" si="55"/>
        <v>1.5831053680596865E-3</v>
      </c>
      <c r="R62" s="9">
        <f t="shared" si="56"/>
        <v>1.8955666666666669E-2</v>
      </c>
      <c r="S62" s="13">
        <f t="shared" si="46"/>
        <v>8.3516206309090665E-2</v>
      </c>
      <c r="T62" s="2">
        <f t="shared" si="57"/>
        <v>0.01</v>
      </c>
      <c r="U62" s="14">
        <f t="shared" si="47"/>
        <v>8.3516206309090671E-4</v>
      </c>
      <c r="V62" s="13"/>
      <c r="W62" s="2"/>
      <c r="X62" s="14"/>
      <c r="Y62" s="2">
        <v>0.02</v>
      </c>
      <c r="Z62" s="2">
        <v>0.21</v>
      </c>
      <c r="AA62" s="2">
        <f t="shared" si="48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9"/>
        <v>7.8000000000000005E-3</v>
      </c>
      <c r="AQ62" s="1">
        <f t="shared" si="58"/>
        <v>1.2835162063090906E-2</v>
      </c>
      <c r="AR62" s="9">
        <f t="shared" si="59"/>
        <v>9.9766666666666666</v>
      </c>
      <c r="AS62" s="1">
        <f t="shared" si="60"/>
        <v>0.19</v>
      </c>
      <c r="AT62" s="1">
        <f t="shared" si="61"/>
        <v>33861.666666666664</v>
      </c>
      <c r="AU62" s="1">
        <f t="shared" si="50"/>
        <v>5519802.6755520329</v>
      </c>
    </row>
    <row r="63" spans="1:48" x14ac:dyDescent="0.15">
      <c r="C63" s="7">
        <v>5</v>
      </c>
      <c r="D63" s="8">
        <v>13.892801799405399</v>
      </c>
      <c r="E63" s="10">
        <f t="shared" si="51"/>
        <v>11.093902860149001</v>
      </c>
      <c r="F63" s="7" t="s">
        <v>85</v>
      </c>
      <c r="G63" s="1">
        <v>6</v>
      </c>
      <c r="H63" s="9">
        <f t="shared" si="42"/>
        <v>13.892801799405399</v>
      </c>
      <c r="I63" s="9">
        <f t="shared" si="43"/>
        <v>287.04280179940537</v>
      </c>
      <c r="J63" s="9">
        <f t="shared" si="44"/>
        <v>9.7832565721592019E-2</v>
      </c>
      <c r="K63" s="9">
        <f t="shared" si="52"/>
        <v>9.9766666666666666</v>
      </c>
      <c r="L63" s="9">
        <f t="shared" si="53"/>
        <v>9.976666666666667E-2</v>
      </c>
      <c r="M63" s="1" t="s">
        <v>83</v>
      </c>
      <c r="O63" s="9">
        <f t="shared" si="54"/>
        <v>0.21037602438019898</v>
      </c>
      <c r="P63" s="9">
        <f t="shared" si="45"/>
        <v>2.058162623142306E-2</v>
      </c>
      <c r="Q63" s="12">
        <f t="shared" si="55"/>
        <v>3.9105089839703818E-3</v>
      </c>
      <c r="R63" s="9">
        <f t="shared" si="56"/>
        <v>1.8955666666666669E-2</v>
      </c>
      <c r="S63" s="13">
        <f t="shared" si="46"/>
        <v>0.20629762343558028</v>
      </c>
      <c r="T63" s="2">
        <f t="shared" si="57"/>
        <v>0.01</v>
      </c>
      <c r="U63" s="14">
        <f t="shared" si="47"/>
        <v>2.0629762343558028E-3</v>
      </c>
      <c r="V63" s="13"/>
      <c r="W63" s="2"/>
      <c r="X63" s="14"/>
      <c r="Y63" s="2">
        <v>0.02</v>
      </c>
      <c r="Z63" s="2">
        <v>0.21</v>
      </c>
      <c r="AA63" s="2">
        <f t="shared" si="48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9"/>
        <v>7.8000000000000005E-3</v>
      </c>
      <c r="AQ63" s="1">
        <f t="shared" si="58"/>
        <v>1.4062976234355803E-2</v>
      </c>
      <c r="AR63" s="9">
        <f t="shared" si="59"/>
        <v>9.9766666666666666</v>
      </c>
      <c r="AS63" s="1">
        <f t="shared" si="60"/>
        <v>0.19</v>
      </c>
      <c r="AT63" s="1">
        <f t="shared" si="61"/>
        <v>33861.666666666664</v>
      </c>
      <c r="AU63" s="1">
        <f t="shared" si="50"/>
        <v>6047828.104005143</v>
      </c>
    </row>
    <row r="64" spans="1:48" x14ac:dyDescent="0.15">
      <c r="C64" s="7">
        <v>6</v>
      </c>
      <c r="D64" s="8">
        <v>15.8743552642821</v>
      </c>
      <c r="E64" s="10">
        <f t="shared" si="51"/>
        <v>13.892801799405399</v>
      </c>
      <c r="F64" s="7" t="s">
        <v>83</v>
      </c>
      <c r="G64" s="1">
        <v>7</v>
      </c>
      <c r="H64" s="9">
        <f t="shared" si="42"/>
        <v>15.8743552642821</v>
      </c>
      <c r="I64" s="9">
        <f t="shared" si="43"/>
        <v>289.02435526428206</v>
      </c>
      <c r="J64" s="9">
        <f t="shared" si="44"/>
        <v>0.12344804964629942</v>
      </c>
      <c r="K64" s="9">
        <f t="shared" si="52"/>
        <v>9.9766666666666666</v>
      </c>
      <c r="L64" s="9">
        <f t="shared" si="53"/>
        <v>9.976666666666667E-2</v>
      </c>
      <c r="M64" s="1" t="s">
        <v>83</v>
      </c>
      <c r="O64" s="9">
        <f t="shared" si="54"/>
        <v>0.28956106481544258</v>
      </c>
      <c r="P64" s="9">
        <f t="shared" si="45"/>
        <v>3.5745748704972082E-2</v>
      </c>
      <c r="Q64" s="12">
        <f t="shared" si="55"/>
        <v>6.7916922539446953E-3</v>
      </c>
      <c r="R64" s="9">
        <f t="shared" si="56"/>
        <v>1.8955666666666669E-2</v>
      </c>
      <c r="S64" s="13">
        <f t="shared" si="46"/>
        <v>0.35829350522858744</v>
      </c>
      <c r="T64" s="2">
        <f t="shared" si="57"/>
        <v>0.01</v>
      </c>
      <c r="U64" s="14">
        <f t="shared" si="47"/>
        <v>3.5829350522858746E-3</v>
      </c>
      <c r="V64" s="13"/>
      <c r="W64" s="2"/>
      <c r="X64" s="14"/>
      <c r="Y64" s="2">
        <v>0.04</v>
      </c>
      <c r="Z64" s="2">
        <v>0.21</v>
      </c>
      <c r="AA64" s="2">
        <f t="shared" si="48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9"/>
        <v>1.17E-2</v>
      </c>
      <c r="AQ64" s="1">
        <f t="shared" si="58"/>
        <v>2.3682935052285876E-2</v>
      </c>
      <c r="AR64" s="9">
        <f t="shared" si="59"/>
        <v>9.9766666666666666</v>
      </c>
      <c r="AS64" s="1">
        <f t="shared" si="60"/>
        <v>0.19</v>
      </c>
      <c r="AT64" s="1">
        <f t="shared" si="61"/>
        <v>33861.666666666664</v>
      </c>
      <c r="AU64" s="1">
        <f t="shared" si="50"/>
        <v>10184922.295796238</v>
      </c>
    </row>
    <row r="65" spans="1:48" x14ac:dyDescent="0.15">
      <c r="C65" s="7">
        <v>7</v>
      </c>
      <c r="D65" s="8">
        <v>17.5754840389686</v>
      </c>
      <c r="E65" s="10">
        <f t="shared" si="51"/>
        <v>15.8743552642821</v>
      </c>
      <c r="F65" s="7" t="s">
        <v>83</v>
      </c>
      <c r="G65" s="1">
        <v>8</v>
      </c>
      <c r="H65" s="9">
        <f t="shared" si="42"/>
        <v>17.5754840389686</v>
      </c>
      <c r="I65" s="9">
        <f t="shared" si="43"/>
        <v>290.7254840389686</v>
      </c>
      <c r="J65" s="9">
        <f t="shared" si="44"/>
        <v>0.15034648944744611</v>
      </c>
      <c r="K65" s="9">
        <f t="shared" si="52"/>
        <v>9.9766666666666666</v>
      </c>
      <c r="L65" s="9">
        <f t="shared" si="53"/>
        <v>9.976666666666667E-2</v>
      </c>
      <c r="M65" s="1" t="s">
        <v>83</v>
      </c>
      <c r="O65" s="9">
        <f t="shared" si="54"/>
        <v>0.35358198277713715</v>
      </c>
      <c r="P65" s="9">
        <f t="shared" si="45"/>
        <v>5.3159809842409922E-2</v>
      </c>
      <c r="Q65" s="12">
        <f t="shared" si="55"/>
        <v>1.0100363870057884E-2</v>
      </c>
      <c r="R65" s="9">
        <f t="shared" si="56"/>
        <v>1.8955666666666669E-2</v>
      </c>
      <c r="S65" s="13">
        <f t="shared" si="46"/>
        <v>0.53284139501246153</v>
      </c>
      <c r="T65" s="2">
        <f t="shared" si="57"/>
        <v>0.01</v>
      </c>
      <c r="U65" s="14">
        <f t="shared" si="47"/>
        <v>5.328413950124615E-3</v>
      </c>
      <c r="V65" s="13"/>
      <c r="W65" s="2"/>
      <c r="X65" s="14"/>
      <c r="Y65" s="2">
        <v>0.04</v>
      </c>
      <c r="Z65" s="2">
        <v>0.21</v>
      </c>
      <c r="AA65" s="2">
        <f t="shared" si="48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9"/>
        <v>1.17E-2</v>
      </c>
      <c r="AQ65" s="1">
        <f t="shared" si="58"/>
        <v>2.5428413950124615E-2</v>
      </c>
      <c r="AR65" s="9">
        <f t="shared" si="59"/>
        <v>9.9766666666666666</v>
      </c>
      <c r="AS65" s="1">
        <f t="shared" si="60"/>
        <v>0.19</v>
      </c>
      <c r="AT65" s="1">
        <f t="shared" si="61"/>
        <v>33861.666666666664</v>
      </c>
      <c r="AU65" s="1">
        <f t="shared" si="50"/>
        <v>10935571.102803953</v>
      </c>
    </row>
    <row r="66" spans="1:48" x14ac:dyDescent="0.15">
      <c r="C66" s="7">
        <v>8</v>
      </c>
      <c r="D66" s="8">
        <v>18.327602213409101</v>
      </c>
      <c r="E66" s="10">
        <f t="shared" si="51"/>
        <v>17.5754840389686</v>
      </c>
      <c r="F66" s="7" t="s">
        <v>83</v>
      </c>
      <c r="G66" s="1">
        <v>9</v>
      </c>
      <c r="H66" s="9">
        <f t="shared" si="42"/>
        <v>18.327602213409101</v>
      </c>
      <c r="I66" s="9">
        <f t="shared" si="43"/>
        <v>291.47760221340906</v>
      </c>
      <c r="J66" s="9">
        <f t="shared" si="44"/>
        <v>0.16391736350030339</v>
      </c>
      <c r="K66" s="9">
        <f t="shared" si="52"/>
        <v>9.9766666666666666</v>
      </c>
      <c r="L66" s="9">
        <f t="shared" si="53"/>
        <v>9.976666666666667E-2</v>
      </c>
      <c r="M66" s="1" t="s">
        <v>83</v>
      </c>
      <c r="O66" s="9">
        <f t="shared" si="54"/>
        <v>0.4001888396013939</v>
      </c>
      <c r="P66" s="9">
        <f t="shared" si="45"/>
        <v>6.5597899489706291E-2</v>
      </c>
      <c r="Q66" s="12">
        <f t="shared" si="55"/>
        <v>1.2463600903044195E-2</v>
      </c>
      <c r="R66" s="9">
        <f t="shared" si="56"/>
        <v>1.8955666666666669E-2</v>
      </c>
      <c r="S66" s="13">
        <f t="shared" si="46"/>
        <v>0.6575131923458698</v>
      </c>
      <c r="T66" s="2">
        <f t="shared" si="57"/>
        <v>0.01</v>
      </c>
      <c r="U66" s="14">
        <f t="shared" si="47"/>
        <v>6.5751319234586981E-3</v>
      </c>
      <c r="V66" s="13"/>
      <c r="W66" s="2"/>
      <c r="X66" s="14"/>
      <c r="Y66" s="2">
        <v>0.04</v>
      </c>
      <c r="Z66" s="2">
        <v>0.21</v>
      </c>
      <c r="AA66" s="2">
        <f t="shared" si="48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9"/>
        <v>1.17E-2</v>
      </c>
      <c r="AQ66" s="1">
        <f t="shared" si="58"/>
        <v>2.6675131923458696E-2</v>
      </c>
      <c r="AR66" s="9">
        <f t="shared" si="59"/>
        <v>9.9766666666666666</v>
      </c>
      <c r="AS66" s="1">
        <f t="shared" si="60"/>
        <v>0.19</v>
      </c>
      <c r="AT66" s="1">
        <f t="shared" si="61"/>
        <v>33861.666666666664</v>
      </c>
      <c r="AU66" s="1">
        <f t="shared" si="50"/>
        <v>11471726.172061495</v>
      </c>
    </row>
    <row r="67" spans="1:48" x14ac:dyDescent="0.15">
      <c r="C67" s="7">
        <v>9</v>
      </c>
      <c r="D67" s="8">
        <v>13.682760046639</v>
      </c>
      <c r="E67" s="10">
        <f t="shared" si="51"/>
        <v>18.327602213409101</v>
      </c>
      <c r="F67" s="7" t="s">
        <v>83</v>
      </c>
      <c r="G67" s="1">
        <v>10</v>
      </c>
      <c r="H67" s="9">
        <f t="shared" si="42"/>
        <v>13.682760046639</v>
      </c>
      <c r="I67" s="9">
        <f t="shared" si="43"/>
        <v>286.83276004663895</v>
      </c>
      <c r="J67" s="9">
        <f t="shared" si="44"/>
        <v>9.5432369617608287E-2</v>
      </c>
      <c r="K67" s="9">
        <f t="shared" si="52"/>
        <v>9.9766666666666666</v>
      </c>
      <c r="L67" s="9">
        <f t="shared" si="53"/>
        <v>9.976666666666667E-2</v>
      </c>
      <c r="M67" s="1" t="s">
        <v>83</v>
      </c>
      <c r="O67" s="9">
        <f t="shared" si="54"/>
        <v>0.43435760677835428</v>
      </c>
      <c r="P67" s="9">
        <f t="shared" si="45"/>
        <v>4.1451775676291665E-2</v>
      </c>
      <c r="Q67" s="12">
        <f t="shared" si="55"/>
        <v>7.8758373784954157E-3</v>
      </c>
      <c r="R67" s="9">
        <f t="shared" si="56"/>
        <v>1.8955666666666669E-2</v>
      </c>
      <c r="S67" s="13">
        <f t="shared" si="46"/>
        <v>0.41548722695915458</v>
      </c>
      <c r="T67" s="2">
        <f t="shared" si="57"/>
        <v>0.01</v>
      </c>
      <c r="U67" s="14">
        <f t="shared" si="47"/>
        <v>4.1548722695915457E-3</v>
      </c>
      <c r="V67" s="13"/>
      <c r="W67" s="2"/>
      <c r="X67" s="14"/>
      <c r="Y67" s="2">
        <v>0.04</v>
      </c>
      <c r="Z67" s="2">
        <v>0.21</v>
      </c>
      <c r="AA67" s="2">
        <f t="shared" si="48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9"/>
        <v>1.17E-2</v>
      </c>
      <c r="AQ67" s="1">
        <f t="shared" si="58"/>
        <v>2.4254872269591547E-2</v>
      </c>
      <c r="AR67" s="9">
        <f t="shared" si="59"/>
        <v>9.9766666666666666</v>
      </c>
      <c r="AS67" s="1">
        <f t="shared" si="60"/>
        <v>0.19</v>
      </c>
      <c r="AT67" s="1">
        <f t="shared" si="61"/>
        <v>33861.666666666664</v>
      </c>
      <c r="AU67" s="1">
        <f t="shared" si="50"/>
        <v>10430885.733329287</v>
      </c>
    </row>
    <row r="68" spans="1:48" x14ac:dyDescent="0.15">
      <c r="C68" s="7">
        <v>10</v>
      </c>
      <c r="D68" s="8">
        <v>9.4762771079170598</v>
      </c>
      <c r="E68" s="10">
        <f t="shared" si="51"/>
        <v>13.682760046639</v>
      </c>
      <c r="F68" s="7" t="s">
        <v>83</v>
      </c>
      <c r="G68" s="1">
        <v>11</v>
      </c>
      <c r="H68" s="9">
        <f t="shared" si="42"/>
        <v>9.4762771079170598</v>
      </c>
      <c r="I68" s="9">
        <f t="shared" si="43"/>
        <v>282.62627710791702</v>
      </c>
      <c r="J68" s="9">
        <f t="shared" si="44"/>
        <v>5.7580422221970504E-2</v>
      </c>
      <c r="K68" s="9">
        <f t="shared" si="52"/>
        <v>9.9766666666666666</v>
      </c>
      <c r="L68" s="9">
        <f t="shared" si="53"/>
        <v>9.976666666666667E-2</v>
      </c>
      <c r="M68" s="1" t="s">
        <v>85</v>
      </c>
      <c r="N68" s="9">
        <f>(O67-P67)*$C$21/100</f>
        <v>0.37326053954695948</v>
      </c>
      <c r="O68" s="9">
        <f t="shared" si="54"/>
        <v>0.11941195822176975</v>
      </c>
      <c r="P68" s="9">
        <f t="shared" si="45"/>
        <v>6.8757909727618048E-3</v>
      </c>
      <c r="Q68" s="12">
        <f t="shared" si="55"/>
        <v>1.3064002848247429E-3</v>
      </c>
      <c r="R68" s="9">
        <f t="shared" si="56"/>
        <v>1.8955666666666669E-2</v>
      </c>
      <c r="S68" s="13">
        <f t="shared" si="46"/>
        <v>6.8918720074458442E-2</v>
      </c>
      <c r="T68" s="2">
        <f t="shared" si="57"/>
        <v>0.01</v>
      </c>
      <c r="U68" s="14">
        <f t="shared" si="47"/>
        <v>6.8918720074458443E-4</v>
      </c>
      <c r="V68" s="13"/>
      <c r="W68" s="2"/>
      <c r="X68" s="14"/>
      <c r="Y68" s="2">
        <v>0.02</v>
      </c>
      <c r="Z68" s="2">
        <v>0.21</v>
      </c>
      <c r="AA68" s="2">
        <f t="shared" si="48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9"/>
        <v>7.8000000000000005E-3</v>
      </c>
      <c r="AQ68" s="1">
        <f t="shared" si="58"/>
        <v>1.2689187200744585E-2</v>
      </c>
      <c r="AR68" s="9">
        <f t="shared" si="59"/>
        <v>9.9766666666666666</v>
      </c>
      <c r="AS68" s="1">
        <f t="shared" si="60"/>
        <v>0.19</v>
      </c>
      <c r="AT68" s="1">
        <f t="shared" si="61"/>
        <v>33861.666666666664</v>
      </c>
      <c r="AU68" s="1">
        <f t="shared" si="50"/>
        <v>5457025.7170857582</v>
      </c>
    </row>
    <row r="69" spans="1:48" x14ac:dyDescent="0.15">
      <c r="C69" s="7">
        <v>11</v>
      </c>
      <c r="D69" s="8">
        <v>3.8400739945908899</v>
      </c>
      <c r="E69" s="10">
        <f t="shared" si="51"/>
        <v>9.4762771079170598</v>
      </c>
      <c r="F69" s="7" t="s">
        <v>85</v>
      </c>
      <c r="G69" s="1">
        <v>12</v>
      </c>
      <c r="H69" s="9">
        <f t="shared" si="42"/>
        <v>3.8400739945908899</v>
      </c>
      <c r="I69" s="9">
        <f t="shared" si="43"/>
        <v>276.99007399459089</v>
      </c>
      <c r="J69" s="9">
        <f t="shared" si="44"/>
        <v>2.8564659996024467E-2</v>
      </c>
      <c r="K69" s="9">
        <f t="shared" si="52"/>
        <v>9.9766666666666666</v>
      </c>
      <c r="L69" s="9">
        <f t="shared" si="53"/>
        <v>9.976666666666667E-2</v>
      </c>
      <c r="M69" s="1" t="s">
        <v>83</v>
      </c>
      <c r="O69" s="9">
        <f t="shared" si="54"/>
        <v>0.21230283391567462</v>
      </c>
      <c r="P69" s="9">
        <f t="shared" si="45"/>
        <v>6.0643582669936968E-3</v>
      </c>
      <c r="Q69" s="12">
        <f t="shared" si="55"/>
        <v>1.1522280707288025E-3</v>
      </c>
      <c r="R69" s="9">
        <f t="shared" si="56"/>
        <v>1.8955666666666669E-2</v>
      </c>
      <c r="S69" s="13">
        <f t="shared" si="46"/>
        <v>6.0785415305650153E-2</v>
      </c>
      <c r="T69" s="2">
        <f t="shared" si="57"/>
        <v>0.01</v>
      </c>
      <c r="U69" s="14">
        <f t="shared" si="47"/>
        <v>6.0785415305650151E-4</v>
      </c>
      <c r="V69" s="13"/>
      <c r="W69" s="2"/>
      <c r="X69" s="14"/>
      <c r="Y69" s="2">
        <v>0.02</v>
      </c>
      <c r="Z69" s="2">
        <v>0.21</v>
      </c>
      <c r="AA69" s="2">
        <f t="shared" si="48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9"/>
        <v>7.8000000000000005E-3</v>
      </c>
      <c r="AQ69" s="1">
        <f t="shared" si="58"/>
        <v>1.2607854153056501E-2</v>
      </c>
      <c r="AR69" s="9">
        <f t="shared" si="59"/>
        <v>9.9766666666666666</v>
      </c>
      <c r="AS69" s="1">
        <f t="shared" si="60"/>
        <v>0.19</v>
      </c>
      <c r="AT69" s="1">
        <f t="shared" si="61"/>
        <v>33861.666666666664</v>
      </c>
      <c r="AU69" s="1">
        <f t="shared" si="50"/>
        <v>5422048.1786618009</v>
      </c>
      <c r="AV69" s="1">
        <f>SUM(AU58:AU69)</f>
        <v>86783530.619468063</v>
      </c>
    </row>
    <row r="70" spans="1:48" x14ac:dyDescent="0.15">
      <c r="C70" s="7">
        <v>12</v>
      </c>
      <c r="D70" s="8">
        <v>-0.65832049945661797</v>
      </c>
      <c r="E70" s="10">
        <f t="shared" si="51"/>
        <v>3.8400739945908899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-0.280124886645161</v>
      </c>
      <c r="E73" s="7"/>
      <c r="F73" s="7"/>
      <c r="G73" s="1">
        <v>1</v>
      </c>
      <c r="H73" s="9">
        <f t="shared" ref="H73:H84" si="62">E74</f>
        <v>-0.280124886645161</v>
      </c>
      <c r="I73" s="9">
        <f t="shared" ref="I73:I84" si="63">H73+273.15</f>
        <v>272.86987511335479</v>
      </c>
      <c r="J73" s="9">
        <f t="shared" ref="J73:J84" si="64">EXP(($C$15*(I73-$C$13))/($C$16*I73*$C$13))</f>
        <v>1.6800199867343449E-2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 t="shared" ref="P73:P84" si="65">O73*J73</f>
        <v>1.8396218854741079E-3</v>
      </c>
      <c r="Q73" s="12">
        <f>P73*$B$75</f>
        <v>3.311319393853394E-4</v>
      </c>
      <c r="R73" s="9">
        <f>L73*$B$75</f>
        <v>1.9710000000000002E-2</v>
      </c>
      <c r="S73" s="13">
        <f t="shared" ref="S73:S84" si="66">Q73/R73</f>
        <v>1.6800199867343449E-2</v>
      </c>
      <c r="T73" s="2">
        <f>$B$74/100</f>
        <v>0.01</v>
      </c>
      <c r="U73" s="14">
        <f t="shared" ref="U73:U84" si="67">S73*T73</f>
        <v>1.6800199867343448E-4</v>
      </c>
      <c r="V73" s="13"/>
      <c r="W73" s="2"/>
      <c r="X73" s="14"/>
      <c r="Y73" s="2">
        <v>0.02</v>
      </c>
      <c r="Z73" s="2">
        <v>0.27</v>
      </c>
      <c r="AA73" s="2">
        <f t="shared" ref="AA73:AA84" si="68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9">AO73*AN73</f>
        <v>7.1999999999999998E-3</v>
      </c>
      <c r="AQ73" s="1">
        <f>(AP73+AM73+AD73+AA73+U73+X73+AG73+AJ73)</f>
        <v>1.2768001998673435E-2</v>
      </c>
      <c r="AR73" s="9">
        <f>$B$73/12</f>
        <v>10.950000000000001</v>
      </c>
      <c r="AS73" s="1">
        <f>$B$75</f>
        <v>0.18</v>
      </c>
      <c r="AT73" s="1">
        <f t="shared" ref="AT73:AT84" si="70">$E$4/12</f>
        <v>7628.333333333333</v>
      </c>
      <c r="AU73" s="1">
        <f t="shared" ref="AU73:AU84" si="71">AT73*10000*AS73*0.67*AR73*AQ73</f>
        <v>1286216.3651333284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0.47856663258757398</v>
      </c>
      <c r="E74" s="10">
        <f t="shared" ref="E74:E85" si="72">D73</f>
        <v>-0.280124886645161</v>
      </c>
      <c r="F74" s="7" t="s">
        <v>83</v>
      </c>
      <c r="G74" s="1">
        <v>2</v>
      </c>
      <c r="H74" s="9">
        <f t="shared" si="62"/>
        <v>0.47856663258757398</v>
      </c>
      <c r="I74" s="9">
        <f t="shared" si="63"/>
        <v>273.62856663258754</v>
      </c>
      <c r="J74" s="9">
        <f t="shared" si="64"/>
        <v>1.8547388072891632E-2</v>
      </c>
      <c r="K74" s="9">
        <f t="shared" ref="K74:K84" si="73">$B$73/12</f>
        <v>10.950000000000001</v>
      </c>
      <c r="L74" s="9">
        <f t="shared" ref="L74:L84" si="74">K74*$B$74/100</f>
        <v>0.10950000000000001</v>
      </c>
      <c r="M74" s="1" t="s">
        <v>83</v>
      </c>
      <c r="O74" s="9">
        <f t="shared" ref="O74:O84" si="75">L74+O73-P73-N74</f>
        <v>0.21716037811452593</v>
      </c>
      <c r="P74" s="9">
        <f t="shared" si="65"/>
        <v>4.0277578069459951E-3</v>
      </c>
      <c r="Q74" s="12">
        <f t="shared" ref="Q74:Q84" si="76">P74*$B$75</f>
        <v>7.2499640525027908E-4</v>
      </c>
      <c r="R74" s="9">
        <f t="shared" ref="R74:R84" si="77">L74*$B$75</f>
        <v>1.9710000000000002E-2</v>
      </c>
      <c r="S74" s="13">
        <f t="shared" si="66"/>
        <v>3.6783176319141506E-2</v>
      </c>
      <c r="T74" s="2">
        <f t="shared" ref="T74:T84" si="78">$B$74/100</f>
        <v>0.01</v>
      </c>
      <c r="U74" s="14">
        <f t="shared" si="67"/>
        <v>3.6783176319141506E-4</v>
      </c>
      <c r="V74" s="13"/>
      <c r="W74" s="2"/>
      <c r="X74" s="14"/>
      <c r="Y74" s="2">
        <v>0.02</v>
      </c>
      <c r="Z74" s="2">
        <v>0.27</v>
      </c>
      <c r="AA74" s="2">
        <f t="shared" si="68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9"/>
        <v>7.1999999999999998E-3</v>
      </c>
      <c r="AQ74" s="1">
        <f t="shared" ref="AQ74:AQ84" si="79">(AP74+AM74+AD74+AA74+U74+X74+AG74+AJ74)</f>
        <v>1.2967831763191415E-2</v>
      </c>
      <c r="AR74" s="9">
        <f t="shared" ref="AR74:AR84" si="80">$B$73/12</f>
        <v>10.950000000000001</v>
      </c>
      <c r="AS74" s="1">
        <f t="shared" ref="AS74:AS84" si="81">$B$75</f>
        <v>0.18</v>
      </c>
      <c r="AT74" s="1">
        <f t="shared" si="70"/>
        <v>7628.333333333333</v>
      </c>
      <c r="AU74" s="1">
        <f t="shared" si="71"/>
        <v>1306346.7123396078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-4.4225479847818301</v>
      </c>
      <c r="E75" s="10">
        <f t="shared" si="72"/>
        <v>0.47856663258757398</v>
      </c>
      <c r="F75" s="7" t="s">
        <v>83</v>
      </c>
      <c r="G75" s="1">
        <v>3</v>
      </c>
      <c r="H75" s="9">
        <f t="shared" si="62"/>
        <v>-4.4225479847818301</v>
      </c>
      <c r="I75" s="9">
        <f t="shared" si="63"/>
        <v>268.72745201521815</v>
      </c>
      <c r="J75" s="9">
        <f t="shared" si="64"/>
        <v>9.6923822936568014E-3</v>
      </c>
      <c r="K75" s="9">
        <f t="shared" si="73"/>
        <v>10.950000000000001</v>
      </c>
      <c r="L75" s="9">
        <f t="shared" si="74"/>
        <v>0.10950000000000001</v>
      </c>
      <c r="M75" s="1" t="s">
        <v>83</v>
      </c>
      <c r="O75" s="9">
        <f t="shared" si="75"/>
        <v>0.32263262030758</v>
      </c>
      <c r="P75" s="9">
        <f t="shared" si="65"/>
        <v>3.1270786964252861E-3</v>
      </c>
      <c r="Q75" s="12">
        <f t="shared" si="76"/>
        <v>5.6287416535655147E-4</v>
      </c>
      <c r="R75" s="9">
        <f t="shared" si="77"/>
        <v>1.9710000000000002E-2</v>
      </c>
      <c r="S75" s="13">
        <f t="shared" si="66"/>
        <v>2.855779631438617E-2</v>
      </c>
      <c r="T75" s="2">
        <f t="shared" si="78"/>
        <v>0.01</v>
      </c>
      <c r="U75" s="14">
        <f t="shared" si="67"/>
        <v>2.8557796314386172E-4</v>
      </c>
      <c r="V75" s="13"/>
      <c r="W75" s="2"/>
      <c r="X75" s="14"/>
      <c r="Y75" s="2">
        <v>0.02</v>
      </c>
      <c r="Z75" s="2">
        <v>0.27</v>
      </c>
      <c r="AA75" s="2">
        <f t="shared" si="68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9"/>
        <v>7.1999999999999998E-3</v>
      </c>
      <c r="AQ75" s="1">
        <f t="shared" si="79"/>
        <v>1.2885577963143862E-2</v>
      </c>
      <c r="AR75" s="9">
        <f t="shared" si="80"/>
        <v>10.950000000000001</v>
      </c>
      <c r="AS75" s="1">
        <f t="shared" si="81"/>
        <v>0.18</v>
      </c>
      <c r="AT75" s="1">
        <f t="shared" si="70"/>
        <v>7628.333333333333</v>
      </c>
      <c r="AU75" s="1">
        <f t="shared" si="71"/>
        <v>1298060.6716790127</v>
      </c>
    </row>
    <row r="76" spans="1:48" x14ac:dyDescent="0.15">
      <c r="C76" s="7">
        <v>3</v>
      </c>
      <c r="D76" s="8">
        <v>0.61068664166092201</v>
      </c>
      <c r="E76" s="10">
        <f t="shared" si="72"/>
        <v>-4.4225479847818301</v>
      </c>
      <c r="F76" s="7" t="s">
        <v>83</v>
      </c>
      <c r="G76" s="1">
        <v>4</v>
      </c>
      <c r="H76" s="9">
        <f t="shared" si="62"/>
        <v>0.61068664166092201</v>
      </c>
      <c r="I76" s="9">
        <f t="shared" si="63"/>
        <v>273.76068664166093</v>
      </c>
      <c r="J76" s="9">
        <f t="shared" si="64"/>
        <v>1.8868657246675073E-2</v>
      </c>
      <c r="K76" s="9">
        <f t="shared" si="73"/>
        <v>10.950000000000001</v>
      </c>
      <c r="L76" s="9">
        <f t="shared" si="74"/>
        <v>0.10950000000000001</v>
      </c>
      <c r="M76" s="1" t="s">
        <v>83</v>
      </c>
      <c r="O76" s="9">
        <f t="shared" si="75"/>
        <v>0.42900554161115473</v>
      </c>
      <c r="P76" s="9">
        <f t="shared" si="65"/>
        <v>8.0947585215850795E-3</v>
      </c>
      <c r="Q76" s="12">
        <f t="shared" si="76"/>
        <v>1.4570565338853142E-3</v>
      </c>
      <c r="R76" s="9">
        <f t="shared" si="77"/>
        <v>1.9710000000000002E-2</v>
      </c>
      <c r="S76" s="13">
        <f t="shared" si="66"/>
        <v>7.3924735356941357E-2</v>
      </c>
      <c r="T76" s="2">
        <f t="shared" si="78"/>
        <v>0.01</v>
      </c>
      <c r="U76" s="14">
        <f t="shared" si="67"/>
        <v>7.3924735356941361E-4</v>
      </c>
      <c r="V76" s="13"/>
      <c r="W76" s="2"/>
      <c r="X76" s="14"/>
      <c r="Y76" s="2">
        <v>0.02</v>
      </c>
      <c r="Z76" s="2">
        <v>0.27</v>
      </c>
      <c r="AA76" s="2">
        <f t="shared" si="68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9"/>
        <v>7.1999999999999998E-3</v>
      </c>
      <c r="AQ76" s="1">
        <f t="shared" si="79"/>
        <v>1.3339247353569414E-2</v>
      </c>
      <c r="AR76" s="9">
        <f t="shared" si="80"/>
        <v>10.950000000000001</v>
      </c>
      <c r="AS76" s="1">
        <f t="shared" si="81"/>
        <v>0.18</v>
      </c>
      <c r="AT76" s="1">
        <f t="shared" si="70"/>
        <v>7628.333333333333</v>
      </c>
      <c r="AU76" s="1">
        <f t="shared" si="71"/>
        <v>1343762.183504123</v>
      </c>
    </row>
    <row r="77" spans="1:48" x14ac:dyDescent="0.15">
      <c r="C77" s="7">
        <v>4</v>
      </c>
      <c r="D77" s="8">
        <v>11.093902860149001</v>
      </c>
      <c r="E77" s="10">
        <f t="shared" si="72"/>
        <v>0.61068664166092201</v>
      </c>
      <c r="F77" s="7" t="s">
        <v>83</v>
      </c>
      <c r="G77" s="1">
        <v>5</v>
      </c>
      <c r="H77" s="9">
        <f t="shared" si="62"/>
        <v>11.093902860149001</v>
      </c>
      <c r="I77" s="9">
        <f t="shared" si="63"/>
        <v>284.24390286014898</v>
      </c>
      <c r="J77" s="9">
        <f t="shared" si="64"/>
        <v>7.0052371379950767E-2</v>
      </c>
      <c r="K77" s="9">
        <f t="shared" si="73"/>
        <v>10.950000000000001</v>
      </c>
      <c r="L77" s="9">
        <f t="shared" si="74"/>
        <v>0.10950000000000001</v>
      </c>
      <c r="M77" s="1" t="s">
        <v>85</v>
      </c>
      <c r="N77" s="9">
        <f>(O76-P76)*$C$21/100</f>
        <v>0.39986524393509115</v>
      </c>
      <c r="O77" s="9">
        <f t="shared" si="75"/>
        <v>0.13054553915447853</v>
      </c>
      <c r="P77" s="9">
        <f t="shared" si="65"/>
        <v>9.1450245908454332E-3</v>
      </c>
      <c r="Q77" s="12">
        <f t="shared" si="76"/>
        <v>1.646104426352178E-3</v>
      </c>
      <c r="R77" s="9">
        <f t="shared" si="77"/>
        <v>1.9710000000000002E-2</v>
      </c>
      <c r="S77" s="13">
        <f t="shared" si="66"/>
        <v>8.3516206309090707E-2</v>
      </c>
      <c r="T77" s="2">
        <f t="shared" si="78"/>
        <v>0.01</v>
      </c>
      <c r="U77" s="14">
        <f t="shared" si="67"/>
        <v>8.3516206309090704E-4</v>
      </c>
      <c r="V77" s="13"/>
      <c r="W77" s="2"/>
      <c r="X77" s="14"/>
      <c r="Y77" s="2">
        <v>0.02</v>
      </c>
      <c r="Z77" s="2">
        <v>0.27</v>
      </c>
      <c r="AA77" s="2">
        <f t="shared" si="68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9"/>
        <v>7.1999999999999998E-3</v>
      </c>
      <c r="AQ77" s="1">
        <f t="shared" si="79"/>
        <v>1.3435162063090908E-2</v>
      </c>
      <c r="AR77" s="9">
        <f t="shared" si="80"/>
        <v>10.950000000000001</v>
      </c>
      <c r="AS77" s="1">
        <f t="shared" si="81"/>
        <v>0.18</v>
      </c>
      <c r="AT77" s="1">
        <f t="shared" si="70"/>
        <v>7628.333333333333</v>
      </c>
      <c r="AU77" s="1">
        <f t="shared" si="71"/>
        <v>1353424.3897801223</v>
      </c>
    </row>
    <row r="78" spans="1:48" x14ac:dyDescent="0.15">
      <c r="C78" s="7">
        <v>5</v>
      </c>
      <c r="D78" s="8">
        <v>13.892801799405399</v>
      </c>
      <c r="E78" s="10">
        <f t="shared" si="72"/>
        <v>11.093902860149001</v>
      </c>
      <c r="F78" s="7" t="s">
        <v>85</v>
      </c>
      <c r="G78" s="1">
        <v>6</v>
      </c>
      <c r="H78" s="9">
        <f t="shared" si="62"/>
        <v>13.892801799405399</v>
      </c>
      <c r="I78" s="9">
        <f t="shared" si="63"/>
        <v>287.04280179940537</v>
      </c>
      <c r="J78" s="9">
        <f t="shared" si="64"/>
        <v>9.7832565721592019E-2</v>
      </c>
      <c r="K78" s="9">
        <f t="shared" si="73"/>
        <v>10.950000000000001</v>
      </c>
      <c r="L78" s="9">
        <f t="shared" si="74"/>
        <v>0.10950000000000001</v>
      </c>
      <c r="M78" s="1" t="s">
        <v>83</v>
      </c>
      <c r="O78" s="9">
        <f t="shared" si="75"/>
        <v>0.23090051456363311</v>
      </c>
      <c r="P78" s="9">
        <f t="shared" si="65"/>
        <v>2.2589589766196051E-2</v>
      </c>
      <c r="Q78" s="12">
        <f t="shared" si="76"/>
        <v>4.0661261579152891E-3</v>
      </c>
      <c r="R78" s="9">
        <f t="shared" si="77"/>
        <v>1.9710000000000002E-2</v>
      </c>
      <c r="S78" s="13">
        <f t="shared" si="66"/>
        <v>0.20629762343558036</v>
      </c>
      <c r="T78" s="2">
        <f t="shared" si="78"/>
        <v>0.01</v>
      </c>
      <c r="U78" s="14">
        <f t="shared" si="67"/>
        <v>2.0629762343558036E-3</v>
      </c>
      <c r="V78" s="13"/>
      <c r="W78" s="2"/>
      <c r="X78" s="14"/>
      <c r="Y78" s="2">
        <v>0.02</v>
      </c>
      <c r="Z78" s="2">
        <v>0.27</v>
      </c>
      <c r="AA78" s="2">
        <f t="shared" si="68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9"/>
        <v>7.1999999999999998E-3</v>
      </c>
      <c r="AQ78" s="1">
        <f t="shared" si="79"/>
        <v>1.4662976234355803E-2</v>
      </c>
      <c r="AR78" s="9">
        <f t="shared" si="80"/>
        <v>10.950000000000001</v>
      </c>
      <c r="AS78" s="1">
        <f t="shared" si="81"/>
        <v>0.18</v>
      </c>
      <c r="AT78" s="1">
        <f t="shared" si="70"/>
        <v>7628.333333333333</v>
      </c>
      <c r="AU78" s="1">
        <f t="shared" si="71"/>
        <v>1477111.2971433576</v>
      </c>
    </row>
    <row r="79" spans="1:48" x14ac:dyDescent="0.15">
      <c r="C79" s="7">
        <v>6</v>
      </c>
      <c r="D79" s="8">
        <v>15.8743552642821</v>
      </c>
      <c r="E79" s="10">
        <f t="shared" si="72"/>
        <v>13.892801799405399</v>
      </c>
      <c r="F79" s="7" t="s">
        <v>83</v>
      </c>
      <c r="G79" s="1">
        <v>7</v>
      </c>
      <c r="H79" s="9">
        <f t="shared" si="62"/>
        <v>15.8743552642821</v>
      </c>
      <c r="I79" s="9">
        <f t="shared" si="63"/>
        <v>289.02435526428206</v>
      </c>
      <c r="J79" s="9">
        <f t="shared" si="64"/>
        <v>0.12344804964629942</v>
      </c>
      <c r="K79" s="9">
        <f t="shared" si="73"/>
        <v>10.950000000000001</v>
      </c>
      <c r="L79" s="9">
        <f t="shared" si="74"/>
        <v>0.10950000000000001</v>
      </c>
      <c r="M79" s="1" t="s">
        <v>83</v>
      </c>
      <c r="O79" s="9">
        <f t="shared" si="75"/>
        <v>0.31781092479743706</v>
      </c>
      <c r="P79" s="9">
        <f t="shared" si="65"/>
        <v>3.9233138822530343E-2</v>
      </c>
      <c r="Q79" s="12">
        <f t="shared" si="76"/>
        <v>7.0619649880554617E-3</v>
      </c>
      <c r="R79" s="9">
        <f t="shared" si="77"/>
        <v>1.9710000000000002E-2</v>
      </c>
      <c r="S79" s="13">
        <f t="shared" si="66"/>
        <v>0.35829350522858755</v>
      </c>
      <c r="T79" s="2">
        <f t="shared" si="78"/>
        <v>0.01</v>
      </c>
      <c r="U79" s="14">
        <f t="shared" si="67"/>
        <v>3.5829350522858755E-3</v>
      </c>
      <c r="V79" s="13"/>
      <c r="W79" s="2"/>
      <c r="X79" s="14"/>
      <c r="Y79" s="2">
        <v>0.04</v>
      </c>
      <c r="Z79" s="2">
        <v>0.27</v>
      </c>
      <c r="AA79" s="2">
        <f t="shared" si="68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9"/>
        <v>1.0799999999999999E-2</v>
      </c>
      <c r="AQ79" s="1">
        <f t="shared" si="79"/>
        <v>2.5182935052285877E-2</v>
      </c>
      <c r="AR79" s="9">
        <f t="shared" si="80"/>
        <v>10.950000000000001</v>
      </c>
      <c r="AS79" s="1">
        <f t="shared" si="81"/>
        <v>0.18</v>
      </c>
      <c r="AT79" s="1">
        <f t="shared" si="70"/>
        <v>7628.333333333333</v>
      </c>
      <c r="AU79" s="1">
        <f t="shared" si="71"/>
        <v>2536865.4539453504</v>
      </c>
    </row>
    <row r="80" spans="1:48" x14ac:dyDescent="0.15">
      <c r="C80" s="7">
        <v>7</v>
      </c>
      <c r="D80" s="8">
        <v>17.5754840389686</v>
      </c>
      <c r="E80" s="10">
        <f t="shared" si="72"/>
        <v>15.8743552642821</v>
      </c>
      <c r="F80" s="7" t="s">
        <v>83</v>
      </c>
      <c r="G80" s="1">
        <v>8</v>
      </c>
      <c r="H80" s="9">
        <f t="shared" si="62"/>
        <v>17.5754840389686</v>
      </c>
      <c r="I80" s="9">
        <f t="shared" si="63"/>
        <v>290.7254840389686</v>
      </c>
      <c r="J80" s="9">
        <f t="shared" si="64"/>
        <v>0.15034648944744611</v>
      </c>
      <c r="K80" s="9">
        <f t="shared" si="73"/>
        <v>10.950000000000001</v>
      </c>
      <c r="L80" s="9">
        <f t="shared" si="74"/>
        <v>0.10950000000000001</v>
      </c>
      <c r="M80" s="1" t="s">
        <v>83</v>
      </c>
      <c r="O80" s="9">
        <f t="shared" si="75"/>
        <v>0.38807778597490672</v>
      </c>
      <c r="P80" s="9">
        <f t="shared" si="65"/>
        <v>5.8346132753864563E-2</v>
      </c>
      <c r="Q80" s="12">
        <f t="shared" si="76"/>
        <v>1.0502303895695621E-2</v>
      </c>
      <c r="R80" s="9">
        <f t="shared" si="77"/>
        <v>1.9710000000000002E-2</v>
      </c>
      <c r="S80" s="13">
        <f t="shared" si="66"/>
        <v>0.53284139501246175</v>
      </c>
      <c r="T80" s="2">
        <f t="shared" si="78"/>
        <v>0.01</v>
      </c>
      <c r="U80" s="14">
        <f t="shared" si="67"/>
        <v>5.3284139501246176E-3</v>
      </c>
      <c r="V80" s="13"/>
      <c r="W80" s="2"/>
      <c r="X80" s="14"/>
      <c r="Y80" s="2">
        <v>0.04</v>
      </c>
      <c r="Z80" s="2">
        <v>0.27</v>
      </c>
      <c r="AA80" s="2">
        <f t="shared" si="68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9"/>
        <v>1.0799999999999999E-2</v>
      </c>
      <c r="AQ80" s="1">
        <f t="shared" si="79"/>
        <v>2.692841395012462E-2</v>
      </c>
      <c r="AR80" s="9">
        <f t="shared" si="80"/>
        <v>10.950000000000001</v>
      </c>
      <c r="AS80" s="1">
        <f t="shared" si="81"/>
        <v>0.18</v>
      </c>
      <c r="AT80" s="1">
        <f t="shared" si="70"/>
        <v>7628.333333333333</v>
      </c>
      <c r="AU80" s="1">
        <f t="shared" si="71"/>
        <v>2712700.6021250212</v>
      </c>
    </row>
    <row r="81" spans="1:48" x14ac:dyDescent="0.15">
      <c r="C81" s="7">
        <v>8</v>
      </c>
      <c r="D81" s="8">
        <v>18.327602213409101</v>
      </c>
      <c r="E81" s="10">
        <f t="shared" si="72"/>
        <v>17.5754840389686</v>
      </c>
      <c r="F81" s="7" t="s">
        <v>83</v>
      </c>
      <c r="G81" s="1">
        <v>9</v>
      </c>
      <c r="H81" s="9">
        <f t="shared" si="62"/>
        <v>18.327602213409101</v>
      </c>
      <c r="I81" s="9">
        <f t="shared" si="63"/>
        <v>291.47760221340906</v>
      </c>
      <c r="J81" s="9">
        <f t="shared" si="64"/>
        <v>0.16391736350030339</v>
      </c>
      <c r="K81" s="9">
        <f t="shared" si="73"/>
        <v>10.950000000000001</v>
      </c>
      <c r="L81" s="9">
        <f t="shared" si="74"/>
        <v>0.10950000000000001</v>
      </c>
      <c r="M81" s="1" t="s">
        <v>83</v>
      </c>
      <c r="O81" s="9">
        <f t="shared" si="75"/>
        <v>0.43923165322104218</v>
      </c>
      <c r="P81" s="9">
        <f t="shared" si="65"/>
        <v>7.1997694561872772E-2</v>
      </c>
      <c r="Q81" s="12">
        <f t="shared" si="76"/>
        <v>1.2959585021137098E-2</v>
      </c>
      <c r="R81" s="9">
        <f t="shared" si="77"/>
        <v>1.9710000000000002E-2</v>
      </c>
      <c r="S81" s="13">
        <f t="shared" si="66"/>
        <v>0.65751319234586991</v>
      </c>
      <c r="T81" s="2">
        <f t="shared" si="78"/>
        <v>0.01</v>
      </c>
      <c r="U81" s="14">
        <f t="shared" si="67"/>
        <v>6.575131923458699E-3</v>
      </c>
      <c r="V81" s="13"/>
      <c r="W81" s="2"/>
      <c r="X81" s="14"/>
      <c r="Y81" s="2">
        <v>0.04</v>
      </c>
      <c r="Z81" s="2">
        <v>0.27</v>
      </c>
      <c r="AA81" s="2">
        <f t="shared" si="68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9"/>
        <v>1.0799999999999999E-2</v>
      </c>
      <c r="AQ81" s="1">
        <f t="shared" si="79"/>
        <v>2.8175131923458701E-2</v>
      </c>
      <c r="AR81" s="9">
        <f t="shared" si="80"/>
        <v>10.950000000000001</v>
      </c>
      <c r="AS81" s="1">
        <f t="shared" si="81"/>
        <v>0.18</v>
      </c>
      <c r="AT81" s="1">
        <f t="shared" si="70"/>
        <v>7628.333333333333</v>
      </c>
      <c r="AU81" s="1">
        <f t="shared" si="71"/>
        <v>2838291.8308994807</v>
      </c>
    </row>
    <row r="82" spans="1:48" x14ac:dyDescent="0.15">
      <c r="C82" s="7">
        <v>9</v>
      </c>
      <c r="D82" s="8">
        <v>13.682760046639</v>
      </c>
      <c r="E82" s="10">
        <f t="shared" si="72"/>
        <v>18.327602213409101</v>
      </c>
      <c r="F82" s="7" t="s">
        <v>83</v>
      </c>
      <c r="G82" s="1">
        <v>10</v>
      </c>
      <c r="H82" s="9">
        <f t="shared" si="62"/>
        <v>13.682760046639</v>
      </c>
      <c r="I82" s="9">
        <f t="shared" si="63"/>
        <v>286.83276004663895</v>
      </c>
      <c r="J82" s="9">
        <f t="shared" si="64"/>
        <v>9.5432369617608287E-2</v>
      </c>
      <c r="K82" s="9">
        <f t="shared" si="73"/>
        <v>10.950000000000001</v>
      </c>
      <c r="L82" s="9">
        <f t="shared" si="74"/>
        <v>0.10950000000000001</v>
      </c>
      <c r="M82" s="1" t="s">
        <v>83</v>
      </c>
      <c r="O82" s="9">
        <f t="shared" si="75"/>
        <v>0.47673395865916945</v>
      </c>
      <c r="P82" s="9">
        <f t="shared" si="65"/>
        <v>4.5495851352027446E-2</v>
      </c>
      <c r="Q82" s="12">
        <f t="shared" si="76"/>
        <v>8.1892532433649398E-3</v>
      </c>
      <c r="R82" s="9">
        <f t="shared" si="77"/>
        <v>1.9710000000000002E-2</v>
      </c>
      <c r="S82" s="13">
        <f t="shared" si="66"/>
        <v>0.41548722695915469</v>
      </c>
      <c r="T82" s="2">
        <f t="shared" si="78"/>
        <v>0.01</v>
      </c>
      <c r="U82" s="14">
        <f t="shared" si="67"/>
        <v>4.1548722695915466E-3</v>
      </c>
      <c r="V82" s="13"/>
      <c r="W82" s="2"/>
      <c r="X82" s="14"/>
      <c r="Y82" s="2">
        <v>0.04</v>
      </c>
      <c r="Z82" s="2">
        <v>0.27</v>
      </c>
      <c r="AA82" s="2">
        <f t="shared" si="68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9"/>
        <v>1.0799999999999999E-2</v>
      </c>
      <c r="AQ82" s="1">
        <f t="shared" si="79"/>
        <v>2.5754872269591549E-2</v>
      </c>
      <c r="AR82" s="9">
        <f t="shared" si="80"/>
        <v>10.950000000000001</v>
      </c>
      <c r="AS82" s="1">
        <f t="shared" si="81"/>
        <v>0.18</v>
      </c>
      <c r="AT82" s="1">
        <f t="shared" si="70"/>
        <v>7628.333333333333</v>
      </c>
      <c r="AU82" s="1">
        <f t="shared" si="71"/>
        <v>2594480.9687928422</v>
      </c>
    </row>
    <row r="83" spans="1:48" x14ac:dyDescent="0.15">
      <c r="C83" s="7">
        <v>10</v>
      </c>
      <c r="D83" s="8">
        <v>9.4762771079170598</v>
      </c>
      <c r="E83" s="10">
        <f t="shared" si="72"/>
        <v>13.682760046639</v>
      </c>
      <c r="F83" s="7" t="s">
        <v>83</v>
      </c>
      <c r="G83" s="1">
        <v>11</v>
      </c>
      <c r="H83" s="9">
        <f t="shared" si="62"/>
        <v>9.4762771079170598</v>
      </c>
      <c r="I83" s="9">
        <f t="shared" si="63"/>
        <v>282.62627710791702</v>
      </c>
      <c r="J83" s="9">
        <f t="shared" si="64"/>
        <v>5.7580422221970504E-2</v>
      </c>
      <c r="K83" s="9">
        <f t="shared" si="73"/>
        <v>10.950000000000001</v>
      </c>
      <c r="L83" s="9">
        <f t="shared" si="74"/>
        <v>0.10950000000000001</v>
      </c>
      <c r="M83" s="1" t="s">
        <v>85</v>
      </c>
      <c r="N83" s="9">
        <f>(O82-P82)*$C$21/100</f>
        <v>0.40967620194178495</v>
      </c>
      <c r="O83" s="9">
        <f t="shared" si="75"/>
        <v>0.13106190536535706</v>
      </c>
      <c r="P83" s="9">
        <f t="shared" si="65"/>
        <v>7.5465998481532006E-3</v>
      </c>
      <c r="Q83" s="12">
        <f t="shared" si="76"/>
        <v>1.358387972667576E-3</v>
      </c>
      <c r="R83" s="9">
        <f t="shared" si="77"/>
        <v>1.9710000000000002E-2</v>
      </c>
      <c r="S83" s="13">
        <f t="shared" si="66"/>
        <v>6.8918720074458442E-2</v>
      </c>
      <c r="T83" s="2">
        <f t="shared" si="78"/>
        <v>0.01</v>
      </c>
      <c r="U83" s="14">
        <f t="shared" si="67"/>
        <v>6.8918720074458443E-4</v>
      </c>
      <c r="V83" s="13"/>
      <c r="W83" s="2"/>
      <c r="X83" s="14"/>
      <c r="Y83" s="2">
        <v>0.02</v>
      </c>
      <c r="Z83" s="2">
        <v>0.27</v>
      </c>
      <c r="AA83" s="2">
        <f t="shared" si="68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9"/>
        <v>7.1999999999999998E-3</v>
      </c>
      <c r="AQ83" s="1">
        <f t="shared" si="79"/>
        <v>1.3289187200744585E-2</v>
      </c>
      <c r="AR83" s="9">
        <f t="shared" si="80"/>
        <v>10.950000000000001</v>
      </c>
      <c r="AS83" s="1">
        <f t="shared" si="81"/>
        <v>0.18</v>
      </c>
      <c r="AT83" s="1">
        <f t="shared" si="70"/>
        <v>7628.333333333333</v>
      </c>
      <c r="AU83" s="1">
        <f t="shared" si="71"/>
        <v>1338719.2497850447</v>
      </c>
    </row>
    <row r="84" spans="1:48" x14ac:dyDescent="0.15">
      <c r="C84" s="7">
        <v>11</v>
      </c>
      <c r="D84" s="8">
        <v>3.8400739945908899</v>
      </c>
      <c r="E84" s="10">
        <f t="shared" si="72"/>
        <v>9.4762771079170598</v>
      </c>
      <c r="F84" s="7" t="s">
        <v>85</v>
      </c>
      <c r="G84" s="1">
        <v>12</v>
      </c>
      <c r="H84" s="9">
        <f t="shared" si="62"/>
        <v>3.8400739945908899</v>
      </c>
      <c r="I84" s="9">
        <f t="shared" si="63"/>
        <v>276.99007399459089</v>
      </c>
      <c r="J84" s="9">
        <f t="shared" si="64"/>
        <v>2.8564659996024467E-2</v>
      </c>
      <c r="K84" s="9">
        <f t="shared" si="73"/>
        <v>10.950000000000001</v>
      </c>
      <c r="L84" s="9">
        <f t="shared" si="74"/>
        <v>0.10950000000000001</v>
      </c>
      <c r="M84" s="1" t="s">
        <v>83</v>
      </c>
      <c r="O84" s="9">
        <f t="shared" si="75"/>
        <v>0.23301530551720387</v>
      </c>
      <c r="P84" s="9">
        <f t="shared" si="65"/>
        <v>6.6560029759686924E-3</v>
      </c>
      <c r="Q84" s="12">
        <f t="shared" si="76"/>
        <v>1.1980805356743647E-3</v>
      </c>
      <c r="R84" s="9">
        <f t="shared" si="77"/>
        <v>1.9710000000000002E-2</v>
      </c>
      <c r="S84" s="13">
        <f t="shared" si="66"/>
        <v>6.0785415305650153E-2</v>
      </c>
      <c r="T84" s="2">
        <f t="shared" si="78"/>
        <v>0.01</v>
      </c>
      <c r="U84" s="14">
        <f t="shared" si="67"/>
        <v>6.0785415305650151E-4</v>
      </c>
      <c r="V84" s="13"/>
      <c r="W84" s="2"/>
      <c r="X84" s="14"/>
      <c r="Y84" s="2">
        <v>0.02</v>
      </c>
      <c r="Z84" s="2">
        <v>0.27</v>
      </c>
      <c r="AA84" s="2">
        <f t="shared" si="68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9"/>
        <v>7.1999999999999998E-3</v>
      </c>
      <c r="AQ84" s="1">
        <f t="shared" si="79"/>
        <v>1.3207854153056501E-2</v>
      </c>
      <c r="AR84" s="9">
        <f t="shared" si="80"/>
        <v>10.950000000000001</v>
      </c>
      <c r="AS84" s="1">
        <f t="shared" si="81"/>
        <v>0.18</v>
      </c>
      <c r="AT84" s="1">
        <f t="shared" si="70"/>
        <v>7628.333333333333</v>
      </c>
      <c r="AU84" s="1">
        <f t="shared" si="71"/>
        <v>1330525.9633982277</v>
      </c>
      <c r="AV84" s="1">
        <f>SUM(AU73:AU84)</f>
        <v>21416505.68852552</v>
      </c>
    </row>
    <row r="85" spans="1:48" x14ac:dyDescent="0.15">
      <c r="C85" s="7">
        <v>12</v>
      </c>
      <c r="D85" s="8">
        <v>-0.65832049945661797</v>
      </c>
      <c r="E85" s="10">
        <f t="shared" si="72"/>
        <v>3.8400739945908899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-0.280124886645161</v>
      </c>
      <c r="E89" s="7"/>
      <c r="F89" s="7"/>
      <c r="G89" s="1">
        <v>1</v>
      </c>
      <c r="H89" s="9">
        <f t="shared" ref="H89:H100" si="82">E90</f>
        <v>-0.280124886645161</v>
      </c>
      <c r="I89" s="9">
        <f t="shared" ref="I89:I100" si="83">H89+273.15</f>
        <v>272.86987511335479</v>
      </c>
      <c r="J89" s="9">
        <f t="shared" ref="J89:J100" si="84">EXP(($C$15*(I89-$C$13))/($C$16*I89*$C$13))</f>
        <v>1.6800199867343449E-2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 t="shared" ref="P89:P100" si="85">O89*J89</f>
        <v>8.9129680351220514E-2</v>
      </c>
      <c r="Q89" s="12">
        <f>P89*$B$91</f>
        <v>4.0108356158049231E-2</v>
      </c>
      <c r="R89" s="9">
        <f>L89*$B$91</f>
        <v>2.3873737500000001</v>
      </c>
      <c r="S89" s="13">
        <f t="shared" ref="S89:S100" si="86">Q89/R89</f>
        <v>1.6800199867343449E-2</v>
      </c>
      <c r="T89" s="2">
        <f>$B$90/100</f>
        <v>0.51</v>
      </c>
      <c r="U89" s="14">
        <f t="shared" ref="U89:U100" si="87">S89*T89</f>
        <v>8.5681019323451593E-3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3.2920282732602064E-2</v>
      </c>
      <c r="AK89" s="9">
        <f t="shared" ref="AK89:AK100" si="88">$B$89/12</f>
        <v>10.4025</v>
      </c>
      <c r="AL89" s="1">
        <f t="shared" ref="AL89:AL100" si="89">$B$91</f>
        <v>0.45</v>
      </c>
      <c r="AM89" s="17">
        <f t="shared" ref="AM89:AM100" si="90">$E$6/12</f>
        <v>231380.83333333334</v>
      </c>
      <c r="AN89" s="1">
        <f>AM89*10000*AK89*AJ89</f>
        <v>792371163.09410059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0.47856663258757398</v>
      </c>
      <c r="E90" s="10">
        <f t="shared" ref="E90:E101" si="91">D89</f>
        <v>-0.280124886645161</v>
      </c>
      <c r="F90" s="7" t="s">
        <v>83</v>
      </c>
      <c r="G90" s="1">
        <v>2</v>
      </c>
      <c r="H90" s="9">
        <f t="shared" si="82"/>
        <v>0.47856663258757398</v>
      </c>
      <c r="I90" s="9">
        <f t="shared" si="83"/>
        <v>273.62856663258754</v>
      </c>
      <c r="J90" s="9">
        <f t="shared" si="84"/>
        <v>1.8547388072891632E-2</v>
      </c>
      <c r="K90" s="9">
        <f t="shared" ref="K90:K100" si="92">$B$89/12</f>
        <v>10.4025</v>
      </c>
      <c r="L90" s="9">
        <f t="shared" ref="L90:L100" si="93">K90*$B$90/100</f>
        <v>5.305275</v>
      </c>
      <c r="M90" s="1" t="s">
        <v>83</v>
      </c>
      <c r="O90" s="9">
        <f t="shared" ref="O90:O100" si="94">L90+O89-P89-N90</f>
        <v>10.521420319648779</v>
      </c>
      <c r="P90" s="9">
        <f t="shared" si="85"/>
        <v>0.19514486574653342</v>
      </c>
      <c r="Q90" s="12">
        <f t="shared" ref="Q90:Q100" si="95">P90*$B$91</f>
        <v>8.7815189585940034E-2</v>
      </c>
      <c r="R90" s="9">
        <f t="shared" ref="R90:R100" si="96">L90*$B$91</f>
        <v>2.3873737500000001</v>
      </c>
      <c r="S90" s="13">
        <f t="shared" si="86"/>
        <v>3.6783176319141499E-2</v>
      </c>
      <c r="T90" s="2">
        <f t="shared" ref="T90:T100" si="97">$B$90/100</f>
        <v>0.51</v>
      </c>
      <c r="U90" s="14">
        <f t="shared" si="87"/>
        <v>1.8759419922762165E-2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8">U90*0.67*AL90+(V90*W90+X90*Y90+Z90*AA90+AB90*AC90+AD90*AE90+AF90*AG90+AH90*AI90)/1000</f>
        <v>3.5992965106712793E-2</v>
      </c>
      <c r="AK90" s="9">
        <f t="shared" si="88"/>
        <v>10.4025</v>
      </c>
      <c r="AL90" s="1">
        <f t="shared" si="89"/>
        <v>0.45</v>
      </c>
      <c r="AM90" s="17">
        <f t="shared" si="90"/>
        <v>231380.83333333334</v>
      </c>
      <c r="AN90" s="1">
        <f t="shared" ref="AN90:AN100" si="99">AM90*10000*AK90*AJ90</f>
        <v>866328757.15150785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-4.4225479847818301</v>
      </c>
      <c r="E91" s="10">
        <f t="shared" si="91"/>
        <v>0.47856663258757398</v>
      </c>
      <c r="F91" s="7" t="s">
        <v>83</v>
      </c>
      <c r="G91" s="1">
        <v>3</v>
      </c>
      <c r="H91" s="9">
        <f t="shared" si="82"/>
        <v>-4.4225479847818301</v>
      </c>
      <c r="I91" s="9">
        <f t="shared" si="83"/>
        <v>268.72745201521815</v>
      </c>
      <c r="J91" s="9">
        <f t="shared" si="84"/>
        <v>9.6923822936568014E-3</v>
      </c>
      <c r="K91" s="9">
        <f t="shared" si="92"/>
        <v>10.4025</v>
      </c>
      <c r="L91" s="9">
        <f t="shared" si="93"/>
        <v>5.305275</v>
      </c>
      <c r="M91" s="1" t="s">
        <v>83</v>
      </c>
      <c r="O91" s="9">
        <f t="shared" si="94"/>
        <v>15.631550453902246</v>
      </c>
      <c r="P91" s="9">
        <f t="shared" si="85"/>
        <v>0.15150696284180507</v>
      </c>
      <c r="Q91" s="12">
        <f t="shared" si="95"/>
        <v>6.8178133278812281E-2</v>
      </c>
      <c r="R91" s="9">
        <f t="shared" si="96"/>
        <v>2.3873737500000001</v>
      </c>
      <c r="S91" s="13">
        <f t="shared" si="86"/>
        <v>2.8557796314386166E-2</v>
      </c>
      <c r="T91" s="2">
        <f t="shared" si="97"/>
        <v>0.51</v>
      </c>
      <c r="U91" s="14">
        <f t="shared" si="87"/>
        <v>1.4564476120336945E-2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8"/>
        <v>3.4728189550281591E-2</v>
      </c>
      <c r="AK91" s="9">
        <f t="shared" si="88"/>
        <v>10.4025</v>
      </c>
      <c r="AL91" s="1">
        <f t="shared" si="89"/>
        <v>0.45</v>
      </c>
      <c r="AM91" s="17">
        <f t="shared" si="90"/>
        <v>231380.83333333334</v>
      </c>
      <c r="AN91" s="1">
        <f t="shared" si="99"/>
        <v>835886379.51937735</v>
      </c>
    </row>
    <row r="92" spans="1:48" x14ac:dyDescent="0.15">
      <c r="C92" s="7">
        <v>3</v>
      </c>
      <c r="D92" s="8">
        <v>0.61068664166092201</v>
      </c>
      <c r="E92" s="10">
        <f t="shared" si="91"/>
        <v>-4.4225479847818301</v>
      </c>
      <c r="F92" s="7" t="s">
        <v>83</v>
      </c>
      <c r="G92" s="1">
        <v>4</v>
      </c>
      <c r="H92" s="9">
        <f t="shared" si="82"/>
        <v>0.61068664166092201</v>
      </c>
      <c r="I92" s="9">
        <f t="shared" si="83"/>
        <v>273.76068664166093</v>
      </c>
      <c r="J92" s="9">
        <f t="shared" si="84"/>
        <v>1.8868657246675073E-2</v>
      </c>
      <c r="K92" s="9">
        <f t="shared" si="92"/>
        <v>10.4025</v>
      </c>
      <c r="L92" s="9">
        <f t="shared" si="93"/>
        <v>5.305275</v>
      </c>
      <c r="M92" s="1" t="s">
        <v>83</v>
      </c>
      <c r="O92" s="9">
        <f t="shared" si="94"/>
        <v>20.78531849106044</v>
      </c>
      <c r="P92" s="9">
        <f t="shared" si="85"/>
        <v>0.39219105037079699</v>
      </c>
      <c r="Q92" s="12">
        <f t="shared" si="95"/>
        <v>0.17648597266685864</v>
      </c>
      <c r="R92" s="9">
        <f t="shared" si="96"/>
        <v>2.3873737500000001</v>
      </c>
      <c r="S92" s="13">
        <f t="shared" si="86"/>
        <v>7.3924735356941343E-2</v>
      </c>
      <c r="T92" s="2">
        <f t="shared" si="97"/>
        <v>0.51</v>
      </c>
      <c r="U92" s="14">
        <f t="shared" si="87"/>
        <v>3.7701615032040087E-2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8"/>
        <v>4.1704036932160085E-2</v>
      </c>
      <c r="AK92" s="9">
        <f t="shared" si="88"/>
        <v>10.4025</v>
      </c>
      <c r="AL92" s="1">
        <f t="shared" si="89"/>
        <v>0.45</v>
      </c>
      <c r="AM92" s="17">
        <f t="shared" si="90"/>
        <v>231380.83333333334</v>
      </c>
      <c r="AN92" s="1">
        <f t="shared" si="99"/>
        <v>1003790779.0181085</v>
      </c>
    </row>
    <row r="93" spans="1:48" x14ac:dyDescent="0.15">
      <c r="C93" s="7">
        <v>4</v>
      </c>
      <c r="D93" s="8">
        <v>11.093902860149001</v>
      </c>
      <c r="E93" s="10">
        <f t="shared" si="91"/>
        <v>0.61068664166092201</v>
      </c>
      <c r="F93" s="7" t="s">
        <v>83</v>
      </c>
      <c r="G93" s="1">
        <v>5</v>
      </c>
      <c r="H93" s="9">
        <f t="shared" si="82"/>
        <v>11.093902860149001</v>
      </c>
      <c r="I93" s="9">
        <f t="shared" si="83"/>
        <v>284.24390286014898</v>
      </c>
      <c r="J93" s="9">
        <f t="shared" si="84"/>
        <v>7.0052371379950767E-2</v>
      </c>
      <c r="K93" s="9">
        <f t="shared" si="92"/>
        <v>10.4025</v>
      </c>
      <c r="L93" s="9">
        <f t="shared" si="93"/>
        <v>5.305275</v>
      </c>
      <c r="M93" s="1" t="s">
        <v>85</v>
      </c>
      <c r="N93" s="9">
        <f>(O92-P92)*$C$21/100</f>
        <v>19.37347106865516</v>
      </c>
      <c r="O93" s="9">
        <f t="shared" si="94"/>
        <v>6.3249313720344809</v>
      </c>
      <c r="P93" s="9">
        <f t="shared" si="85"/>
        <v>0.44307644142646102</v>
      </c>
      <c r="Q93" s="12">
        <f t="shared" si="95"/>
        <v>0.19938439864190746</v>
      </c>
      <c r="R93" s="9">
        <f t="shared" si="96"/>
        <v>2.3873737500000001</v>
      </c>
      <c r="S93" s="13">
        <f t="shared" si="86"/>
        <v>8.3516206309090665E-2</v>
      </c>
      <c r="T93" s="2">
        <f t="shared" si="97"/>
        <v>0.51</v>
      </c>
      <c r="U93" s="14">
        <f t="shared" si="87"/>
        <v>4.2593265217636241E-2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8"/>
        <v>3.5752869463117329E-2</v>
      </c>
      <c r="AK93" s="9">
        <f t="shared" si="88"/>
        <v>10.4025</v>
      </c>
      <c r="AL93" s="1">
        <f t="shared" si="89"/>
        <v>0.45</v>
      </c>
      <c r="AM93" s="17">
        <f t="shared" si="90"/>
        <v>231380.83333333334</v>
      </c>
      <c r="AN93" s="1">
        <f t="shared" si="99"/>
        <v>860549801.18339407</v>
      </c>
    </row>
    <row r="94" spans="1:48" x14ac:dyDescent="0.15">
      <c r="C94" s="7">
        <v>5</v>
      </c>
      <c r="D94" s="8">
        <v>13.892801799405399</v>
      </c>
      <c r="E94" s="10">
        <f t="shared" si="91"/>
        <v>11.093902860149001</v>
      </c>
      <c r="F94" s="7" t="s">
        <v>85</v>
      </c>
      <c r="G94" s="1">
        <v>6</v>
      </c>
      <c r="H94" s="9">
        <f t="shared" si="82"/>
        <v>13.892801799405399</v>
      </c>
      <c r="I94" s="9">
        <f t="shared" si="83"/>
        <v>287.04280179940537</v>
      </c>
      <c r="J94" s="9">
        <f t="shared" si="84"/>
        <v>9.7832565721592019E-2</v>
      </c>
      <c r="K94" s="9">
        <f t="shared" si="92"/>
        <v>10.4025</v>
      </c>
      <c r="L94" s="9">
        <f t="shared" si="93"/>
        <v>5.305275</v>
      </c>
      <c r="M94" s="1" t="s">
        <v>83</v>
      </c>
      <c r="O94" s="9">
        <f t="shared" si="94"/>
        <v>11.18712993060802</v>
      </c>
      <c r="P94" s="9">
        <f t="shared" si="85"/>
        <v>1.0944656241721982</v>
      </c>
      <c r="Q94" s="12">
        <f t="shared" si="95"/>
        <v>0.49250953087748917</v>
      </c>
      <c r="R94" s="9">
        <f t="shared" si="96"/>
        <v>2.3873737500000001</v>
      </c>
      <c r="S94" s="13">
        <f t="shared" si="86"/>
        <v>0.20629762343558028</v>
      </c>
      <c r="T94" s="2">
        <f t="shared" si="97"/>
        <v>0.51</v>
      </c>
      <c r="U94" s="14">
        <f t="shared" si="87"/>
        <v>0.10521178795214595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8"/>
        <v>5.785035406757201E-2</v>
      </c>
      <c r="AK94" s="9">
        <f t="shared" si="88"/>
        <v>10.4025</v>
      </c>
      <c r="AL94" s="1">
        <f t="shared" si="89"/>
        <v>0.45</v>
      </c>
      <c r="AM94" s="17">
        <f t="shared" si="90"/>
        <v>231380.83333333334</v>
      </c>
      <c r="AN94" s="1">
        <f t="shared" si="99"/>
        <v>1392422802.3877726</v>
      </c>
    </row>
    <row r="95" spans="1:48" x14ac:dyDescent="0.15">
      <c r="C95" s="7">
        <v>6</v>
      </c>
      <c r="D95" s="8">
        <v>15.8743552642821</v>
      </c>
      <c r="E95" s="10">
        <f t="shared" si="91"/>
        <v>13.892801799405399</v>
      </c>
      <c r="F95" s="7" t="s">
        <v>83</v>
      </c>
      <c r="G95" s="1">
        <v>7</v>
      </c>
      <c r="H95" s="9">
        <f t="shared" si="82"/>
        <v>15.8743552642821</v>
      </c>
      <c r="I95" s="9">
        <f t="shared" si="83"/>
        <v>289.02435526428206</v>
      </c>
      <c r="J95" s="9">
        <f t="shared" si="84"/>
        <v>0.12344804964629942</v>
      </c>
      <c r="K95" s="9">
        <f t="shared" si="92"/>
        <v>10.4025</v>
      </c>
      <c r="L95" s="9">
        <f t="shared" si="93"/>
        <v>5.305275</v>
      </c>
      <c r="M95" s="1" t="s">
        <v>83</v>
      </c>
      <c r="O95" s="9">
        <f t="shared" si="94"/>
        <v>15.39793930643582</v>
      </c>
      <c r="P95" s="9">
        <f t="shared" si="85"/>
        <v>1.9008455759515943</v>
      </c>
      <c r="Q95" s="12">
        <f t="shared" si="95"/>
        <v>0.85538050917821751</v>
      </c>
      <c r="R95" s="9">
        <f t="shared" si="96"/>
        <v>2.3873737500000001</v>
      </c>
      <c r="S95" s="13">
        <f t="shared" si="86"/>
        <v>0.35829350522858749</v>
      </c>
      <c r="T95" s="2">
        <f t="shared" si="97"/>
        <v>0.51</v>
      </c>
      <c r="U95" s="14">
        <f t="shared" si="87"/>
        <v>0.18272968766657963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8"/>
        <v>0.10154800083147375</v>
      </c>
      <c r="AK95" s="9">
        <f t="shared" si="88"/>
        <v>10.4025</v>
      </c>
      <c r="AL95" s="1">
        <f t="shared" si="89"/>
        <v>0.45</v>
      </c>
      <c r="AM95" s="17">
        <f t="shared" si="90"/>
        <v>231380.83333333334</v>
      </c>
      <c r="AN95" s="1">
        <f t="shared" si="99"/>
        <v>2444198556.3213172</v>
      </c>
    </row>
    <row r="96" spans="1:48" x14ac:dyDescent="0.15">
      <c r="C96" s="7">
        <v>7</v>
      </c>
      <c r="D96" s="8">
        <v>17.5754840389686</v>
      </c>
      <c r="E96" s="10">
        <f t="shared" si="91"/>
        <v>15.8743552642821</v>
      </c>
      <c r="F96" s="7" t="s">
        <v>83</v>
      </c>
      <c r="G96" s="1">
        <v>8</v>
      </c>
      <c r="H96" s="9">
        <f t="shared" si="82"/>
        <v>17.5754840389686</v>
      </c>
      <c r="I96" s="9">
        <f t="shared" si="83"/>
        <v>290.7254840389686</v>
      </c>
      <c r="J96" s="9">
        <f t="shared" si="84"/>
        <v>0.15034648944744611</v>
      </c>
      <c r="K96" s="9">
        <f t="shared" si="92"/>
        <v>10.4025</v>
      </c>
      <c r="L96" s="9">
        <f t="shared" si="93"/>
        <v>5.305275</v>
      </c>
      <c r="M96" s="1" t="s">
        <v>83</v>
      </c>
      <c r="O96" s="9">
        <f t="shared" si="94"/>
        <v>18.802368730484226</v>
      </c>
      <c r="P96" s="9">
        <f t="shared" si="85"/>
        <v>2.8268701319247374</v>
      </c>
      <c r="Q96" s="12">
        <f t="shared" si="95"/>
        <v>1.2720915593661319</v>
      </c>
      <c r="R96" s="9">
        <f t="shared" si="96"/>
        <v>2.3873737500000001</v>
      </c>
      <c r="S96" s="13">
        <f t="shared" si="86"/>
        <v>0.53284139501246164</v>
      </c>
      <c r="T96" s="2">
        <f t="shared" si="97"/>
        <v>0.51</v>
      </c>
      <c r="U96" s="14">
        <f t="shared" si="87"/>
        <v>0.27174911145635544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8"/>
        <v>0.12838735710409116</v>
      </c>
      <c r="AK96" s="9">
        <f t="shared" si="88"/>
        <v>10.4025</v>
      </c>
      <c r="AL96" s="1">
        <f t="shared" si="89"/>
        <v>0.45</v>
      </c>
      <c r="AM96" s="17">
        <f t="shared" si="90"/>
        <v>231380.83333333334</v>
      </c>
      <c r="AN96" s="1">
        <f t="shared" si="99"/>
        <v>3090205521.6676273</v>
      </c>
    </row>
    <row r="97" spans="1:50" x14ac:dyDescent="0.15">
      <c r="C97" s="7">
        <v>8</v>
      </c>
      <c r="D97" s="8">
        <v>18.327602213409101</v>
      </c>
      <c r="E97" s="10">
        <f t="shared" si="91"/>
        <v>17.5754840389686</v>
      </c>
      <c r="F97" s="7" t="s">
        <v>83</v>
      </c>
      <c r="G97" s="1">
        <v>9</v>
      </c>
      <c r="H97" s="9">
        <f t="shared" si="82"/>
        <v>18.327602213409101</v>
      </c>
      <c r="I97" s="9">
        <f t="shared" si="83"/>
        <v>291.47760221340906</v>
      </c>
      <c r="J97" s="9">
        <f t="shared" si="84"/>
        <v>0.16391736350030339</v>
      </c>
      <c r="K97" s="9">
        <f t="shared" si="92"/>
        <v>10.4025</v>
      </c>
      <c r="L97" s="9">
        <f t="shared" si="93"/>
        <v>5.305275</v>
      </c>
      <c r="M97" s="1" t="s">
        <v>83</v>
      </c>
      <c r="O97" s="9">
        <f t="shared" si="94"/>
        <v>21.280773598559492</v>
      </c>
      <c r="P97" s="9">
        <f t="shared" si="85"/>
        <v>3.4882883015227355</v>
      </c>
      <c r="Q97" s="12">
        <f t="shared" si="95"/>
        <v>1.5697297356852311</v>
      </c>
      <c r="R97" s="9">
        <f t="shared" si="96"/>
        <v>2.3873737500000001</v>
      </c>
      <c r="S97" s="13">
        <f t="shared" si="86"/>
        <v>0.65751319234587002</v>
      </c>
      <c r="T97" s="2">
        <f t="shared" si="97"/>
        <v>0.51</v>
      </c>
      <c r="U97" s="14">
        <f t="shared" si="87"/>
        <v>0.33533172809639372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8"/>
        <v>0.14755751602106271</v>
      </c>
      <c r="AK97" s="9">
        <f t="shared" si="88"/>
        <v>10.4025</v>
      </c>
      <c r="AL97" s="1">
        <f t="shared" si="89"/>
        <v>0.45</v>
      </c>
      <c r="AM97" s="17">
        <f t="shared" si="90"/>
        <v>231380.83333333334</v>
      </c>
      <c r="AN97" s="1">
        <f t="shared" si="99"/>
        <v>3551619575.766757</v>
      </c>
    </row>
    <row r="98" spans="1:50" x14ac:dyDescent="0.15">
      <c r="C98" s="7">
        <v>9</v>
      </c>
      <c r="D98" s="8">
        <v>13.682760046639</v>
      </c>
      <c r="E98" s="10">
        <f t="shared" si="91"/>
        <v>18.327602213409101</v>
      </c>
      <c r="F98" s="7" t="s">
        <v>83</v>
      </c>
      <c r="G98" s="1">
        <v>10</v>
      </c>
      <c r="H98" s="9">
        <f t="shared" si="82"/>
        <v>13.682760046639</v>
      </c>
      <c r="I98" s="9">
        <f t="shared" si="83"/>
        <v>286.83276004663895</v>
      </c>
      <c r="J98" s="9">
        <f t="shared" si="84"/>
        <v>9.5432369617608287E-2</v>
      </c>
      <c r="K98" s="9">
        <f t="shared" si="92"/>
        <v>10.4025</v>
      </c>
      <c r="L98" s="9">
        <f t="shared" si="93"/>
        <v>5.305275</v>
      </c>
      <c r="M98" s="1" t="s">
        <v>83</v>
      </c>
      <c r="O98" s="9">
        <f t="shared" si="94"/>
        <v>23.097760297036757</v>
      </c>
      <c r="P98" s="9">
        <f t="shared" si="85"/>
        <v>2.2042739980057298</v>
      </c>
      <c r="Q98" s="12">
        <f t="shared" si="95"/>
        <v>0.99192329910257837</v>
      </c>
      <c r="R98" s="9">
        <f t="shared" si="96"/>
        <v>2.3873737500000001</v>
      </c>
      <c r="S98" s="13">
        <f t="shared" si="86"/>
        <v>0.41548722695915474</v>
      </c>
      <c r="T98" s="2">
        <f t="shared" si="97"/>
        <v>0.51</v>
      </c>
      <c r="U98" s="14">
        <f t="shared" si="87"/>
        <v>0.21189848574916892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8"/>
        <v>0.10713639345337443</v>
      </c>
      <c r="AK98" s="9">
        <f t="shared" si="88"/>
        <v>10.4025</v>
      </c>
      <c r="AL98" s="1">
        <f t="shared" si="89"/>
        <v>0.45</v>
      </c>
      <c r="AM98" s="17">
        <f t="shared" si="90"/>
        <v>231380.83333333334</v>
      </c>
      <c r="AN98" s="1">
        <f t="shared" si="99"/>
        <v>2578707764.4471831</v>
      </c>
    </row>
    <row r="99" spans="1:50" x14ac:dyDescent="0.15">
      <c r="C99" s="7">
        <v>10</v>
      </c>
      <c r="D99" s="8">
        <v>9.4762771079170598</v>
      </c>
      <c r="E99" s="10">
        <f t="shared" si="91"/>
        <v>13.682760046639</v>
      </c>
      <c r="F99" s="7" t="s">
        <v>83</v>
      </c>
      <c r="G99" s="1">
        <v>11</v>
      </c>
      <c r="H99" s="9">
        <f t="shared" si="82"/>
        <v>9.4762771079170598</v>
      </c>
      <c r="I99" s="9">
        <f t="shared" si="83"/>
        <v>282.62627710791702</v>
      </c>
      <c r="J99" s="9">
        <f t="shared" si="84"/>
        <v>5.7580422221970504E-2</v>
      </c>
      <c r="K99" s="9">
        <f t="shared" si="92"/>
        <v>10.4025</v>
      </c>
      <c r="L99" s="9">
        <f t="shared" si="93"/>
        <v>5.305275</v>
      </c>
      <c r="M99" s="1" t="s">
        <v>85</v>
      </c>
      <c r="N99" s="9">
        <f>(O98-P98)*$C$21/100</f>
        <v>19.848811984079479</v>
      </c>
      <c r="O99" s="9">
        <f t="shared" si="94"/>
        <v>6.3499493149515516</v>
      </c>
      <c r="P99" s="9">
        <f t="shared" si="85"/>
        <v>0.36563276264302269</v>
      </c>
      <c r="Q99" s="12">
        <f t="shared" si="95"/>
        <v>0.16453474318936021</v>
      </c>
      <c r="R99" s="9">
        <f t="shared" si="96"/>
        <v>2.3873737500000001</v>
      </c>
      <c r="S99" s="13">
        <f t="shared" si="86"/>
        <v>6.891872007445847E-2</v>
      </c>
      <c r="T99" s="2">
        <f t="shared" si="97"/>
        <v>0.51</v>
      </c>
      <c r="U99" s="14">
        <f t="shared" si="87"/>
        <v>3.5148547237973823E-2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8"/>
        <v>4.093428699224911E-2</v>
      </c>
      <c r="AK99" s="9">
        <f t="shared" si="88"/>
        <v>10.4025</v>
      </c>
      <c r="AL99" s="1">
        <f t="shared" si="89"/>
        <v>0.45</v>
      </c>
      <c r="AM99" s="17">
        <f t="shared" si="90"/>
        <v>231380.83333333334</v>
      </c>
      <c r="AN99" s="1">
        <f t="shared" si="99"/>
        <v>985263366.59783661</v>
      </c>
    </row>
    <row r="100" spans="1:50" x14ac:dyDescent="0.15">
      <c r="C100" s="7">
        <v>11</v>
      </c>
      <c r="D100" s="8">
        <v>3.8400739945908899</v>
      </c>
      <c r="E100" s="10">
        <f t="shared" si="91"/>
        <v>9.4762771079170598</v>
      </c>
      <c r="F100" s="7" t="s">
        <v>85</v>
      </c>
      <c r="G100" s="1">
        <v>12</v>
      </c>
      <c r="H100" s="9">
        <f t="shared" si="82"/>
        <v>3.8400739945908899</v>
      </c>
      <c r="I100" s="9">
        <f t="shared" si="83"/>
        <v>276.99007399459089</v>
      </c>
      <c r="J100" s="9">
        <f t="shared" si="84"/>
        <v>2.8564659996024467E-2</v>
      </c>
      <c r="K100" s="9">
        <f t="shared" si="92"/>
        <v>10.4025</v>
      </c>
      <c r="L100" s="9">
        <f t="shared" si="93"/>
        <v>5.305275</v>
      </c>
      <c r="M100" s="1" t="s">
        <v>83</v>
      </c>
      <c r="O100" s="9">
        <f t="shared" si="94"/>
        <v>11.289591552308529</v>
      </c>
      <c r="P100" s="9">
        <f t="shared" si="85"/>
        <v>0.3224833441856832</v>
      </c>
      <c r="Q100" s="12">
        <f t="shared" si="95"/>
        <v>0.14511750488355743</v>
      </c>
      <c r="R100" s="9">
        <f t="shared" si="96"/>
        <v>2.3873737500000001</v>
      </c>
      <c r="S100" s="13">
        <f t="shared" si="86"/>
        <v>6.078541530565016E-2</v>
      </c>
      <c r="T100" s="2">
        <f t="shared" si="97"/>
        <v>0.51</v>
      </c>
      <c r="U100" s="14">
        <f t="shared" si="87"/>
        <v>3.1000561805881583E-2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8"/>
        <v>3.9683669384473298E-2</v>
      </c>
      <c r="AK100" s="9">
        <f t="shared" si="88"/>
        <v>10.4025</v>
      </c>
      <c r="AL100" s="1">
        <f t="shared" si="89"/>
        <v>0.45</v>
      </c>
      <c r="AM100" s="17">
        <f t="shared" si="90"/>
        <v>231380.83333333334</v>
      </c>
      <c r="AN100" s="1">
        <f t="shared" si="99"/>
        <v>955161762.17030513</v>
      </c>
      <c r="AO100" s="1">
        <f>SUM(AN89:AN100)</f>
        <v>19356506229.325283</v>
      </c>
    </row>
    <row r="101" spans="1:50" x14ac:dyDescent="0.15">
      <c r="C101" s="7">
        <v>12</v>
      </c>
      <c r="D101" s="8">
        <v>-0.65832049945661797</v>
      </c>
      <c r="E101" s="10">
        <f t="shared" si="91"/>
        <v>3.8400739945908899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-0.280124886645161</v>
      </c>
      <c r="E105" s="7"/>
      <c r="F105" s="7"/>
      <c r="G105" s="1">
        <v>1</v>
      </c>
      <c r="H105" s="9">
        <f t="shared" ref="H105:H116" si="100">E106</f>
        <v>-0.280124886645161</v>
      </c>
      <c r="I105" s="9">
        <f t="shared" ref="I105:I116" si="101">H105+273.15</f>
        <v>272.86987511335479</v>
      </c>
      <c r="J105" s="9">
        <f t="shared" ref="J105:J116" si="102">EXP(($C$15*(I105-$C$13))/($C$16*I105*$C$13))</f>
        <v>1.6800199867343449E-2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3">O105*J105</f>
        <v>1.0884684992094789E-2</v>
      </c>
      <c r="Q105" s="12">
        <f>P105*$B$107</f>
        <v>3.2654054976284366E-3</v>
      </c>
      <c r="R105" s="9">
        <f>L105*$B$107</f>
        <v>0.19436706250000002</v>
      </c>
      <c r="S105" s="13">
        <f t="shared" ref="S105:S116" si="104">Q105/R105</f>
        <v>1.6800199867343452E-2</v>
      </c>
      <c r="T105" s="2">
        <f>$B$106/100</f>
        <v>0.01</v>
      </c>
      <c r="U105" s="14">
        <f t="shared" ref="U105:U116" si="105">S105*T105</f>
        <v>1.6800199867343454E-4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6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7">AR105*AQ105</f>
        <v>5.0000000000000001E-3</v>
      </c>
      <c r="AT105" s="1">
        <f>(AS105+AM105+AD105+AA105+U105+X105+AG105+AJ105+AP105)</f>
        <v>5.6580019986734349E-3</v>
      </c>
      <c r="AU105" s="9">
        <f>$B$105/12</f>
        <v>64.789020833333339</v>
      </c>
      <c r="AV105" s="1">
        <f>$B$107</f>
        <v>0.3</v>
      </c>
      <c r="AW105" s="1">
        <f t="shared" ref="AW105:AW116" si="108">$E$7/12</f>
        <v>0</v>
      </c>
      <c r="AX105" s="1">
        <f t="shared" ref="AX105:AX116" si="10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0.47856663258757398</v>
      </c>
      <c r="E106" s="10">
        <f t="shared" ref="E106:E117" si="110">D105</f>
        <v>-0.280124886645161</v>
      </c>
      <c r="F106" s="7" t="s">
        <v>83</v>
      </c>
      <c r="G106" s="1">
        <v>2</v>
      </c>
      <c r="H106" s="9">
        <f t="shared" si="100"/>
        <v>0.47856663258757398</v>
      </c>
      <c r="I106" s="9">
        <f t="shared" si="101"/>
        <v>273.62856663258754</v>
      </c>
      <c r="J106" s="9">
        <f t="shared" si="102"/>
        <v>1.8547388072891632E-2</v>
      </c>
      <c r="K106" s="9">
        <f t="shared" ref="K106:K116" si="111">$B$105/12</f>
        <v>64.789020833333339</v>
      </c>
      <c r="L106" s="9">
        <f t="shared" ref="L106:L116" si="112">K106*$B$106/100</f>
        <v>0.64789020833333344</v>
      </c>
      <c r="M106" s="1" t="s">
        <v>83</v>
      </c>
      <c r="O106" s="9">
        <f t="shared" ref="O106:O116" si="113">L106+O105-P105-N106</f>
        <v>1.2848957316745722</v>
      </c>
      <c r="P106" s="9">
        <f t="shared" si="103"/>
        <v>2.3831459768570325E-2</v>
      </c>
      <c r="Q106" s="12">
        <f t="shared" ref="Q106:Q116" si="114">P106*$B$107</f>
        <v>7.1494379305710974E-3</v>
      </c>
      <c r="R106" s="9">
        <f t="shared" ref="R106:R116" si="115">L106*$B$107</f>
        <v>0.19436706250000002</v>
      </c>
      <c r="S106" s="13">
        <f t="shared" si="104"/>
        <v>3.6783176319141506E-2</v>
      </c>
      <c r="T106" s="2">
        <f t="shared" ref="T106:T116" si="116">$B$106/100</f>
        <v>0.01</v>
      </c>
      <c r="U106" s="14">
        <f t="shared" si="105"/>
        <v>3.6783176319141506E-4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6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7"/>
        <v>5.0000000000000001E-3</v>
      </c>
      <c r="AT106" s="1">
        <f t="shared" ref="AT106:AT116" si="117">(AS106+AM106+AD106+AA106+U106+X106+AG106+AJ106+AP106)</f>
        <v>5.8578317631914154E-3</v>
      </c>
      <c r="AU106" s="9">
        <f t="shared" ref="AU106:AU116" si="118">$B$105/12</f>
        <v>64.789020833333339</v>
      </c>
      <c r="AV106" s="1">
        <f t="shared" ref="AV106:AV116" si="119">$B$107</f>
        <v>0.3</v>
      </c>
      <c r="AW106" s="1">
        <f t="shared" si="108"/>
        <v>0</v>
      </c>
      <c r="AX106" s="1">
        <f t="shared" si="10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-4.4225479847818301</v>
      </c>
      <c r="E107" s="10">
        <f t="shared" si="110"/>
        <v>0.47856663258757398</v>
      </c>
      <c r="F107" s="7" t="s">
        <v>83</v>
      </c>
      <c r="G107" s="1">
        <v>3</v>
      </c>
      <c r="H107" s="9">
        <f t="shared" si="100"/>
        <v>-4.4225479847818301</v>
      </c>
      <c r="I107" s="9">
        <f t="shared" si="101"/>
        <v>268.72745201521815</v>
      </c>
      <c r="J107" s="9">
        <f t="shared" si="102"/>
        <v>9.6923822936568014E-3</v>
      </c>
      <c r="K107" s="9">
        <f t="shared" si="111"/>
        <v>64.789020833333339</v>
      </c>
      <c r="L107" s="9">
        <f t="shared" si="112"/>
        <v>0.64789020833333344</v>
      </c>
      <c r="M107" s="1" t="s">
        <v>83</v>
      </c>
      <c r="O107" s="9">
        <f t="shared" si="113"/>
        <v>1.9089544802393354</v>
      </c>
      <c r="P107" s="9">
        <f t="shared" si="103"/>
        <v>1.8502316603668557E-2</v>
      </c>
      <c r="Q107" s="12">
        <f t="shared" si="114"/>
        <v>5.5506949811005672E-3</v>
      </c>
      <c r="R107" s="9">
        <f t="shared" si="115"/>
        <v>0.19436706250000002</v>
      </c>
      <c r="S107" s="13">
        <f t="shared" si="104"/>
        <v>2.855779631438617E-2</v>
      </c>
      <c r="T107" s="2">
        <f t="shared" si="116"/>
        <v>0.01</v>
      </c>
      <c r="U107" s="14">
        <f t="shared" si="105"/>
        <v>2.8557796314386172E-4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6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7"/>
        <v>5.0000000000000001E-3</v>
      </c>
      <c r="AT107" s="1">
        <f t="shared" si="117"/>
        <v>5.775577963143862E-3</v>
      </c>
      <c r="AU107" s="9">
        <f t="shared" si="118"/>
        <v>64.789020833333339</v>
      </c>
      <c r="AV107" s="1">
        <f t="shared" si="119"/>
        <v>0.3</v>
      </c>
      <c r="AW107" s="1">
        <f t="shared" si="108"/>
        <v>0</v>
      </c>
      <c r="AX107" s="1">
        <f t="shared" si="109"/>
        <v>0</v>
      </c>
    </row>
    <row r="108" spans="1:50" x14ac:dyDescent="0.15">
      <c r="C108" s="7">
        <v>3</v>
      </c>
      <c r="D108" s="8">
        <v>0.61068664166092201</v>
      </c>
      <c r="E108" s="10">
        <f t="shared" si="110"/>
        <v>-4.4225479847818301</v>
      </c>
      <c r="F108" s="7" t="s">
        <v>83</v>
      </c>
      <c r="G108" s="1">
        <v>4</v>
      </c>
      <c r="H108" s="9">
        <f t="shared" si="100"/>
        <v>0.61068664166092201</v>
      </c>
      <c r="I108" s="9">
        <f t="shared" si="101"/>
        <v>273.76068664166093</v>
      </c>
      <c r="J108" s="9">
        <f t="shared" si="102"/>
        <v>1.8868657246675073E-2</v>
      </c>
      <c r="K108" s="9">
        <f t="shared" si="111"/>
        <v>64.789020833333339</v>
      </c>
      <c r="L108" s="9">
        <f t="shared" si="112"/>
        <v>0.64789020833333344</v>
      </c>
      <c r="M108" s="1" t="s">
        <v>83</v>
      </c>
      <c r="O108" s="9">
        <f t="shared" si="113"/>
        <v>2.5383423719690006</v>
      </c>
      <c r="P108" s="9">
        <f t="shared" si="103"/>
        <v>4.7895112191395278E-2</v>
      </c>
      <c r="Q108" s="12">
        <f t="shared" si="114"/>
        <v>1.4368533657418582E-2</v>
      </c>
      <c r="R108" s="9">
        <f t="shared" si="115"/>
        <v>0.19436706250000002</v>
      </c>
      <c r="S108" s="13">
        <f t="shared" si="104"/>
        <v>7.3924735356941357E-2</v>
      </c>
      <c r="T108" s="2">
        <f t="shared" si="116"/>
        <v>0.01</v>
      </c>
      <c r="U108" s="14">
        <f t="shared" si="105"/>
        <v>7.3924735356941361E-4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6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7"/>
        <v>5.0000000000000001E-3</v>
      </c>
      <c r="AT108" s="1">
        <f t="shared" si="117"/>
        <v>6.2292473535694136E-3</v>
      </c>
      <c r="AU108" s="9">
        <f t="shared" si="118"/>
        <v>64.789020833333339</v>
      </c>
      <c r="AV108" s="1">
        <f t="shared" si="119"/>
        <v>0.3</v>
      </c>
      <c r="AW108" s="1">
        <f t="shared" si="108"/>
        <v>0</v>
      </c>
      <c r="AX108" s="1">
        <f t="shared" si="109"/>
        <v>0</v>
      </c>
    </row>
    <row r="109" spans="1:50" x14ac:dyDescent="0.15">
      <c r="C109" s="7">
        <v>4</v>
      </c>
      <c r="D109" s="8">
        <v>11.093902860149001</v>
      </c>
      <c r="E109" s="10">
        <f t="shared" si="110"/>
        <v>0.61068664166092201</v>
      </c>
      <c r="F109" s="7" t="s">
        <v>83</v>
      </c>
      <c r="G109" s="1">
        <v>5</v>
      </c>
      <c r="H109" s="9">
        <f t="shared" si="100"/>
        <v>11.093902860149001</v>
      </c>
      <c r="I109" s="9">
        <f t="shared" si="101"/>
        <v>284.24390286014898</v>
      </c>
      <c r="J109" s="9">
        <f t="shared" si="102"/>
        <v>7.0052371379950767E-2</v>
      </c>
      <c r="K109" s="9">
        <f t="shared" si="111"/>
        <v>64.789020833333339</v>
      </c>
      <c r="L109" s="9">
        <f t="shared" si="112"/>
        <v>0.64789020833333344</v>
      </c>
      <c r="M109" s="1" t="s">
        <v>85</v>
      </c>
      <c r="N109" s="9">
        <f>(O108-P108)*$C$21/100</f>
        <v>2.3659248967887252</v>
      </c>
      <c r="O109" s="9">
        <f t="shared" si="113"/>
        <v>0.77241257132221364</v>
      </c>
      <c r="P109" s="9">
        <f t="shared" si="103"/>
        <v>5.4109332304806419E-2</v>
      </c>
      <c r="Q109" s="12">
        <f t="shared" si="114"/>
        <v>1.6232799691441924E-2</v>
      </c>
      <c r="R109" s="9">
        <f t="shared" si="115"/>
        <v>0.19436706250000002</v>
      </c>
      <c r="S109" s="13">
        <f t="shared" si="104"/>
        <v>8.3516206309090679E-2</v>
      </c>
      <c r="T109" s="2">
        <f t="shared" si="116"/>
        <v>0.01</v>
      </c>
      <c r="U109" s="14">
        <f t="shared" si="105"/>
        <v>8.3516206309090682E-4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6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7"/>
        <v>5.0000000000000001E-3</v>
      </c>
      <c r="AT109" s="1">
        <f t="shared" si="117"/>
        <v>6.3251620630909071E-3</v>
      </c>
      <c r="AU109" s="9">
        <f t="shared" si="118"/>
        <v>64.789020833333339</v>
      </c>
      <c r="AV109" s="1">
        <f t="shared" si="119"/>
        <v>0.3</v>
      </c>
      <c r="AW109" s="1">
        <f t="shared" si="108"/>
        <v>0</v>
      </c>
      <c r="AX109" s="1">
        <f t="shared" si="109"/>
        <v>0</v>
      </c>
    </row>
    <row r="110" spans="1:50" x14ac:dyDescent="0.15">
      <c r="C110" s="7">
        <v>5</v>
      </c>
      <c r="D110" s="8">
        <v>13.892801799405399</v>
      </c>
      <c r="E110" s="10">
        <f t="shared" si="110"/>
        <v>11.093902860149001</v>
      </c>
      <c r="F110" s="7" t="s">
        <v>85</v>
      </c>
      <c r="G110" s="1">
        <v>6</v>
      </c>
      <c r="H110" s="9">
        <f t="shared" si="100"/>
        <v>13.892801799405399</v>
      </c>
      <c r="I110" s="9">
        <f t="shared" si="101"/>
        <v>287.04280179940537</v>
      </c>
      <c r="J110" s="9">
        <f t="shared" si="102"/>
        <v>9.7832565721592019E-2</v>
      </c>
      <c r="K110" s="9">
        <f t="shared" si="111"/>
        <v>64.789020833333339</v>
      </c>
      <c r="L110" s="9">
        <f t="shared" si="112"/>
        <v>0.64789020833333344</v>
      </c>
      <c r="M110" s="1" t="s">
        <v>83</v>
      </c>
      <c r="O110" s="9">
        <f t="shared" si="113"/>
        <v>1.3661934473507407</v>
      </c>
      <c r="P110" s="9">
        <f t="shared" si="103"/>
        <v>0.13365821022634969</v>
      </c>
      <c r="Q110" s="12">
        <f t="shared" si="114"/>
        <v>4.0097463067904904E-2</v>
      </c>
      <c r="R110" s="9">
        <f t="shared" si="115"/>
        <v>0.19436706250000002</v>
      </c>
      <c r="S110" s="13">
        <f t="shared" si="104"/>
        <v>0.20629762343558028</v>
      </c>
      <c r="T110" s="2">
        <f t="shared" si="116"/>
        <v>0.01</v>
      </c>
      <c r="U110" s="14">
        <f t="shared" si="105"/>
        <v>2.0629762343558028E-3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6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7"/>
        <v>5.0000000000000001E-3</v>
      </c>
      <c r="AT110" s="1">
        <f t="shared" si="117"/>
        <v>7.5529762343558024E-3</v>
      </c>
      <c r="AU110" s="9">
        <f t="shared" si="118"/>
        <v>64.789020833333339</v>
      </c>
      <c r="AV110" s="1">
        <f t="shared" si="119"/>
        <v>0.3</v>
      </c>
      <c r="AW110" s="1">
        <f t="shared" si="108"/>
        <v>0</v>
      </c>
      <c r="AX110" s="1">
        <f t="shared" si="109"/>
        <v>0</v>
      </c>
    </row>
    <row r="111" spans="1:50" x14ac:dyDescent="0.15">
      <c r="C111" s="7">
        <v>6</v>
      </c>
      <c r="D111" s="8">
        <v>15.8743552642821</v>
      </c>
      <c r="E111" s="10">
        <f t="shared" si="110"/>
        <v>13.892801799405399</v>
      </c>
      <c r="F111" s="7" t="s">
        <v>83</v>
      </c>
      <c r="G111" s="1">
        <v>7</v>
      </c>
      <c r="H111" s="9">
        <f t="shared" si="100"/>
        <v>15.8743552642821</v>
      </c>
      <c r="I111" s="9">
        <f t="shared" si="101"/>
        <v>289.02435526428206</v>
      </c>
      <c r="J111" s="9">
        <f t="shared" si="102"/>
        <v>0.12344804964629942</v>
      </c>
      <c r="K111" s="9">
        <f t="shared" si="111"/>
        <v>64.789020833333339</v>
      </c>
      <c r="L111" s="9">
        <f t="shared" si="112"/>
        <v>0.64789020833333344</v>
      </c>
      <c r="M111" s="1" t="s">
        <v>83</v>
      </c>
      <c r="O111" s="9">
        <f t="shared" si="113"/>
        <v>1.8804254454577243</v>
      </c>
      <c r="P111" s="9">
        <f t="shared" si="103"/>
        <v>0.23213485374702986</v>
      </c>
      <c r="Q111" s="12">
        <f t="shared" si="114"/>
        <v>6.9640456124108949E-2</v>
      </c>
      <c r="R111" s="9">
        <f t="shared" si="115"/>
        <v>0.19436706250000002</v>
      </c>
      <c r="S111" s="13">
        <f t="shared" si="104"/>
        <v>0.35829350522858749</v>
      </c>
      <c r="T111" s="2">
        <f t="shared" si="116"/>
        <v>0.01</v>
      </c>
      <c r="U111" s="14">
        <f t="shared" si="105"/>
        <v>3.582935052285875E-3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6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7"/>
        <v>7.4999999999999997E-3</v>
      </c>
      <c r="AT111" s="1">
        <f t="shared" si="117"/>
        <v>1.3532935052285876E-2</v>
      </c>
      <c r="AU111" s="9">
        <f t="shared" si="118"/>
        <v>64.789020833333339</v>
      </c>
      <c r="AV111" s="1">
        <f t="shared" si="119"/>
        <v>0.3</v>
      </c>
      <c r="AW111" s="1">
        <f t="shared" si="108"/>
        <v>0</v>
      </c>
      <c r="AX111" s="1">
        <f t="shared" si="109"/>
        <v>0</v>
      </c>
    </row>
    <row r="112" spans="1:50" x14ac:dyDescent="0.15">
      <c r="C112" s="7">
        <v>7</v>
      </c>
      <c r="D112" s="8">
        <v>17.5754840389686</v>
      </c>
      <c r="E112" s="10">
        <f t="shared" si="110"/>
        <v>15.8743552642821</v>
      </c>
      <c r="F112" s="7" t="s">
        <v>83</v>
      </c>
      <c r="G112" s="1">
        <v>8</v>
      </c>
      <c r="H112" s="9">
        <f t="shared" si="100"/>
        <v>17.5754840389686</v>
      </c>
      <c r="I112" s="9">
        <f t="shared" si="101"/>
        <v>290.7254840389686</v>
      </c>
      <c r="J112" s="9">
        <f t="shared" si="102"/>
        <v>0.15034648944744611</v>
      </c>
      <c r="K112" s="9">
        <f t="shared" si="111"/>
        <v>64.789020833333339</v>
      </c>
      <c r="L112" s="9">
        <f t="shared" si="112"/>
        <v>0.64789020833333344</v>
      </c>
      <c r="M112" s="1" t="s">
        <v>83</v>
      </c>
      <c r="O112" s="9">
        <f t="shared" si="113"/>
        <v>2.296180800044028</v>
      </c>
      <c r="P112" s="9">
        <f t="shared" si="103"/>
        <v>0.34522272242324781</v>
      </c>
      <c r="Q112" s="12">
        <f t="shared" si="114"/>
        <v>0.10356681672697433</v>
      </c>
      <c r="R112" s="9">
        <f t="shared" si="115"/>
        <v>0.19436706250000002</v>
      </c>
      <c r="S112" s="13">
        <f t="shared" si="104"/>
        <v>0.53284139501246164</v>
      </c>
      <c r="T112" s="2">
        <f t="shared" si="116"/>
        <v>0.01</v>
      </c>
      <c r="U112" s="14">
        <f t="shared" si="105"/>
        <v>5.3284139501246167E-3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6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7"/>
        <v>7.4999999999999997E-3</v>
      </c>
      <c r="AT112" s="1">
        <f t="shared" si="117"/>
        <v>1.5278413950124616E-2</v>
      </c>
      <c r="AU112" s="9">
        <f t="shared" si="118"/>
        <v>64.789020833333339</v>
      </c>
      <c r="AV112" s="1">
        <f t="shared" si="119"/>
        <v>0.3</v>
      </c>
      <c r="AW112" s="1">
        <f t="shared" si="108"/>
        <v>0</v>
      </c>
      <c r="AX112" s="1">
        <f t="shared" si="109"/>
        <v>0</v>
      </c>
    </row>
    <row r="113" spans="1:53" x14ac:dyDescent="0.15">
      <c r="C113" s="7">
        <v>8</v>
      </c>
      <c r="D113" s="8">
        <v>18.327602213409101</v>
      </c>
      <c r="E113" s="10">
        <f t="shared" si="110"/>
        <v>17.5754840389686</v>
      </c>
      <c r="F113" s="7" t="s">
        <v>83</v>
      </c>
      <c r="G113" s="1">
        <v>9</v>
      </c>
      <c r="H113" s="9">
        <f t="shared" si="100"/>
        <v>18.327602213409101</v>
      </c>
      <c r="I113" s="9">
        <f t="shared" si="101"/>
        <v>291.47760221340906</v>
      </c>
      <c r="J113" s="9">
        <f t="shared" si="102"/>
        <v>0.16391736350030339</v>
      </c>
      <c r="K113" s="9">
        <f t="shared" si="111"/>
        <v>64.789020833333339</v>
      </c>
      <c r="L113" s="9">
        <f t="shared" si="112"/>
        <v>0.64789020833333344</v>
      </c>
      <c r="M113" s="1" t="s">
        <v>83</v>
      </c>
      <c r="O113" s="9">
        <f t="shared" si="113"/>
        <v>2.598848285954114</v>
      </c>
      <c r="P113" s="9">
        <f t="shared" si="103"/>
        <v>0.42599635917088091</v>
      </c>
      <c r="Q113" s="12">
        <f t="shared" si="114"/>
        <v>0.12779890775126426</v>
      </c>
      <c r="R113" s="9">
        <f t="shared" si="115"/>
        <v>0.19436706250000002</v>
      </c>
      <c r="S113" s="13">
        <f t="shared" si="104"/>
        <v>0.65751319234587002</v>
      </c>
      <c r="T113" s="2">
        <f t="shared" si="116"/>
        <v>0.01</v>
      </c>
      <c r="U113" s="14">
        <f t="shared" si="105"/>
        <v>6.5751319234587007E-3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6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7"/>
        <v>7.4999999999999997E-3</v>
      </c>
      <c r="AT113" s="1">
        <f t="shared" si="117"/>
        <v>1.65251319234587E-2</v>
      </c>
      <c r="AU113" s="9">
        <f t="shared" si="118"/>
        <v>64.789020833333339</v>
      </c>
      <c r="AV113" s="1">
        <f t="shared" si="119"/>
        <v>0.3</v>
      </c>
      <c r="AW113" s="1">
        <f t="shared" si="108"/>
        <v>0</v>
      </c>
      <c r="AX113" s="1">
        <f t="shared" si="109"/>
        <v>0</v>
      </c>
    </row>
    <row r="114" spans="1:53" x14ac:dyDescent="0.15">
      <c r="C114" s="7">
        <v>9</v>
      </c>
      <c r="D114" s="8">
        <v>13.682760046639</v>
      </c>
      <c r="E114" s="10">
        <f t="shared" si="110"/>
        <v>18.327602213409101</v>
      </c>
      <c r="F114" s="7" t="s">
        <v>83</v>
      </c>
      <c r="G114" s="1">
        <v>10</v>
      </c>
      <c r="H114" s="9">
        <f t="shared" si="100"/>
        <v>13.682760046639</v>
      </c>
      <c r="I114" s="9">
        <f t="shared" si="101"/>
        <v>286.83276004663895</v>
      </c>
      <c r="J114" s="9">
        <f t="shared" si="102"/>
        <v>9.5432369617608287E-2</v>
      </c>
      <c r="K114" s="9">
        <f t="shared" si="111"/>
        <v>64.789020833333339</v>
      </c>
      <c r="L114" s="9">
        <f t="shared" si="112"/>
        <v>0.64789020833333344</v>
      </c>
      <c r="M114" s="1" t="s">
        <v>83</v>
      </c>
      <c r="O114" s="9">
        <f t="shared" si="113"/>
        <v>2.8207421351165665</v>
      </c>
      <c r="P114" s="9">
        <f t="shared" si="103"/>
        <v>0.26919010603440574</v>
      </c>
      <c r="Q114" s="12">
        <f t="shared" si="114"/>
        <v>8.0757031810321719E-2</v>
      </c>
      <c r="R114" s="9">
        <f t="shared" si="115"/>
        <v>0.19436706250000002</v>
      </c>
      <c r="S114" s="13">
        <f t="shared" si="104"/>
        <v>0.41548722695915474</v>
      </c>
      <c r="T114" s="2">
        <f t="shared" si="116"/>
        <v>0.01</v>
      </c>
      <c r="U114" s="14">
        <f t="shared" si="105"/>
        <v>4.1548722695915474E-3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6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7"/>
        <v>7.4999999999999997E-3</v>
      </c>
      <c r="AT114" s="1">
        <f t="shared" si="117"/>
        <v>1.4104872269591548E-2</v>
      </c>
      <c r="AU114" s="9">
        <f t="shared" si="118"/>
        <v>64.789020833333339</v>
      </c>
      <c r="AV114" s="1">
        <f t="shared" si="119"/>
        <v>0.3</v>
      </c>
      <c r="AW114" s="1">
        <f t="shared" si="108"/>
        <v>0</v>
      </c>
      <c r="AX114" s="1">
        <f t="shared" si="109"/>
        <v>0</v>
      </c>
    </row>
    <row r="115" spans="1:53" x14ac:dyDescent="0.15">
      <c r="C115" s="7">
        <v>10</v>
      </c>
      <c r="D115" s="8">
        <v>9.4762771079170598</v>
      </c>
      <c r="E115" s="10">
        <f t="shared" si="110"/>
        <v>13.682760046639</v>
      </c>
      <c r="F115" s="7" t="s">
        <v>83</v>
      </c>
      <c r="G115" s="1">
        <v>11</v>
      </c>
      <c r="H115" s="9">
        <f t="shared" si="100"/>
        <v>9.4762771079170598</v>
      </c>
      <c r="I115" s="9">
        <f t="shared" si="101"/>
        <v>282.62627710791702</v>
      </c>
      <c r="J115" s="9">
        <f t="shared" si="102"/>
        <v>5.7580422221970504E-2</v>
      </c>
      <c r="K115" s="9">
        <f t="shared" si="111"/>
        <v>64.789020833333339</v>
      </c>
      <c r="L115" s="9">
        <f t="shared" si="112"/>
        <v>0.64789020833333344</v>
      </c>
      <c r="M115" s="1" t="s">
        <v>85</v>
      </c>
      <c r="N115" s="9">
        <f>(O114-P114)*$C$21/100</f>
        <v>2.4239744276280528</v>
      </c>
      <c r="O115" s="9">
        <f t="shared" si="113"/>
        <v>0.77546780978744145</v>
      </c>
      <c r="P115" s="9">
        <f t="shared" si="103"/>
        <v>4.4651763907107588E-2</v>
      </c>
      <c r="Q115" s="12">
        <f t="shared" si="114"/>
        <v>1.3395529172132275E-2</v>
      </c>
      <c r="R115" s="9">
        <f t="shared" si="115"/>
        <v>0.19436706250000002</v>
      </c>
      <c r="S115" s="13">
        <f t="shared" si="104"/>
        <v>6.891872007445847E-2</v>
      </c>
      <c r="T115" s="2">
        <f t="shared" si="116"/>
        <v>0.01</v>
      </c>
      <c r="U115" s="14">
        <f t="shared" si="105"/>
        <v>6.8918720074458476E-4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6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7"/>
        <v>5.0000000000000001E-3</v>
      </c>
      <c r="AT115" s="1">
        <f t="shared" si="117"/>
        <v>6.1791872007445851E-3</v>
      </c>
      <c r="AU115" s="9">
        <f t="shared" si="118"/>
        <v>64.789020833333339</v>
      </c>
      <c r="AV115" s="1">
        <f t="shared" si="119"/>
        <v>0.3</v>
      </c>
      <c r="AW115" s="1">
        <f t="shared" si="108"/>
        <v>0</v>
      </c>
      <c r="AX115" s="1">
        <f t="shared" si="109"/>
        <v>0</v>
      </c>
    </row>
    <row r="116" spans="1:53" x14ac:dyDescent="0.15">
      <c r="C116" s="7">
        <v>11</v>
      </c>
      <c r="D116" s="8">
        <v>3.8400739945908899</v>
      </c>
      <c r="E116" s="10">
        <f t="shared" si="110"/>
        <v>9.4762771079170598</v>
      </c>
      <c r="F116" s="7" t="s">
        <v>85</v>
      </c>
      <c r="G116" s="1">
        <v>12</v>
      </c>
      <c r="H116" s="9">
        <f t="shared" si="100"/>
        <v>3.8400739945908899</v>
      </c>
      <c r="I116" s="9">
        <f t="shared" si="101"/>
        <v>276.99007399459089</v>
      </c>
      <c r="J116" s="9">
        <f t="shared" si="102"/>
        <v>2.8564659996024467E-2</v>
      </c>
      <c r="K116" s="9">
        <f t="shared" si="111"/>
        <v>64.789020833333339</v>
      </c>
      <c r="L116" s="9">
        <f t="shared" si="112"/>
        <v>0.64789020833333344</v>
      </c>
      <c r="M116" s="1" t="s">
        <v>83</v>
      </c>
      <c r="O116" s="9">
        <f t="shared" si="113"/>
        <v>1.3787062542136674</v>
      </c>
      <c r="P116" s="9">
        <f t="shared" si="103"/>
        <v>3.9382275386005888E-2</v>
      </c>
      <c r="Q116" s="12">
        <f t="shared" si="114"/>
        <v>1.1814682615801765E-2</v>
      </c>
      <c r="R116" s="9">
        <f t="shared" si="115"/>
        <v>0.19436706250000002</v>
      </c>
      <c r="S116" s="13">
        <f t="shared" si="104"/>
        <v>6.0785415305650174E-2</v>
      </c>
      <c r="T116" s="2">
        <f t="shared" si="116"/>
        <v>0.01</v>
      </c>
      <c r="U116" s="14">
        <f t="shared" si="105"/>
        <v>6.0785415305650173E-4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6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7"/>
        <v>5.0000000000000001E-3</v>
      </c>
      <c r="AT116" s="1">
        <f t="shared" si="117"/>
        <v>6.0978541530565021E-3</v>
      </c>
      <c r="AU116" s="9">
        <f t="shared" si="118"/>
        <v>64.789020833333339</v>
      </c>
      <c r="AV116" s="1">
        <f t="shared" si="119"/>
        <v>0.3</v>
      </c>
      <c r="AW116" s="1">
        <f t="shared" si="108"/>
        <v>0</v>
      </c>
      <c r="AX116" s="1">
        <f t="shared" si="109"/>
        <v>0</v>
      </c>
      <c r="AY116" s="1">
        <f>SUM(AX105:AX116)</f>
        <v>0</v>
      </c>
    </row>
    <row r="117" spans="1:53" x14ac:dyDescent="0.15">
      <c r="C117" s="7">
        <v>12</v>
      </c>
      <c r="D117" s="8">
        <v>-0.65832049945661797</v>
      </c>
      <c r="E117" s="10">
        <f t="shared" si="110"/>
        <v>3.8400739945908899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-0.280124886645161</v>
      </c>
      <c r="E121" s="7"/>
      <c r="F121" s="7"/>
      <c r="G121" s="1">
        <v>1</v>
      </c>
      <c r="H121" s="9">
        <f t="shared" ref="H121:H132" si="120">E122</f>
        <v>-0.280124886645161</v>
      </c>
      <c r="I121" s="9">
        <f t="shared" ref="I121:I132" si="121">H121+273.15</f>
        <v>272.86987511335479</v>
      </c>
      <c r="J121" s="9">
        <f t="shared" ref="J121:J132" si="122">EXP(($C$15*(I121-$C$13))/($C$16*I121*$C$13))</f>
        <v>1.6800199867343449E-2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3">O121*J121</f>
        <v>4.7830169022326802E-3</v>
      </c>
      <c r="Q121" s="12">
        <f>P121*$B$123</f>
        <v>1.5783955777367846E-3</v>
      </c>
      <c r="R121" s="9">
        <f>L121*$B$123</f>
        <v>9.3951000000000007E-2</v>
      </c>
      <c r="S121" s="13">
        <f t="shared" ref="S121:S132" si="124">Q121/R121</f>
        <v>1.6800199867343452E-2</v>
      </c>
      <c r="T121" s="2">
        <f>$B$122/100</f>
        <v>0.01</v>
      </c>
      <c r="U121" s="14">
        <f t="shared" ref="U121:U132" si="125">S121*T121</f>
        <v>1.6800199867343454E-4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6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7">AR121*AQ121</f>
        <v>5.0000000000000001E-3</v>
      </c>
      <c r="AT121" s="1">
        <f>(AS121+AM121+AD121+AA121+U121+X121+AG121+AJ121+AP121)</f>
        <v>5.6580019986734349E-3</v>
      </c>
      <c r="AU121" s="9">
        <f>$B$121/12</f>
        <v>28.47</v>
      </c>
      <c r="AV121" s="1">
        <f>$B$123</f>
        <v>0.33</v>
      </c>
      <c r="AW121" s="1">
        <f t="shared" ref="AW121:AW132" si="128">$E$8/12</f>
        <v>0</v>
      </c>
      <c r="AX121" s="1">
        <f>AW121*10000*AV121*0.67*AU121*AT121</f>
        <v>0</v>
      </c>
      <c r="AZ121" s="1">
        <f t="shared" ref="AZ121:AZ132" si="129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0.47856663258757398</v>
      </c>
      <c r="E122" s="10">
        <f t="shared" ref="E122:E133" si="130">D121</f>
        <v>-0.280124886645161</v>
      </c>
      <c r="F122" s="7" t="s">
        <v>83</v>
      </c>
      <c r="G122" s="1">
        <v>2</v>
      </c>
      <c r="H122" s="9">
        <f t="shared" si="120"/>
        <v>0.47856663258757398</v>
      </c>
      <c r="I122" s="9">
        <f t="shared" si="121"/>
        <v>273.62856663258754</v>
      </c>
      <c r="J122" s="9">
        <f t="shared" si="122"/>
        <v>1.8547388072891632E-2</v>
      </c>
      <c r="K122" s="9">
        <f t="shared" ref="K122:K132" si="131">$B$121/12</f>
        <v>28.47</v>
      </c>
      <c r="L122" s="9">
        <f t="shared" ref="L122:L132" si="132">K122*$B$122/100</f>
        <v>0.28470000000000001</v>
      </c>
      <c r="M122" s="1" t="s">
        <v>83</v>
      </c>
      <c r="O122" s="9">
        <f t="shared" ref="O122:O132" si="133">L122+O121-P121-N122</f>
        <v>0.56461698309776731</v>
      </c>
      <c r="P122" s="9">
        <f t="shared" si="123"/>
        <v>1.0472170298059585E-2</v>
      </c>
      <c r="Q122" s="12">
        <f t="shared" ref="Q122:Q132" si="134">P122*$B$123</f>
        <v>3.4558161983596633E-3</v>
      </c>
      <c r="R122" s="9">
        <f t="shared" ref="R122:R132" si="135">L122*$B$123</f>
        <v>9.3951000000000007E-2</v>
      </c>
      <c r="S122" s="13">
        <f t="shared" si="124"/>
        <v>3.6783176319141499E-2</v>
      </c>
      <c r="T122" s="2">
        <f t="shared" ref="T122:T132" si="136">$B$122/100</f>
        <v>0.01</v>
      </c>
      <c r="U122" s="14">
        <f t="shared" si="125"/>
        <v>3.6783176319141501E-4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6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7"/>
        <v>5.0000000000000001E-3</v>
      </c>
      <c r="AT122" s="1">
        <f t="shared" ref="AT122:AT132" si="137">(AS122+AM122+AD122+AA122+U122+X122+AG122+AJ122+AP122)</f>
        <v>5.8578317631914154E-3</v>
      </c>
      <c r="AU122" s="9">
        <f t="shared" ref="AU122:AU132" si="138">$B$121/12</f>
        <v>28.47</v>
      </c>
      <c r="AV122" s="1">
        <f t="shared" ref="AV122:AV132" si="139">$B$123</f>
        <v>0.33</v>
      </c>
      <c r="AW122" s="1">
        <f t="shared" si="128"/>
        <v>0</v>
      </c>
      <c r="AX122" s="1">
        <f t="shared" ref="AX122:AX132" si="140">AW122*10000*AV122*0.67*AU122*AT122</f>
        <v>0</v>
      </c>
      <c r="AZ122" s="1">
        <f t="shared" si="129"/>
        <v>0</v>
      </c>
      <c r="BA122" s="1">
        <f t="shared" ref="BA122:BA132" si="141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-4.4225479847818301</v>
      </c>
      <c r="E123" s="10">
        <f t="shared" si="130"/>
        <v>0.47856663258757398</v>
      </c>
      <c r="F123" s="7" t="s">
        <v>83</v>
      </c>
      <c r="G123" s="1">
        <v>3</v>
      </c>
      <c r="H123" s="9">
        <f t="shared" si="120"/>
        <v>-4.4225479847818301</v>
      </c>
      <c r="I123" s="9">
        <f t="shared" si="121"/>
        <v>268.72745201521815</v>
      </c>
      <c r="J123" s="9">
        <f t="shared" si="122"/>
        <v>9.6923822936568014E-3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33"/>
        <v>0.8388448127997078</v>
      </c>
      <c r="P123" s="9">
        <f t="shared" si="123"/>
        <v>8.130404610705742E-3</v>
      </c>
      <c r="Q123" s="12">
        <f t="shared" si="134"/>
        <v>2.683033521532895E-3</v>
      </c>
      <c r="R123" s="9">
        <f t="shared" si="135"/>
        <v>9.3951000000000007E-2</v>
      </c>
      <c r="S123" s="13">
        <f t="shared" si="124"/>
        <v>2.8557796314386166E-2</v>
      </c>
      <c r="T123" s="2">
        <f t="shared" si="136"/>
        <v>0.01</v>
      </c>
      <c r="U123" s="14">
        <f t="shared" si="125"/>
        <v>2.8557796314386167E-4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6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7"/>
        <v>5.0000000000000001E-3</v>
      </c>
      <c r="AT123" s="1">
        <f t="shared" si="137"/>
        <v>5.775577963143862E-3</v>
      </c>
      <c r="AU123" s="9">
        <f t="shared" si="138"/>
        <v>28.47</v>
      </c>
      <c r="AV123" s="1">
        <f t="shared" si="139"/>
        <v>0.33</v>
      </c>
      <c r="AW123" s="1">
        <f t="shared" si="128"/>
        <v>0</v>
      </c>
      <c r="AX123" s="1">
        <f t="shared" si="140"/>
        <v>0</v>
      </c>
      <c r="AZ123" s="1">
        <f t="shared" si="129"/>
        <v>0</v>
      </c>
      <c r="BA123" s="1">
        <f t="shared" si="141"/>
        <v>0</v>
      </c>
    </row>
    <row r="124" spans="1:53" x14ac:dyDescent="0.15">
      <c r="C124" s="7">
        <v>3</v>
      </c>
      <c r="D124" s="8">
        <v>0.61068664166092201</v>
      </c>
      <c r="E124" s="10">
        <f t="shared" si="130"/>
        <v>-4.4225479847818301</v>
      </c>
      <c r="F124" s="7" t="s">
        <v>83</v>
      </c>
      <c r="G124" s="1">
        <v>4</v>
      </c>
      <c r="H124" s="9">
        <f t="shared" si="120"/>
        <v>0.61068664166092201</v>
      </c>
      <c r="I124" s="9">
        <f t="shared" si="121"/>
        <v>273.76068664166093</v>
      </c>
      <c r="J124" s="9">
        <f t="shared" si="122"/>
        <v>1.8868657246675073E-2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33"/>
        <v>1.1154144081890021</v>
      </c>
      <c r="P124" s="9">
        <f t="shared" si="123"/>
        <v>2.1046372156121203E-2</v>
      </c>
      <c r="Q124" s="12">
        <f t="shared" si="134"/>
        <v>6.9453028115199975E-3</v>
      </c>
      <c r="R124" s="9">
        <f t="shared" si="135"/>
        <v>9.3951000000000007E-2</v>
      </c>
      <c r="S124" s="13">
        <f t="shared" si="124"/>
        <v>7.3924735356941357E-2</v>
      </c>
      <c r="T124" s="2">
        <f t="shared" si="136"/>
        <v>0.01</v>
      </c>
      <c r="U124" s="14">
        <f t="shared" si="125"/>
        <v>7.3924735356941361E-4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6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7"/>
        <v>5.0000000000000001E-3</v>
      </c>
      <c r="AT124" s="1">
        <f t="shared" si="137"/>
        <v>6.2292473535694136E-3</v>
      </c>
      <c r="AU124" s="9">
        <f t="shared" si="138"/>
        <v>28.47</v>
      </c>
      <c r="AV124" s="1">
        <f t="shared" si="139"/>
        <v>0.33</v>
      </c>
      <c r="AW124" s="1">
        <f t="shared" si="128"/>
        <v>0</v>
      </c>
      <c r="AX124" s="1">
        <f t="shared" si="140"/>
        <v>0</v>
      </c>
      <c r="AZ124" s="1">
        <f t="shared" si="129"/>
        <v>0</v>
      </c>
      <c r="BA124" s="1">
        <f t="shared" si="141"/>
        <v>0</v>
      </c>
    </row>
    <row r="125" spans="1:53" x14ac:dyDescent="0.15">
      <c r="C125" s="7">
        <v>4</v>
      </c>
      <c r="D125" s="8">
        <v>11.093902860149001</v>
      </c>
      <c r="E125" s="10">
        <f t="shared" si="130"/>
        <v>0.61068664166092201</v>
      </c>
      <c r="F125" s="7" t="s">
        <v>83</v>
      </c>
      <c r="G125" s="1">
        <v>5</v>
      </c>
      <c r="H125" s="9">
        <f t="shared" si="120"/>
        <v>11.093902860149001</v>
      </c>
      <c r="I125" s="9">
        <f t="shared" si="121"/>
        <v>284.24390286014898</v>
      </c>
      <c r="J125" s="9">
        <f t="shared" si="122"/>
        <v>7.0052371379950767E-2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1.0396496342312369</v>
      </c>
      <c r="O125" s="9">
        <f t="shared" si="133"/>
        <v>0.33941840180164395</v>
      </c>
      <c r="P125" s="9">
        <f t="shared" si="123"/>
        <v>2.3777063936198113E-2</v>
      </c>
      <c r="Q125" s="12">
        <f t="shared" si="134"/>
        <v>7.8464310989453771E-3</v>
      </c>
      <c r="R125" s="9">
        <f t="shared" si="135"/>
        <v>9.3951000000000007E-2</v>
      </c>
      <c r="S125" s="13">
        <f t="shared" si="124"/>
        <v>8.3516206309090665E-2</v>
      </c>
      <c r="T125" s="2">
        <f t="shared" si="136"/>
        <v>0.01</v>
      </c>
      <c r="U125" s="14">
        <f t="shared" si="125"/>
        <v>8.3516206309090671E-4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6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7"/>
        <v>5.0000000000000001E-3</v>
      </c>
      <c r="AT125" s="1">
        <f t="shared" si="137"/>
        <v>6.3251620630909071E-3</v>
      </c>
      <c r="AU125" s="9">
        <f t="shared" si="138"/>
        <v>28.47</v>
      </c>
      <c r="AV125" s="1">
        <f t="shared" si="139"/>
        <v>0.33</v>
      </c>
      <c r="AW125" s="1">
        <f t="shared" si="128"/>
        <v>0</v>
      </c>
      <c r="AX125" s="1">
        <f t="shared" si="140"/>
        <v>0</v>
      </c>
      <c r="AZ125" s="1">
        <f t="shared" si="129"/>
        <v>0</v>
      </c>
      <c r="BA125" s="1">
        <f t="shared" si="141"/>
        <v>0</v>
      </c>
    </row>
    <row r="126" spans="1:53" x14ac:dyDescent="0.15">
      <c r="C126" s="7">
        <v>5</v>
      </c>
      <c r="D126" s="8">
        <v>13.892801799405399</v>
      </c>
      <c r="E126" s="10">
        <f t="shared" si="130"/>
        <v>11.093902860149001</v>
      </c>
      <c r="F126" s="7" t="s">
        <v>85</v>
      </c>
      <c r="G126" s="1">
        <v>6</v>
      </c>
      <c r="H126" s="9">
        <f t="shared" si="120"/>
        <v>13.892801799405399</v>
      </c>
      <c r="I126" s="9">
        <f t="shared" si="121"/>
        <v>287.04280179940537</v>
      </c>
      <c r="J126" s="9">
        <f t="shared" si="122"/>
        <v>9.7832565721592019E-2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33"/>
        <v>0.60034133786544575</v>
      </c>
      <c r="P126" s="9">
        <f t="shared" si="123"/>
        <v>5.87329333921097E-2</v>
      </c>
      <c r="Q126" s="12">
        <f t="shared" si="134"/>
        <v>1.9381868019396203E-2</v>
      </c>
      <c r="R126" s="9">
        <f t="shared" si="135"/>
        <v>9.3951000000000007E-2</v>
      </c>
      <c r="S126" s="13">
        <f t="shared" si="124"/>
        <v>0.20629762343558028</v>
      </c>
      <c r="T126" s="2">
        <f t="shared" si="136"/>
        <v>0.01</v>
      </c>
      <c r="U126" s="14">
        <f t="shared" si="125"/>
        <v>2.0629762343558028E-3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6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7"/>
        <v>5.0000000000000001E-3</v>
      </c>
      <c r="AT126" s="1">
        <f t="shared" si="137"/>
        <v>7.5529762343558024E-3</v>
      </c>
      <c r="AU126" s="9">
        <f t="shared" si="138"/>
        <v>28.47</v>
      </c>
      <c r="AV126" s="1">
        <f t="shared" si="139"/>
        <v>0.33</v>
      </c>
      <c r="AW126" s="1">
        <f t="shared" si="128"/>
        <v>0</v>
      </c>
      <c r="AX126" s="1">
        <f t="shared" si="140"/>
        <v>0</v>
      </c>
      <c r="AZ126" s="1">
        <f t="shared" si="129"/>
        <v>0</v>
      </c>
      <c r="BA126" s="1">
        <f t="shared" si="141"/>
        <v>0</v>
      </c>
    </row>
    <row r="127" spans="1:53" x14ac:dyDescent="0.15">
      <c r="C127" s="7">
        <v>6</v>
      </c>
      <c r="D127" s="8">
        <v>15.8743552642821</v>
      </c>
      <c r="E127" s="10">
        <f t="shared" si="130"/>
        <v>13.892801799405399</v>
      </c>
      <c r="F127" s="7" t="s">
        <v>83</v>
      </c>
      <c r="G127" s="1">
        <v>7</v>
      </c>
      <c r="H127" s="9">
        <f t="shared" si="120"/>
        <v>15.8743552642821</v>
      </c>
      <c r="I127" s="9">
        <f t="shared" si="121"/>
        <v>289.02435526428206</v>
      </c>
      <c r="J127" s="9">
        <f t="shared" si="122"/>
        <v>0.12344804964629942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33"/>
        <v>0.82630840447333609</v>
      </c>
      <c r="P127" s="9">
        <f t="shared" si="123"/>
        <v>0.10200616093857885</v>
      </c>
      <c r="Q127" s="12">
        <f t="shared" si="134"/>
        <v>3.3662033109731024E-2</v>
      </c>
      <c r="R127" s="9">
        <f t="shared" si="135"/>
        <v>9.3951000000000007E-2</v>
      </c>
      <c r="S127" s="13">
        <f t="shared" si="124"/>
        <v>0.35829350522858749</v>
      </c>
      <c r="T127" s="2">
        <f t="shared" si="136"/>
        <v>0.01</v>
      </c>
      <c r="U127" s="14">
        <f t="shared" si="125"/>
        <v>3.582935052285875E-3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6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7"/>
        <v>7.4999999999999997E-3</v>
      </c>
      <c r="AT127" s="1">
        <f t="shared" si="137"/>
        <v>1.3532935052285876E-2</v>
      </c>
      <c r="AU127" s="9">
        <f t="shared" si="138"/>
        <v>28.47</v>
      </c>
      <c r="AV127" s="1">
        <f t="shared" si="139"/>
        <v>0.33</v>
      </c>
      <c r="AW127" s="1">
        <f t="shared" si="128"/>
        <v>0</v>
      </c>
      <c r="AX127" s="1">
        <f t="shared" si="140"/>
        <v>0</v>
      </c>
      <c r="AZ127" s="1">
        <f t="shared" si="129"/>
        <v>0</v>
      </c>
      <c r="BA127" s="1">
        <f t="shared" si="141"/>
        <v>0</v>
      </c>
    </row>
    <row r="128" spans="1:53" x14ac:dyDescent="0.15">
      <c r="C128" s="7">
        <v>7</v>
      </c>
      <c r="D128" s="8">
        <v>17.5754840389686</v>
      </c>
      <c r="E128" s="10">
        <f t="shared" si="130"/>
        <v>15.8743552642821</v>
      </c>
      <c r="F128" s="7" t="s">
        <v>83</v>
      </c>
      <c r="G128" s="1">
        <v>8</v>
      </c>
      <c r="H128" s="9">
        <f t="shared" si="120"/>
        <v>17.5754840389686</v>
      </c>
      <c r="I128" s="9">
        <f t="shared" si="121"/>
        <v>290.7254840389686</v>
      </c>
      <c r="J128" s="9">
        <f t="shared" si="122"/>
        <v>0.15034648944744611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33"/>
        <v>1.0090022435347572</v>
      </c>
      <c r="P128" s="9">
        <f t="shared" si="123"/>
        <v>0.15169994516004781</v>
      </c>
      <c r="Q128" s="12">
        <f t="shared" si="134"/>
        <v>5.0060981902815778E-2</v>
      </c>
      <c r="R128" s="9">
        <f t="shared" si="135"/>
        <v>9.3951000000000007E-2</v>
      </c>
      <c r="S128" s="13">
        <f t="shared" si="124"/>
        <v>0.53284139501246153</v>
      </c>
      <c r="T128" s="2">
        <f t="shared" si="136"/>
        <v>0.01</v>
      </c>
      <c r="U128" s="14">
        <f t="shared" si="125"/>
        <v>5.328413950124615E-3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6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7"/>
        <v>7.4999999999999997E-3</v>
      </c>
      <c r="AT128" s="1">
        <f t="shared" si="137"/>
        <v>1.5278413950124616E-2</v>
      </c>
      <c r="AU128" s="9">
        <f t="shared" si="138"/>
        <v>28.47</v>
      </c>
      <c r="AV128" s="1">
        <f t="shared" si="139"/>
        <v>0.33</v>
      </c>
      <c r="AW128" s="1">
        <f t="shared" si="128"/>
        <v>0</v>
      </c>
      <c r="AX128" s="1">
        <f t="shared" si="140"/>
        <v>0</v>
      </c>
      <c r="AZ128" s="1">
        <f t="shared" si="129"/>
        <v>0</v>
      </c>
      <c r="BA128" s="1">
        <f t="shared" si="141"/>
        <v>0</v>
      </c>
    </row>
    <row r="129" spans="1:54" x14ac:dyDescent="0.15">
      <c r="C129" s="7">
        <v>8</v>
      </c>
      <c r="D129" s="8">
        <v>18.327602213409101</v>
      </c>
      <c r="E129" s="10">
        <f t="shared" si="130"/>
        <v>17.5754840389686</v>
      </c>
      <c r="F129" s="7" t="s">
        <v>83</v>
      </c>
      <c r="G129" s="1">
        <v>9</v>
      </c>
      <c r="H129" s="9">
        <f t="shared" si="120"/>
        <v>18.327602213409101</v>
      </c>
      <c r="I129" s="9">
        <f t="shared" si="121"/>
        <v>291.47760221340906</v>
      </c>
      <c r="J129" s="9">
        <f t="shared" si="122"/>
        <v>0.16391736350030339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33"/>
        <v>1.1420022983747093</v>
      </c>
      <c r="P129" s="9">
        <f t="shared" si="123"/>
        <v>0.18719400586086918</v>
      </c>
      <c r="Q129" s="12">
        <f t="shared" si="134"/>
        <v>6.1774021934086834E-2</v>
      </c>
      <c r="R129" s="9">
        <f t="shared" si="135"/>
        <v>9.3951000000000007E-2</v>
      </c>
      <c r="S129" s="13">
        <f t="shared" si="124"/>
        <v>0.65751319234587002</v>
      </c>
      <c r="T129" s="2">
        <f t="shared" si="136"/>
        <v>0.01</v>
      </c>
      <c r="U129" s="14">
        <f t="shared" si="125"/>
        <v>6.5751319234587007E-3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6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7"/>
        <v>7.4999999999999997E-3</v>
      </c>
      <c r="AT129" s="1">
        <f t="shared" si="137"/>
        <v>1.65251319234587E-2</v>
      </c>
      <c r="AU129" s="9">
        <f t="shared" si="138"/>
        <v>28.47</v>
      </c>
      <c r="AV129" s="1">
        <f t="shared" si="139"/>
        <v>0.33</v>
      </c>
      <c r="AW129" s="1">
        <f t="shared" si="128"/>
        <v>0</v>
      </c>
      <c r="AX129" s="1">
        <f t="shared" si="140"/>
        <v>0</v>
      </c>
      <c r="AZ129" s="1">
        <f t="shared" si="129"/>
        <v>0</v>
      </c>
      <c r="BA129" s="1">
        <f t="shared" si="141"/>
        <v>0</v>
      </c>
    </row>
    <row r="130" spans="1:54" x14ac:dyDescent="0.15">
      <c r="C130" s="7">
        <v>9</v>
      </c>
      <c r="D130" s="8">
        <v>13.682760046639</v>
      </c>
      <c r="E130" s="10">
        <f t="shared" si="130"/>
        <v>18.327602213409101</v>
      </c>
      <c r="F130" s="7" t="s">
        <v>83</v>
      </c>
      <c r="G130" s="1">
        <v>10</v>
      </c>
      <c r="H130" s="9">
        <f t="shared" si="120"/>
        <v>13.682760046639</v>
      </c>
      <c r="I130" s="9">
        <f t="shared" si="121"/>
        <v>286.83276004663895</v>
      </c>
      <c r="J130" s="9">
        <f t="shared" si="122"/>
        <v>9.5432369617608287E-2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33"/>
        <v>1.2395082925138401</v>
      </c>
      <c r="P130" s="9">
        <f t="shared" si="123"/>
        <v>0.11828921351527132</v>
      </c>
      <c r="Q130" s="12">
        <f t="shared" si="134"/>
        <v>3.9035440460039539E-2</v>
      </c>
      <c r="R130" s="9">
        <f t="shared" si="135"/>
        <v>9.3951000000000007E-2</v>
      </c>
      <c r="S130" s="13">
        <f t="shared" si="124"/>
        <v>0.41548722695915463</v>
      </c>
      <c r="T130" s="2">
        <f t="shared" si="136"/>
        <v>0.01</v>
      </c>
      <c r="U130" s="14">
        <f t="shared" si="125"/>
        <v>4.1548722695915466E-3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6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7"/>
        <v>7.4999999999999997E-3</v>
      </c>
      <c r="AT130" s="1">
        <f t="shared" si="137"/>
        <v>1.4104872269591548E-2</v>
      </c>
      <c r="AU130" s="9">
        <f t="shared" si="138"/>
        <v>28.47</v>
      </c>
      <c r="AV130" s="1">
        <f t="shared" si="139"/>
        <v>0.33</v>
      </c>
      <c r="AW130" s="1">
        <f t="shared" si="128"/>
        <v>0</v>
      </c>
      <c r="AX130" s="1">
        <f t="shared" si="140"/>
        <v>0</v>
      </c>
      <c r="AZ130" s="1">
        <f t="shared" si="129"/>
        <v>0</v>
      </c>
      <c r="BA130" s="1">
        <f t="shared" si="141"/>
        <v>0</v>
      </c>
    </row>
    <row r="131" spans="1:54" x14ac:dyDescent="0.15">
      <c r="C131" s="7">
        <v>10</v>
      </c>
      <c r="D131" s="8">
        <v>9.4762771079170598</v>
      </c>
      <c r="E131" s="10">
        <f t="shared" si="130"/>
        <v>13.682760046639</v>
      </c>
      <c r="F131" s="7" t="s">
        <v>83</v>
      </c>
      <c r="G131" s="1">
        <v>11</v>
      </c>
      <c r="H131" s="9">
        <f t="shared" si="120"/>
        <v>9.4762771079170598</v>
      </c>
      <c r="I131" s="9">
        <f t="shared" si="121"/>
        <v>282.62627710791702</v>
      </c>
      <c r="J131" s="9">
        <f t="shared" si="122"/>
        <v>5.7580422221970504E-2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1.0651581250486404</v>
      </c>
      <c r="O131" s="9">
        <f t="shared" si="133"/>
        <v>0.34076095394992834</v>
      </c>
      <c r="P131" s="9">
        <f t="shared" si="123"/>
        <v>1.9621159605198321E-2</v>
      </c>
      <c r="Q131" s="12">
        <f t="shared" si="134"/>
        <v>6.4749826697154461E-3</v>
      </c>
      <c r="R131" s="9">
        <f t="shared" si="135"/>
        <v>9.3951000000000007E-2</v>
      </c>
      <c r="S131" s="13">
        <f t="shared" si="124"/>
        <v>6.8918720074458442E-2</v>
      </c>
      <c r="T131" s="2">
        <f t="shared" si="136"/>
        <v>0.01</v>
      </c>
      <c r="U131" s="14">
        <f t="shared" si="125"/>
        <v>6.8918720074458443E-4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6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7"/>
        <v>5.0000000000000001E-3</v>
      </c>
      <c r="AT131" s="1">
        <f t="shared" si="137"/>
        <v>6.1791872007445842E-3</v>
      </c>
      <c r="AU131" s="9">
        <f t="shared" si="138"/>
        <v>28.47</v>
      </c>
      <c r="AV131" s="1">
        <f t="shared" si="139"/>
        <v>0.33</v>
      </c>
      <c r="AW131" s="1">
        <f t="shared" si="128"/>
        <v>0</v>
      </c>
      <c r="AX131" s="1">
        <f t="shared" si="140"/>
        <v>0</v>
      </c>
      <c r="AZ131" s="1">
        <f t="shared" si="129"/>
        <v>0</v>
      </c>
      <c r="BA131" s="1">
        <f t="shared" si="141"/>
        <v>0</v>
      </c>
    </row>
    <row r="132" spans="1:54" x14ac:dyDescent="0.15">
      <c r="C132" s="7">
        <v>11</v>
      </c>
      <c r="D132" s="8">
        <v>3.8400739945908899</v>
      </c>
      <c r="E132" s="10">
        <f t="shared" si="130"/>
        <v>9.4762771079170598</v>
      </c>
      <c r="F132" s="7" t="s">
        <v>85</v>
      </c>
      <c r="G132" s="1">
        <v>12</v>
      </c>
      <c r="H132" s="9">
        <f t="shared" si="120"/>
        <v>3.8400739945908899</v>
      </c>
      <c r="I132" s="9">
        <f t="shared" si="121"/>
        <v>276.99007399459089</v>
      </c>
      <c r="J132" s="9">
        <f t="shared" si="122"/>
        <v>2.8564659996024467E-2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33"/>
        <v>0.60583979434473001</v>
      </c>
      <c r="P132" s="9">
        <f t="shared" si="123"/>
        <v>1.7305607737518599E-2</v>
      </c>
      <c r="Q132" s="12">
        <f t="shared" si="134"/>
        <v>5.7108505533811377E-3</v>
      </c>
      <c r="R132" s="9">
        <f t="shared" si="135"/>
        <v>9.3951000000000007E-2</v>
      </c>
      <c r="S132" s="13">
        <f t="shared" si="124"/>
        <v>6.0785415305650153E-2</v>
      </c>
      <c r="T132" s="2">
        <f t="shared" si="136"/>
        <v>0.01</v>
      </c>
      <c r="U132" s="14">
        <f t="shared" si="125"/>
        <v>6.0785415305650151E-4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6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7"/>
        <v>5.0000000000000001E-3</v>
      </c>
      <c r="AT132" s="1">
        <f t="shared" si="137"/>
        <v>6.0978541530565013E-3</v>
      </c>
      <c r="AU132" s="9">
        <f t="shared" si="138"/>
        <v>28.47</v>
      </c>
      <c r="AV132" s="1">
        <f t="shared" si="139"/>
        <v>0.33</v>
      </c>
      <c r="AW132" s="1">
        <f t="shared" si="128"/>
        <v>0</v>
      </c>
      <c r="AX132" s="1">
        <f t="shared" si="140"/>
        <v>0</v>
      </c>
      <c r="AY132" s="1">
        <f>SUM(AX121:AX132)</f>
        <v>0</v>
      </c>
      <c r="AZ132" s="1">
        <f t="shared" si="129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8">
        <v>-0.65832049945661797</v>
      </c>
      <c r="E133" s="10">
        <f t="shared" si="130"/>
        <v>3.8400739945908899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-0.280124886645161</v>
      </c>
      <c r="E136" s="7"/>
      <c r="F136" s="7"/>
      <c r="G136" s="1">
        <v>1</v>
      </c>
      <c r="H136" s="9">
        <f t="shared" ref="H136:H147" si="142">E137</f>
        <v>-0.280124886645161</v>
      </c>
      <c r="I136" s="9">
        <f t="shared" ref="I136:I147" si="143">H136+273.15</f>
        <v>272.86987511335479</v>
      </c>
      <c r="J136" s="9">
        <f>EXP(($C$15*(I136-$C$13))/($C$16*I136*$C$13))</f>
        <v>1.6800199867343449E-2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4">O136*J136</f>
        <v>1.2752156708890655E-2</v>
      </c>
      <c r="Q136" s="12">
        <f>P136*$B$138</f>
        <v>3.3155607443115707E-3</v>
      </c>
      <c r="R136" s="9">
        <f>L136*$B$138</f>
        <v>0.19735245833333334</v>
      </c>
      <c r="S136" s="13">
        <f t="shared" ref="S136:S147" si="145">Q136/R136</f>
        <v>1.6800199867343449E-2</v>
      </c>
      <c r="T136" s="2">
        <f>$B$137/100</f>
        <v>0.01</v>
      </c>
      <c r="U136" s="14">
        <f t="shared" ref="U136:U147" si="146">S136*T136</f>
        <v>1.6800199867343448E-4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7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8">AR136*AQ136</f>
        <v>5.0000000000000001E-3</v>
      </c>
      <c r="AT136" s="1">
        <f t="shared" ref="AT136:AT147" si="149">(AS136+AM136+AD136+AA136+U136+X136+AG136+AJ136+AP136)</f>
        <v>5.6580019986734349E-3</v>
      </c>
      <c r="AU136" s="9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50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0.47856663258757398</v>
      </c>
      <c r="E137" s="10">
        <f t="shared" ref="E137:E148" si="151">D136</f>
        <v>-0.280124886645161</v>
      </c>
      <c r="F137" s="7" t="s">
        <v>83</v>
      </c>
      <c r="G137" s="1">
        <v>2</v>
      </c>
      <c r="H137" s="9">
        <f t="shared" si="142"/>
        <v>0.47856663258757398</v>
      </c>
      <c r="I137" s="9">
        <f t="shared" si="143"/>
        <v>273.62856663258754</v>
      </c>
      <c r="J137" s="9">
        <f t="shared" ref="J137:J147" si="152">EXP(($C$15*(I137-$C$13))/($C$16*I137*$C$13))</f>
        <v>1.8547388072891632E-2</v>
      </c>
      <c r="K137" s="9">
        <f t="shared" ref="K137:K147" si="153">$B$136/12</f>
        <v>75.904791666666668</v>
      </c>
      <c r="L137" s="9">
        <f t="shared" ref="L137:L147" si="154">K137*$B$137/100</f>
        <v>0.75904791666666671</v>
      </c>
      <c r="M137" s="1" t="s">
        <v>83</v>
      </c>
      <c r="O137" s="9">
        <f t="shared" ref="O137:O147" si="155">L137+O136-P136-N137</f>
        <v>1.5053436766244428</v>
      </c>
      <c r="P137" s="9">
        <f t="shared" si="144"/>
        <v>2.7920193353427027E-2</v>
      </c>
      <c r="Q137" s="12">
        <f t="shared" ref="Q137:Q147" si="156">P137*$B$138</f>
        <v>7.2592502718910271E-3</v>
      </c>
      <c r="R137" s="9">
        <f t="shared" ref="R137:R147" si="157">L137*$B$138</f>
        <v>0.19735245833333334</v>
      </c>
      <c r="S137" s="13">
        <f t="shared" si="145"/>
        <v>3.6783176319141506E-2</v>
      </c>
      <c r="T137" s="2">
        <f t="shared" ref="T137:T147" si="158">$B$137/100</f>
        <v>0.01</v>
      </c>
      <c r="U137" s="14">
        <f t="shared" si="146"/>
        <v>3.6783176319141506E-4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7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8"/>
        <v>5.0000000000000001E-3</v>
      </c>
      <c r="AT137" s="1">
        <f t="shared" si="149"/>
        <v>5.8578317631914154E-3</v>
      </c>
      <c r="AU137" s="9">
        <f t="shared" ref="AU137:AU147" si="159">$B$136/12</f>
        <v>75.904791666666668</v>
      </c>
      <c r="AV137" s="1">
        <f t="shared" ref="AV137:AV147" si="160">$B$138</f>
        <v>0.26</v>
      </c>
      <c r="AW137" s="1">
        <f t="shared" ref="AW137:AW147" si="161">$E$10/12</f>
        <v>0</v>
      </c>
      <c r="AX137" s="1">
        <f t="shared" si="150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-4.4225479847818301</v>
      </c>
      <c r="E138" s="10">
        <f t="shared" si="151"/>
        <v>0.47856663258757398</v>
      </c>
      <c r="F138" s="7" t="s">
        <v>83</v>
      </c>
      <c r="G138" s="1">
        <v>3</v>
      </c>
      <c r="H138" s="9">
        <f t="shared" si="142"/>
        <v>-4.4225479847818301</v>
      </c>
      <c r="I138" s="9">
        <f t="shared" si="143"/>
        <v>268.72745201521815</v>
      </c>
      <c r="J138" s="9">
        <f t="shared" si="152"/>
        <v>9.6923822936568014E-3</v>
      </c>
      <c r="K138" s="9">
        <f t="shared" si="153"/>
        <v>75.904791666666668</v>
      </c>
      <c r="L138" s="9">
        <f t="shared" si="154"/>
        <v>0.75904791666666671</v>
      </c>
      <c r="M138" s="1" t="s">
        <v>83</v>
      </c>
      <c r="O138" s="9">
        <f t="shared" si="155"/>
        <v>2.2364713999376824</v>
      </c>
      <c r="P138" s="9">
        <f t="shared" si="144"/>
        <v>2.1676735797025833E-2</v>
      </c>
      <c r="Q138" s="12">
        <f t="shared" si="156"/>
        <v>5.6359513072267164E-3</v>
      </c>
      <c r="R138" s="9">
        <f t="shared" si="157"/>
        <v>0.19735245833333334</v>
      </c>
      <c r="S138" s="13">
        <f t="shared" si="145"/>
        <v>2.8557796314386166E-2</v>
      </c>
      <c r="T138" s="2">
        <f t="shared" si="158"/>
        <v>0.01</v>
      </c>
      <c r="U138" s="14">
        <f t="shared" si="146"/>
        <v>2.8557796314386167E-4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7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8"/>
        <v>5.0000000000000001E-3</v>
      </c>
      <c r="AT138" s="1">
        <f t="shared" si="149"/>
        <v>5.775577963143862E-3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50"/>
        <v>0</v>
      </c>
    </row>
    <row r="139" spans="1:54" x14ac:dyDescent="0.15">
      <c r="C139" s="7">
        <v>3</v>
      </c>
      <c r="D139" s="8">
        <v>0.61068664166092201</v>
      </c>
      <c r="E139" s="10">
        <f t="shared" si="151"/>
        <v>-4.4225479847818301</v>
      </c>
      <c r="F139" s="7" t="s">
        <v>83</v>
      </c>
      <c r="G139" s="1">
        <v>4</v>
      </c>
      <c r="H139" s="9">
        <f t="shared" si="142"/>
        <v>0.61068664166092201</v>
      </c>
      <c r="I139" s="9">
        <f t="shared" si="143"/>
        <v>273.76068664166093</v>
      </c>
      <c r="J139" s="9">
        <f t="shared" si="152"/>
        <v>1.8868657246675073E-2</v>
      </c>
      <c r="K139" s="9">
        <f t="shared" si="153"/>
        <v>75.904791666666668</v>
      </c>
      <c r="L139" s="9">
        <f t="shared" si="154"/>
        <v>0.75904791666666671</v>
      </c>
      <c r="M139" s="1" t="s">
        <v>83</v>
      </c>
      <c r="O139" s="9">
        <f t="shared" si="155"/>
        <v>2.9738425808073234</v>
      </c>
      <c r="P139" s="9">
        <f t="shared" si="144"/>
        <v>5.6112416362821008E-2</v>
      </c>
      <c r="Q139" s="12">
        <f t="shared" si="156"/>
        <v>1.4589228254333463E-2</v>
      </c>
      <c r="R139" s="9">
        <f t="shared" si="157"/>
        <v>0.19735245833333334</v>
      </c>
      <c r="S139" s="13">
        <f t="shared" si="145"/>
        <v>7.3924735356941357E-2</v>
      </c>
      <c r="T139" s="2">
        <f t="shared" si="158"/>
        <v>0.01</v>
      </c>
      <c r="U139" s="14">
        <f t="shared" si="146"/>
        <v>7.3924735356941361E-4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7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8"/>
        <v>5.0000000000000001E-3</v>
      </c>
      <c r="AT139" s="1">
        <f t="shared" si="149"/>
        <v>6.2292473535694136E-3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50"/>
        <v>0</v>
      </c>
    </row>
    <row r="140" spans="1:54" x14ac:dyDescent="0.15">
      <c r="C140" s="7">
        <v>4</v>
      </c>
      <c r="D140" s="8">
        <v>11.093902860149001</v>
      </c>
      <c r="E140" s="10">
        <f t="shared" si="151"/>
        <v>0.61068664166092201</v>
      </c>
      <c r="F140" s="7" t="s">
        <v>83</v>
      </c>
      <c r="G140" s="1">
        <v>5</v>
      </c>
      <c r="H140" s="9">
        <f t="shared" si="142"/>
        <v>11.093902860149001</v>
      </c>
      <c r="I140" s="9">
        <f t="shared" si="143"/>
        <v>284.24390286014898</v>
      </c>
      <c r="J140" s="9">
        <f t="shared" si="152"/>
        <v>7.0052371379950767E-2</v>
      </c>
      <c r="K140" s="9">
        <f t="shared" si="153"/>
        <v>75.904791666666668</v>
      </c>
      <c r="L140" s="9">
        <f t="shared" si="154"/>
        <v>0.75904791666666671</v>
      </c>
      <c r="M140" s="1" t="s">
        <v>85</v>
      </c>
      <c r="N140" s="9">
        <f>(O139-P139)*$C$24/100</f>
        <v>0</v>
      </c>
      <c r="O140" s="9">
        <f t="shared" si="155"/>
        <v>3.6767780811111694</v>
      </c>
      <c r="P140" s="9">
        <f t="shared" si="144"/>
        <v>0.25756702361966238</v>
      </c>
      <c r="Q140" s="12">
        <f t="shared" si="156"/>
        <v>6.6967426141112216E-2</v>
      </c>
      <c r="R140" s="9">
        <f t="shared" si="157"/>
        <v>0.19735245833333334</v>
      </c>
      <c r="S140" s="13">
        <f t="shared" si="145"/>
        <v>0.3393290699627492</v>
      </c>
      <c r="T140" s="2">
        <f t="shared" si="158"/>
        <v>0.01</v>
      </c>
      <c r="U140" s="14">
        <f t="shared" si="146"/>
        <v>3.393290699627492E-3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7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8"/>
        <v>5.0000000000000001E-3</v>
      </c>
      <c r="AT140" s="1">
        <f t="shared" si="149"/>
        <v>8.8832906996274934E-3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50"/>
        <v>0</v>
      </c>
    </row>
    <row r="141" spans="1:54" x14ac:dyDescent="0.15">
      <c r="C141" s="7">
        <v>5</v>
      </c>
      <c r="D141" s="8">
        <v>13.892801799405399</v>
      </c>
      <c r="E141" s="10">
        <f t="shared" si="151"/>
        <v>11.093902860149001</v>
      </c>
      <c r="F141" s="7" t="s">
        <v>85</v>
      </c>
      <c r="G141" s="1">
        <v>6</v>
      </c>
      <c r="H141" s="9">
        <f t="shared" si="142"/>
        <v>13.892801799405399</v>
      </c>
      <c r="I141" s="9">
        <f t="shared" si="143"/>
        <v>287.04280179940537</v>
      </c>
      <c r="J141" s="9">
        <f t="shared" si="152"/>
        <v>9.7832565721592019E-2</v>
      </c>
      <c r="K141" s="9">
        <f t="shared" si="153"/>
        <v>75.904791666666668</v>
      </c>
      <c r="L141" s="9">
        <f t="shared" si="154"/>
        <v>0.75904791666666671</v>
      </c>
      <c r="M141" s="1" t="s">
        <v>83</v>
      </c>
      <c r="O141" s="9">
        <f t="shared" si="155"/>
        <v>4.1782589741581733</v>
      </c>
      <c r="P141" s="9">
        <f t="shared" si="144"/>
        <v>0.40876979569116112</v>
      </c>
      <c r="Q141" s="12">
        <f t="shared" si="156"/>
        <v>0.1062801468797019</v>
      </c>
      <c r="R141" s="9">
        <f t="shared" si="157"/>
        <v>0.19735245833333334</v>
      </c>
      <c r="S141" s="13">
        <f t="shared" si="145"/>
        <v>0.5385296326037754</v>
      </c>
      <c r="T141" s="2">
        <f t="shared" si="158"/>
        <v>0.01</v>
      </c>
      <c r="U141" s="14">
        <f t="shared" si="146"/>
        <v>5.3852963260377544E-3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7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8"/>
        <v>5.0000000000000001E-3</v>
      </c>
      <c r="AT141" s="1">
        <f t="shared" si="149"/>
        <v>1.0875296326037755E-2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50"/>
        <v>0</v>
      </c>
    </row>
    <row r="142" spans="1:54" x14ac:dyDescent="0.15">
      <c r="C142" s="7">
        <v>6</v>
      </c>
      <c r="D142" s="8">
        <v>15.8743552642821</v>
      </c>
      <c r="E142" s="10">
        <f t="shared" si="151"/>
        <v>13.892801799405399</v>
      </c>
      <c r="F142" s="7" t="s">
        <v>83</v>
      </c>
      <c r="G142" s="1">
        <v>7</v>
      </c>
      <c r="H142" s="9">
        <f t="shared" si="142"/>
        <v>15.8743552642821</v>
      </c>
      <c r="I142" s="9">
        <f t="shared" si="143"/>
        <v>289.02435526428206</v>
      </c>
      <c r="J142" s="9">
        <f t="shared" si="152"/>
        <v>0.12344804964629942</v>
      </c>
      <c r="K142" s="9">
        <f t="shared" si="153"/>
        <v>75.904791666666668</v>
      </c>
      <c r="L142" s="9">
        <f t="shared" si="154"/>
        <v>0.75904791666666671</v>
      </c>
      <c r="M142" s="1" t="s">
        <v>83</v>
      </c>
      <c r="O142" s="9">
        <f t="shared" si="155"/>
        <v>4.5285370951336787</v>
      </c>
      <c r="P142" s="9">
        <f t="shared" si="144"/>
        <v>0.5590390721451709</v>
      </c>
      <c r="Q142" s="12">
        <f t="shared" si="156"/>
        <v>0.14535015875774443</v>
      </c>
      <c r="R142" s="9">
        <f t="shared" si="157"/>
        <v>0.19735245833333334</v>
      </c>
      <c r="S142" s="13">
        <f t="shared" si="145"/>
        <v>0.73650037088590148</v>
      </c>
      <c r="T142" s="2">
        <f t="shared" si="158"/>
        <v>0.01</v>
      </c>
      <c r="U142" s="14">
        <f t="shared" si="146"/>
        <v>7.3650037088590151E-3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7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8"/>
        <v>7.4999999999999997E-3</v>
      </c>
      <c r="AT142" s="1">
        <f t="shared" si="149"/>
        <v>1.7315003708859016E-2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50"/>
        <v>0</v>
      </c>
    </row>
    <row r="143" spans="1:54" x14ac:dyDescent="0.15">
      <c r="C143" s="7">
        <v>7</v>
      </c>
      <c r="D143" s="8">
        <v>17.5754840389686</v>
      </c>
      <c r="E143" s="10">
        <f t="shared" si="151"/>
        <v>15.8743552642821</v>
      </c>
      <c r="F143" s="7" t="s">
        <v>83</v>
      </c>
      <c r="G143" s="1">
        <v>8</v>
      </c>
      <c r="H143" s="9">
        <f t="shared" si="142"/>
        <v>17.5754840389686</v>
      </c>
      <c r="I143" s="9">
        <f t="shared" si="143"/>
        <v>290.7254840389686</v>
      </c>
      <c r="J143" s="9">
        <f t="shared" si="152"/>
        <v>0.15034648944744611</v>
      </c>
      <c r="K143" s="9">
        <f t="shared" si="153"/>
        <v>75.904791666666668</v>
      </c>
      <c r="L143" s="9">
        <f t="shared" si="154"/>
        <v>0.75904791666666671</v>
      </c>
      <c r="M143" s="1" t="s">
        <v>83</v>
      </c>
      <c r="O143" s="9">
        <f t="shared" si="155"/>
        <v>4.7285459396551746</v>
      </c>
      <c r="P143" s="9">
        <f t="shared" si="144"/>
        <v>0.71092028221813086</v>
      </c>
      <c r="Q143" s="12">
        <f t="shared" si="156"/>
        <v>0.18483927337671402</v>
      </c>
      <c r="R143" s="9">
        <f t="shared" si="157"/>
        <v>0.19735245833333334</v>
      </c>
      <c r="S143" s="13">
        <f t="shared" si="145"/>
        <v>0.93659473480951405</v>
      </c>
      <c r="T143" s="2">
        <f t="shared" si="158"/>
        <v>0.01</v>
      </c>
      <c r="U143" s="14">
        <f t="shared" si="146"/>
        <v>9.3659473480951407E-3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7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8"/>
        <v>7.4999999999999997E-3</v>
      </c>
      <c r="AT143" s="1">
        <f t="shared" si="149"/>
        <v>1.9315947348095143E-2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50"/>
        <v>0</v>
      </c>
    </row>
    <row r="144" spans="1:54" x14ac:dyDescent="0.15">
      <c r="C144" s="7">
        <v>8</v>
      </c>
      <c r="D144" s="8">
        <v>18.327602213409101</v>
      </c>
      <c r="E144" s="10">
        <f t="shared" si="151"/>
        <v>17.5754840389686</v>
      </c>
      <c r="F144" s="7" t="s">
        <v>83</v>
      </c>
      <c r="G144" s="1">
        <v>9</v>
      </c>
      <c r="H144" s="9">
        <f t="shared" si="142"/>
        <v>18.327602213409101</v>
      </c>
      <c r="I144" s="9">
        <f t="shared" si="143"/>
        <v>291.47760221340906</v>
      </c>
      <c r="J144" s="9">
        <f t="shared" si="152"/>
        <v>0.16391736350030339</v>
      </c>
      <c r="K144" s="9">
        <f t="shared" si="153"/>
        <v>75.904791666666668</v>
      </c>
      <c r="L144" s="9">
        <f t="shared" si="154"/>
        <v>0.75904791666666671</v>
      </c>
      <c r="M144" s="1" t="s">
        <v>83</v>
      </c>
      <c r="O144" s="9">
        <f t="shared" si="155"/>
        <v>4.776673574103711</v>
      </c>
      <c r="P144" s="9">
        <f t="shared" si="144"/>
        <v>0.78297973856865133</v>
      </c>
      <c r="Q144" s="12">
        <f t="shared" si="156"/>
        <v>0.20357473202784934</v>
      </c>
      <c r="R144" s="9">
        <f t="shared" si="157"/>
        <v>0.19735245833333334</v>
      </c>
      <c r="S144" s="13">
        <f t="shared" si="145"/>
        <v>1.031528736693041</v>
      </c>
      <c r="T144" s="2">
        <f t="shared" si="158"/>
        <v>0.01</v>
      </c>
      <c r="U144" s="14">
        <f t="shared" si="146"/>
        <v>1.0315287366930411E-2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7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8"/>
        <v>7.4999999999999997E-3</v>
      </c>
      <c r="AT144" s="1">
        <f t="shared" si="149"/>
        <v>2.026528736693041E-2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50"/>
        <v>0</v>
      </c>
    </row>
    <row r="145" spans="3:51" x14ac:dyDescent="0.15">
      <c r="C145" s="7">
        <v>9</v>
      </c>
      <c r="D145" s="8">
        <v>13.682760046639</v>
      </c>
      <c r="E145" s="10">
        <f t="shared" si="151"/>
        <v>18.327602213409101</v>
      </c>
      <c r="F145" s="7" t="s">
        <v>83</v>
      </c>
      <c r="G145" s="1">
        <v>10</v>
      </c>
      <c r="H145" s="9">
        <f t="shared" si="142"/>
        <v>13.682760046639</v>
      </c>
      <c r="I145" s="9">
        <f t="shared" si="143"/>
        <v>286.83276004663895</v>
      </c>
      <c r="J145" s="9">
        <f t="shared" si="152"/>
        <v>9.5432369617608287E-2</v>
      </c>
      <c r="K145" s="9">
        <f t="shared" si="153"/>
        <v>75.904791666666668</v>
      </c>
      <c r="L145" s="9">
        <f t="shared" si="154"/>
        <v>0.75904791666666671</v>
      </c>
      <c r="M145" s="1" t="s">
        <v>83</v>
      </c>
      <c r="O145" s="9">
        <f t="shared" si="155"/>
        <v>4.7527417522017261</v>
      </c>
      <c r="P145" s="9">
        <f t="shared" si="144"/>
        <v>0.45356540759315439</v>
      </c>
      <c r="Q145" s="12">
        <f t="shared" si="156"/>
        <v>0.11792700597422015</v>
      </c>
      <c r="R145" s="9">
        <f t="shared" si="157"/>
        <v>0.19735245833333334</v>
      </c>
      <c r="S145" s="13">
        <f t="shared" si="145"/>
        <v>0.59754515839391487</v>
      </c>
      <c r="T145" s="2">
        <f t="shared" si="158"/>
        <v>0.01</v>
      </c>
      <c r="U145" s="14">
        <f t="shared" si="146"/>
        <v>5.9754515839391485E-3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7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8"/>
        <v>7.4999999999999997E-3</v>
      </c>
      <c r="AT145" s="1">
        <f t="shared" si="149"/>
        <v>1.5925451583939147E-2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50"/>
        <v>0</v>
      </c>
    </row>
    <row r="146" spans="3:51" x14ac:dyDescent="0.15">
      <c r="C146" s="7">
        <v>10</v>
      </c>
      <c r="D146" s="8">
        <v>9.4762771079170598</v>
      </c>
      <c r="E146" s="10">
        <f t="shared" si="151"/>
        <v>13.682760046639</v>
      </c>
      <c r="F146" s="7" t="s">
        <v>83</v>
      </c>
      <c r="G146" s="1">
        <v>11</v>
      </c>
      <c r="H146" s="9">
        <f t="shared" si="142"/>
        <v>9.4762771079170598</v>
      </c>
      <c r="I146" s="9">
        <f t="shared" si="143"/>
        <v>282.62627710791702</v>
      </c>
      <c r="J146" s="9">
        <f t="shared" si="152"/>
        <v>5.7580422221970504E-2</v>
      </c>
      <c r="K146" s="9">
        <f t="shared" si="153"/>
        <v>75.904791666666668</v>
      </c>
      <c r="L146" s="9">
        <f t="shared" si="154"/>
        <v>0.75904791666666671</v>
      </c>
      <c r="M146" s="1" t="s">
        <v>85</v>
      </c>
      <c r="N146" s="9">
        <f>(O145-P145)*$C$24/100</f>
        <v>0</v>
      </c>
      <c r="O146" s="9">
        <f t="shared" si="155"/>
        <v>5.0582242612752388</v>
      </c>
      <c r="P146" s="9">
        <f t="shared" si="144"/>
        <v>0.29125468865764309</v>
      </c>
      <c r="Q146" s="12">
        <f t="shared" si="156"/>
        <v>7.5726219050987212E-2</v>
      </c>
      <c r="R146" s="9">
        <f t="shared" si="157"/>
        <v>0.19735245833333334</v>
      </c>
      <c r="S146" s="13">
        <f t="shared" si="145"/>
        <v>0.38371054351440453</v>
      </c>
      <c r="T146" s="2">
        <f t="shared" si="158"/>
        <v>0.01</v>
      </c>
      <c r="U146" s="14">
        <f t="shared" si="146"/>
        <v>3.8371054351440453E-3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7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8"/>
        <v>5.0000000000000001E-3</v>
      </c>
      <c r="AT146" s="1">
        <f t="shared" si="149"/>
        <v>9.3271054351440445E-3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50"/>
        <v>0</v>
      </c>
    </row>
    <row r="147" spans="3:51" x14ac:dyDescent="0.15">
      <c r="C147" s="7">
        <v>11</v>
      </c>
      <c r="D147" s="8">
        <v>3.8400739945908899</v>
      </c>
      <c r="E147" s="10">
        <f t="shared" si="151"/>
        <v>9.4762771079170598</v>
      </c>
      <c r="F147" s="7" t="s">
        <v>85</v>
      </c>
      <c r="G147" s="1">
        <v>12</v>
      </c>
      <c r="H147" s="9">
        <f t="shared" si="142"/>
        <v>3.8400739945908899</v>
      </c>
      <c r="I147" s="9">
        <f t="shared" si="143"/>
        <v>276.99007399459089</v>
      </c>
      <c r="J147" s="9">
        <f t="shared" si="152"/>
        <v>2.8564659996024467E-2</v>
      </c>
      <c r="K147" s="9">
        <f t="shared" si="153"/>
        <v>75.904791666666668</v>
      </c>
      <c r="L147" s="9">
        <f t="shared" si="154"/>
        <v>0.75904791666666671</v>
      </c>
      <c r="M147" s="1" t="s">
        <v>83</v>
      </c>
      <c r="O147" s="9">
        <f t="shared" si="155"/>
        <v>5.5260174892842624</v>
      </c>
      <c r="P147" s="9">
        <f t="shared" si="144"/>
        <v>0.15784881071348975</v>
      </c>
      <c r="Q147" s="12">
        <f t="shared" si="156"/>
        <v>4.1040690785507337E-2</v>
      </c>
      <c r="R147" s="9">
        <f t="shared" si="157"/>
        <v>0.19735245833333334</v>
      </c>
      <c r="S147" s="13">
        <f t="shared" si="145"/>
        <v>0.20795631902486142</v>
      </c>
      <c r="T147" s="2">
        <f t="shared" si="158"/>
        <v>0.01</v>
      </c>
      <c r="U147" s="14">
        <f t="shared" si="146"/>
        <v>2.0795631902486142E-3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7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8"/>
        <v>5.0000000000000001E-3</v>
      </c>
      <c r="AT147" s="1">
        <f t="shared" si="149"/>
        <v>7.5695631902486142E-3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50"/>
        <v>0</v>
      </c>
      <c r="AY147" s="1">
        <f>SUM(AX136:AX147)</f>
        <v>0</v>
      </c>
    </row>
    <row r="148" spans="3:51" x14ac:dyDescent="0.15">
      <c r="C148" s="7">
        <v>12</v>
      </c>
      <c r="D148" s="8">
        <v>-0.65832049945661797</v>
      </c>
      <c r="E148" s="10">
        <f t="shared" si="151"/>
        <v>3.8400739945908899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2398090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6209130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11214334.388094598</v>
      </c>
      <c r="J13" s="6" t="s">
        <v>37</v>
      </c>
      <c r="K13" s="6">
        <f>I13/(10000*1000)</f>
        <v>1.1214334388094598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5.7840900427419397</v>
      </c>
      <c r="E26" s="7"/>
      <c r="F26" s="7"/>
      <c r="G26" s="1">
        <v>1</v>
      </c>
      <c r="H26" s="9">
        <f t="shared" ref="H26:H37" si="0">E27</f>
        <v>5.7840900427419397</v>
      </c>
      <c r="I26" s="9">
        <f t="shared" ref="I26:I37" si="1">H26+273.15</f>
        <v>278.9340900427419</v>
      </c>
      <c r="J26" s="9">
        <f t="shared" ref="J26:J37" si="2">EXP(($C$15*(I26-$C$13))/($C$16*I26*$C$13))</f>
        <v>3.6494483347661644E-2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1.4791978356112703</v>
      </c>
      <c r="Q26" s="12">
        <f t="shared" ref="Q26:Q37" si="6">P26*$B$28</f>
        <v>0.14791978356112703</v>
      </c>
      <c r="R26" s="9">
        <f t="shared" ref="R26:R37" si="7">L26*$B$28</f>
        <v>4.0532094166666672</v>
      </c>
      <c r="S26" s="13">
        <f t="shared" ref="S26:S37" si="8">Q26/R26</f>
        <v>3.6494483347661637E-2</v>
      </c>
      <c r="T26" s="2">
        <f t="shared" ref="T26:T37" si="9">$B$27/100</f>
        <v>0.34</v>
      </c>
      <c r="U26" s="14">
        <f t="shared" ref="U26:U37" si="10">S26*T26</f>
        <v>1.2408124338204957E-2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2.5308124338204958E-2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5.6517574635182104</v>
      </c>
      <c r="E27" s="10">
        <f t="shared" ref="E27:E38" si="18">D26</f>
        <v>5.7840900427419397</v>
      </c>
      <c r="F27" s="7" t="s">
        <v>83</v>
      </c>
      <c r="G27" s="1">
        <v>2</v>
      </c>
      <c r="H27" s="9">
        <f t="shared" si="0"/>
        <v>5.6517574635182104</v>
      </c>
      <c r="I27" s="9">
        <f t="shared" si="1"/>
        <v>278.80175746351819</v>
      </c>
      <c r="J27" s="9">
        <f t="shared" si="2"/>
        <v>3.589480301708594E-2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79.58499049772206</v>
      </c>
      <c r="P27" s="9">
        <f t="shared" si="5"/>
        <v>2.8566875570323895</v>
      </c>
      <c r="Q27" s="12">
        <f t="shared" si="6"/>
        <v>0.28566875570323896</v>
      </c>
      <c r="R27" s="9">
        <f t="shared" si="7"/>
        <v>4.0532094166666672</v>
      </c>
      <c r="S27" s="13">
        <f t="shared" si="8"/>
        <v>7.0479643743197234E-2</v>
      </c>
      <c r="T27" s="2">
        <f t="shared" si="9"/>
        <v>0.34</v>
      </c>
      <c r="U27" s="14">
        <f t="shared" si="10"/>
        <v>2.396307887268706E-2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3.6863078872687062E-2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0.35599407645300302</v>
      </c>
      <c r="E28" s="10">
        <f t="shared" si="18"/>
        <v>5.6517574635182104</v>
      </c>
      <c r="F28" s="7" t="s">
        <v>83</v>
      </c>
      <c r="G28" s="1">
        <v>3</v>
      </c>
      <c r="H28" s="9">
        <f t="shared" si="0"/>
        <v>0.35599407645300302</v>
      </c>
      <c r="I28" s="9">
        <f t="shared" si="1"/>
        <v>273.50599407645296</v>
      </c>
      <c r="J28" s="9">
        <f t="shared" si="2"/>
        <v>1.8253957593331149E-2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117.26039710735634</v>
      </c>
      <c r="P28" s="9">
        <f t="shared" si="5"/>
        <v>2.1404663161748534</v>
      </c>
      <c r="Q28" s="12">
        <f t="shared" si="6"/>
        <v>0.21404663161748536</v>
      </c>
      <c r="R28" s="9">
        <f t="shared" si="7"/>
        <v>4.0532094166666672</v>
      </c>
      <c r="S28" s="13">
        <f t="shared" si="8"/>
        <v>5.2809171600493296E-2</v>
      </c>
      <c r="T28" s="2">
        <f t="shared" si="9"/>
        <v>0.34</v>
      </c>
      <c r="U28" s="14">
        <f t="shared" si="10"/>
        <v>1.7955118344167721E-2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3.0855118344167723E-2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4.8405823902462704</v>
      </c>
      <c r="E29" s="10">
        <f t="shared" si="18"/>
        <v>0.35599407645300302</v>
      </c>
      <c r="F29" s="7" t="s">
        <v>83</v>
      </c>
      <c r="G29" s="1">
        <v>4</v>
      </c>
      <c r="H29" s="9">
        <f t="shared" si="0"/>
        <v>4.8405823902462704</v>
      </c>
      <c r="I29" s="9">
        <f t="shared" si="1"/>
        <v>277.99058239024623</v>
      </c>
      <c r="J29" s="9">
        <f t="shared" si="2"/>
        <v>3.2417076788564821E-2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155.65202495784814</v>
      </c>
      <c r="P29" s="9">
        <f t="shared" si="5"/>
        <v>5.0457836453541711</v>
      </c>
      <c r="Q29" s="12">
        <f t="shared" si="6"/>
        <v>0.50457836453541716</v>
      </c>
      <c r="R29" s="9">
        <f t="shared" si="7"/>
        <v>4.0532094166666672</v>
      </c>
      <c r="S29" s="13">
        <f t="shared" si="8"/>
        <v>0.12448859969105151</v>
      </c>
      <c r="T29" s="2">
        <f t="shared" si="9"/>
        <v>0.34</v>
      </c>
      <c r="U29" s="14">
        <f t="shared" si="10"/>
        <v>4.2326123894957518E-2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5.522612389495752E-2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12.2367449137714</v>
      </c>
      <c r="E30" s="10">
        <f t="shared" si="18"/>
        <v>4.8405823902462704</v>
      </c>
      <c r="F30" s="7" t="s">
        <v>83</v>
      </c>
      <c r="G30" s="1">
        <v>5</v>
      </c>
      <c r="H30" s="9">
        <f t="shared" si="0"/>
        <v>12.2367449137714</v>
      </c>
      <c r="I30" s="9">
        <f t="shared" si="1"/>
        <v>285.38674491377139</v>
      </c>
      <c r="J30" s="9">
        <f t="shared" si="2"/>
        <v>8.0352143857947894E-2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143.07592924686926</v>
      </c>
      <c r="O30" s="9">
        <f t="shared" si="19"/>
        <v>48.06240623229138</v>
      </c>
      <c r="P30" s="9">
        <f t="shared" si="5"/>
        <v>3.8619173797362083</v>
      </c>
      <c r="Q30" s="12">
        <f t="shared" si="6"/>
        <v>0.38619173797362083</v>
      </c>
      <c r="R30" s="9">
        <f t="shared" si="7"/>
        <v>4.0532094166666672</v>
      </c>
      <c r="S30" s="13">
        <f t="shared" si="8"/>
        <v>9.5280479805857743E-2</v>
      </c>
      <c r="T30" s="2">
        <f t="shared" si="9"/>
        <v>0.34</v>
      </c>
      <c r="U30" s="14">
        <f t="shared" si="10"/>
        <v>3.2395363133991634E-2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4.5295363133991635E-2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15.5080501882252</v>
      </c>
      <c r="E31" s="10">
        <f t="shared" si="18"/>
        <v>12.2367449137714</v>
      </c>
      <c r="F31" s="7" t="s">
        <v>85</v>
      </c>
      <c r="G31" s="1">
        <v>6</v>
      </c>
      <c r="H31" s="9">
        <f t="shared" si="0"/>
        <v>15.5080501882252</v>
      </c>
      <c r="I31" s="9">
        <f t="shared" si="1"/>
        <v>288.65805018822516</v>
      </c>
      <c r="J31" s="9">
        <f t="shared" si="2"/>
        <v>0.1182818075895944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84.732583019221835</v>
      </c>
      <c r="P31" s="9">
        <f t="shared" si="5"/>
        <v>10.022323081248931</v>
      </c>
      <c r="Q31" s="12">
        <f t="shared" si="6"/>
        <v>1.0022323081248932</v>
      </c>
      <c r="R31" s="9">
        <f t="shared" si="7"/>
        <v>4.0532094166666672</v>
      </c>
      <c r="S31" s="13">
        <f t="shared" si="8"/>
        <v>0.24726881961828717</v>
      </c>
      <c r="T31" s="2">
        <f t="shared" si="9"/>
        <v>0.34</v>
      </c>
      <c r="U31" s="14">
        <f t="shared" si="10"/>
        <v>8.4071398670217651E-2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0.10957139867021765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17.2456286835463</v>
      </c>
      <c r="E32" s="10">
        <f t="shared" si="18"/>
        <v>15.5080501882252</v>
      </c>
      <c r="F32" s="7" t="s">
        <v>83</v>
      </c>
      <c r="G32" s="1">
        <v>7</v>
      </c>
      <c r="H32" s="9">
        <f t="shared" si="0"/>
        <v>17.2456286835463</v>
      </c>
      <c r="I32" s="9">
        <f t="shared" si="1"/>
        <v>290.39562868354631</v>
      </c>
      <c r="J32" s="9">
        <f t="shared" si="2"/>
        <v>0.14473439671469243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115.24235410463957</v>
      </c>
      <c r="P32" s="9">
        <f t="shared" si="5"/>
        <v>16.679532597315969</v>
      </c>
      <c r="Q32" s="12">
        <f t="shared" si="6"/>
        <v>1.6679532597315969</v>
      </c>
      <c r="R32" s="9">
        <f t="shared" si="7"/>
        <v>4.0532094166666672</v>
      </c>
      <c r="S32" s="13">
        <f t="shared" si="8"/>
        <v>0.41151420720405579</v>
      </c>
      <c r="T32" s="2">
        <f t="shared" si="9"/>
        <v>0.34</v>
      </c>
      <c r="U32" s="14">
        <f t="shared" si="10"/>
        <v>0.13991483044937897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0.16556483044937897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21.156690773485099</v>
      </c>
      <c r="E33" s="10">
        <f t="shared" si="18"/>
        <v>17.2456286835463</v>
      </c>
      <c r="F33" s="7" t="s">
        <v>83</v>
      </c>
      <c r="G33" s="1">
        <v>8</v>
      </c>
      <c r="H33" s="9">
        <f t="shared" si="0"/>
        <v>21.156690773485099</v>
      </c>
      <c r="I33" s="9">
        <f t="shared" si="1"/>
        <v>294.30669077348506</v>
      </c>
      <c r="J33" s="9">
        <f t="shared" si="2"/>
        <v>0.22598638428010123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139.09491567399027</v>
      </c>
      <c r="P33" s="9">
        <f t="shared" si="5"/>
        <v>31.433557064910641</v>
      </c>
      <c r="Q33" s="12">
        <f t="shared" si="6"/>
        <v>3.1433557064910644</v>
      </c>
      <c r="R33" s="9">
        <f t="shared" si="7"/>
        <v>4.0532094166666672</v>
      </c>
      <c r="S33" s="13">
        <f t="shared" si="8"/>
        <v>0.77552264967255002</v>
      </c>
      <c r="T33" s="2">
        <f t="shared" si="9"/>
        <v>0.34</v>
      </c>
      <c r="U33" s="14">
        <f t="shared" si="10"/>
        <v>0.26367770088866704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0.28932770088866705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18.852741005265798</v>
      </c>
      <c r="E34" s="10">
        <f t="shared" si="18"/>
        <v>21.156690773485099</v>
      </c>
      <c r="F34" s="7" t="s">
        <v>83</v>
      </c>
      <c r="G34" s="1">
        <v>9</v>
      </c>
      <c r="H34" s="9">
        <f t="shared" si="0"/>
        <v>18.852741005265798</v>
      </c>
      <c r="I34" s="9">
        <f t="shared" si="1"/>
        <v>292.00274100526576</v>
      </c>
      <c r="J34" s="9">
        <f t="shared" si="2"/>
        <v>0.17406659725215096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148.19345277574629</v>
      </c>
      <c r="P34" s="9">
        <f t="shared" si="5"/>
        <v>25.795530059721482</v>
      </c>
      <c r="Q34" s="12">
        <f t="shared" si="6"/>
        <v>2.5795530059721483</v>
      </c>
      <c r="R34" s="9">
        <f t="shared" si="7"/>
        <v>4.0532094166666672</v>
      </c>
      <c r="S34" s="13">
        <f t="shared" si="8"/>
        <v>0.63642233617762478</v>
      </c>
      <c r="T34" s="2">
        <f t="shared" si="9"/>
        <v>0.34</v>
      </c>
      <c r="U34" s="14">
        <f t="shared" si="10"/>
        <v>0.21638359430039245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0.24203359430039245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14.9613258767058</v>
      </c>
      <c r="E35" s="10">
        <f t="shared" si="18"/>
        <v>18.852741005265798</v>
      </c>
      <c r="F35" s="7" t="s">
        <v>83</v>
      </c>
      <c r="G35" s="1">
        <v>10</v>
      </c>
      <c r="H35" s="9">
        <f t="shared" si="0"/>
        <v>14.9613258767058</v>
      </c>
      <c r="I35" s="9">
        <f t="shared" si="1"/>
        <v>288.11132587670579</v>
      </c>
      <c r="J35" s="9">
        <f t="shared" si="2"/>
        <v>0.11094794299253544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162.93001688269149</v>
      </c>
      <c r="P35" s="9">
        <f t="shared" si="5"/>
        <v>18.076750224873692</v>
      </c>
      <c r="Q35" s="12">
        <f t="shared" si="6"/>
        <v>1.8076750224873692</v>
      </c>
      <c r="R35" s="9">
        <f t="shared" si="7"/>
        <v>4.0532094166666672</v>
      </c>
      <c r="S35" s="13">
        <f t="shared" si="8"/>
        <v>0.44598609069007572</v>
      </c>
      <c r="T35" s="2">
        <f t="shared" si="9"/>
        <v>0.34</v>
      </c>
      <c r="U35" s="14">
        <f t="shared" si="10"/>
        <v>0.15163527083462575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0.17728527083462575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12.0023342253048</v>
      </c>
      <c r="E36" s="10">
        <f t="shared" si="18"/>
        <v>14.9613258767058</v>
      </c>
      <c r="F36" s="7" t="s">
        <v>83</v>
      </c>
      <c r="G36" s="1">
        <v>11</v>
      </c>
      <c r="H36" s="9">
        <f t="shared" si="0"/>
        <v>12.0023342253048</v>
      </c>
      <c r="I36" s="9">
        <f t="shared" si="1"/>
        <v>285.1523342253048</v>
      </c>
      <c r="J36" s="9">
        <f t="shared" si="2"/>
        <v>7.8129837771230642E-2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137.61060332492693</v>
      </c>
      <c r="O36" s="9">
        <f t="shared" si="19"/>
        <v>47.774757499557523</v>
      </c>
      <c r="P36" s="9">
        <f t="shared" si="5"/>
        <v>3.7326340530003139</v>
      </c>
      <c r="Q36" s="12">
        <f t="shared" si="6"/>
        <v>0.37326340530003144</v>
      </c>
      <c r="R36" s="9">
        <f t="shared" si="7"/>
        <v>4.0532094166666672</v>
      </c>
      <c r="S36" s="13">
        <f t="shared" si="8"/>
        <v>9.2090826534939024E-2</v>
      </c>
      <c r="T36" s="2">
        <f t="shared" si="9"/>
        <v>0.34</v>
      </c>
      <c r="U36" s="14">
        <f t="shared" si="10"/>
        <v>3.1310881021879268E-2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5.681088102187927E-2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6.9939381752593697</v>
      </c>
      <c r="E37" s="10">
        <f t="shared" si="18"/>
        <v>12.0023342253048</v>
      </c>
      <c r="F37" s="7" t="s">
        <v>85</v>
      </c>
      <c r="G37" s="1">
        <v>12</v>
      </c>
      <c r="H37" s="9">
        <f t="shared" si="0"/>
        <v>6.9939381752593697</v>
      </c>
      <c r="I37" s="9">
        <f t="shared" si="1"/>
        <v>280.14393817525934</v>
      </c>
      <c r="J37" s="9">
        <f t="shared" si="2"/>
        <v>4.2432448167240976E-2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84.57421761322388</v>
      </c>
      <c r="P37" s="9">
        <f t="shared" si="5"/>
        <v>3.5886911051580812</v>
      </c>
      <c r="Q37" s="12">
        <f t="shared" si="6"/>
        <v>0.35886911051580817</v>
      </c>
      <c r="R37" s="9">
        <f t="shared" si="7"/>
        <v>4.0532094166666672</v>
      </c>
      <c r="S37" s="13">
        <f t="shared" si="8"/>
        <v>8.8539493923050189E-2</v>
      </c>
      <c r="T37" s="2">
        <f t="shared" si="9"/>
        <v>0.34</v>
      </c>
      <c r="U37" s="14">
        <f t="shared" si="10"/>
        <v>3.0103427933837065E-2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4.3003427933837067E-2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5.6466263112622901</v>
      </c>
      <c r="E38" s="10">
        <f t="shared" si="18"/>
        <v>6.9939381752593697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5.7840900427419397</v>
      </c>
      <c r="E42" s="7"/>
      <c r="F42" s="7"/>
      <c r="G42" s="1">
        <v>1</v>
      </c>
      <c r="H42" s="9">
        <f t="shared" ref="H42:H53" si="20">E43</f>
        <v>5.7840900427419397</v>
      </c>
      <c r="I42" s="9">
        <f t="shared" ref="I42:I53" si="21">H42+273.15</f>
        <v>278.9340900427419</v>
      </c>
      <c r="J42" s="9">
        <f t="shared" ref="J42:J53" si="22">EXP(($C$15*(I42-$C$13))/($C$16*I42*$C$13))</f>
        <v>3.6494483347661644E-2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2.1479284355308108</v>
      </c>
      <c r="Q42" s="12">
        <f t="shared" ref="Q42:Q53" si="26">P42*$B$44</f>
        <v>0.5155028245273946</v>
      </c>
      <c r="R42" s="9">
        <f t="shared" ref="R42:R53" si="27">L42*$B$44</f>
        <v>14.125500000000001</v>
      </c>
      <c r="S42" s="13">
        <f t="shared" ref="S42:S53" si="28">Q42/R42</f>
        <v>3.6494483347661644E-2</v>
      </c>
      <c r="T42" s="2">
        <f t="shared" ref="T42:T53" si="29">$B$43/100</f>
        <v>0.43</v>
      </c>
      <c r="U42" s="14">
        <f t="shared" ref="U42:U53" si="30">S42*T42</f>
        <v>1.5692627839494506E-2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2.4112627839494506E-2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199840.83333333334</v>
      </c>
      <c r="AU42" s="1">
        <f t="shared" ref="AU42:AU53" si="38">AT42*10000*AS42*0.67*AR42*AQ42</f>
        <v>1060569056.4121689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5.6517574635182104</v>
      </c>
      <c r="E43" s="10">
        <f t="shared" ref="E43:E54" si="40">D42</f>
        <v>5.7840900427419397</v>
      </c>
      <c r="F43" s="7" t="s">
        <v>83</v>
      </c>
      <c r="G43" s="1">
        <v>2</v>
      </c>
      <c r="H43" s="9">
        <f t="shared" si="20"/>
        <v>5.6517574635182104</v>
      </c>
      <c r="I43" s="9">
        <f t="shared" si="21"/>
        <v>278.80175746351819</v>
      </c>
      <c r="J43" s="9">
        <f t="shared" si="22"/>
        <v>3.589480301708594E-2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115.56457156446919</v>
      </c>
      <c r="P43" s="9">
        <f t="shared" si="25"/>
        <v>4.1481675320605529</v>
      </c>
      <c r="Q43" s="12">
        <f t="shared" si="26"/>
        <v>0.99556020769453268</v>
      </c>
      <c r="R43" s="9">
        <f t="shared" si="27"/>
        <v>14.125500000000001</v>
      </c>
      <c r="S43" s="13">
        <f t="shared" si="28"/>
        <v>7.0479643743197248E-2</v>
      </c>
      <c r="T43" s="2">
        <f t="shared" si="29"/>
        <v>0.43</v>
      </c>
      <c r="U43" s="14">
        <f t="shared" si="30"/>
        <v>3.0306246809574815E-2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3.8726246809574816E-2</v>
      </c>
      <c r="AR43" s="9">
        <f t="shared" si="35"/>
        <v>136.875</v>
      </c>
      <c r="AS43" s="1">
        <f t="shared" si="36"/>
        <v>0.24</v>
      </c>
      <c r="AT43" s="1">
        <f t="shared" si="37"/>
        <v>199840.83333333334</v>
      </c>
      <c r="AU43" s="1">
        <f t="shared" si="38"/>
        <v>1703334008.6617682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0.35599407645300302</v>
      </c>
      <c r="E44" s="10">
        <f t="shared" si="40"/>
        <v>5.6517574635182104</v>
      </c>
      <c r="F44" s="7" t="s">
        <v>83</v>
      </c>
      <c r="G44" s="1">
        <v>3</v>
      </c>
      <c r="H44" s="9">
        <f t="shared" si="20"/>
        <v>0.35599407645300302</v>
      </c>
      <c r="I44" s="9">
        <f t="shared" si="21"/>
        <v>273.50599407645296</v>
      </c>
      <c r="J44" s="9">
        <f t="shared" si="22"/>
        <v>1.8253957593331149E-2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170.27265403240864</v>
      </c>
      <c r="P44" s="9">
        <f t="shared" si="25"/>
        <v>3.1081498060115336</v>
      </c>
      <c r="Q44" s="12">
        <f t="shared" si="26"/>
        <v>0.74595595344276799</v>
      </c>
      <c r="R44" s="9">
        <f t="shared" si="27"/>
        <v>14.125500000000001</v>
      </c>
      <c r="S44" s="13">
        <f t="shared" si="28"/>
        <v>5.2809171600493289E-2</v>
      </c>
      <c r="T44" s="2">
        <f t="shared" si="29"/>
        <v>0.43</v>
      </c>
      <c r="U44" s="14">
        <f t="shared" si="30"/>
        <v>2.2707943788212115E-2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3.1127943788212112E-2</v>
      </c>
      <c r="AR44" s="9">
        <f t="shared" si="35"/>
        <v>136.875</v>
      </c>
      <c r="AS44" s="1">
        <f t="shared" si="36"/>
        <v>0.24</v>
      </c>
      <c r="AT44" s="1">
        <f t="shared" si="37"/>
        <v>199840.83333333334</v>
      </c>
      <c r="AU44" s="1">
        <f t="shared" si="38"/>
        <v>1369130490.1012084</v>
      </c>
    </row>
    <row r="45" spans="1:48" x14ac:dyDescent="0.15">
      <c r="C45" s="7">
        <v>3</v>
      </c>
      <c r="D45" s="7">
        <f t="shared" si="39"/>
        <v>4.8405823902462704</v>
      </c>
      <c r="E45" s="10">
        <f t="shared" si="40"/>
        <v>0.35599407645300302</v>
      </c>
      <c r="F45" s="7" t="s">
        <v>83</v>
      </c>
      <c r="G45" s="1">
        <v>4</v>
      </c>
      <c r="H45" s="9">
        <f t="shared" si="20"/>
        <v>4.8405823902462704</v>
      </c>
      <c r="I45" s="9">
        <f t="shared" si="21"/>
        <v>277.99058239024623</v>
      </c>
      <c r="J45" s="9">
        <f t="shared" si="22"/>
        <v>3.2417076788564821E-2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226.02075422639709</v>
      </c>
      <c r="P45" s="9">
        <f t="shared" si="25"/>
        <v>7.3269321455664507</v>
      </c>
      <c r="Q45" s="12">
        <f t="shared" si="26"/>
        <v>1.7584637149359481</v>
      </c>
      <c r="R45" s="9">
        <f t="shared" si="27"/>
        <v>14.125500000000001</v>
      </c>
      <c r="S45" s="13">
        <f t="shared" si="28"/>
        <v>0.1244885996910515</v>
      </c>
      <c r="T45" s="2">
        <f t="shared" si="29"/>
        <v>0.43</v>
      </c>
      <c r="U45" s="14">
        <f t="shared" si="30"/>
        <v>5.353009786715214E-2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6.1950097867152137E-2</v>
      </c>
      <c r="AR45" s="9">
        <f t="shared" si="35"/>
        <v>136.875</v>
      </c>
      <c r="AS45" s="1">
        <f t="shared" si="36"/>
        <v>0.24</v>
      </c>
      <c r="AT45" s="1">
        <f t="shared" si="37"/>
        <v>199840.83333333334</v>
      </c>
      <c r="AU45" s="1">
        <f t="shared" si="38"/>
        <v>2724811135.3500838</v>
      </c>
    </row>
    <row r="46" spans="1:48" x14ac:dyDescent="0.15">
      <c r="C46" s="7">
        <v>4</v>
      </c>
      <c r="D46" s="7">
        <f t="shared" si="39"/>
        <v>12.2367449137714</v>
      </c>
      <c r="E46" s="10">
        <f t="shared" si="40"/>
        <v>4.8405823902462704</v>
      </c>
      <c r="F46" s="7" t="s">
        <v>83</v>
      </c>
      <c r="G46" s="1">
        <v>5</v>
      </c>
      <c r="H46" s="9">
        <f t="shared" si="20"/>
        <v>12.2367449137714</v>
      </c>
      <c r="I46" s="9">
        <f t="shared" si="21"/>
        <v>285.38674491377139</v>
      </c>
      <c r="J46" s="9">
        <f t="shared" si="22"/>
        <v>8.0352143857947894E-2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207.75913097678909</v>
      </c>
      <c r="O46" s="9">
        <f t="shared" si="41"/>
        <v>69.790941104041565</v>
      </c>
      <c r="P46" s="9">
        <f t="shared" si="25"/>
        <v>5.6078517395735163</v>
      </c>
      <c r="Q46" s="12">
        <f t="shared" si="26"/>
        <v>1.3458844174976439</v>
      </c>
      <c r="R46" s="9">
        <f t="shared" si="27"/>
        <v>14.125500000000001</v>
      </c>
      <c r="S46" s="13">
        <f t="shared" si="28"/>
        <v>9.5280479805857757E-2</v>
      </c>
      <c r="T46" s="2">
        <f t="shared" si="29"/>
        <v>0.43</v>
      </c>
      <c r="U46" s="14">
        <f t="shared" si="30"/>
        <v>4.0970606316518832E-2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4.9390606316518829E-2</v>
      </c>
      <c r="AR46" s="9">
        <f t="shared" si="35"/>
        <v>136.875</v>
      </c>
      <c r="AS46" s="1">
        <f t="shared" si="36"/>
        <v>0.24</v>
      </c>
      <c r="AT46" s="1">
        <f t="shared" si="37"/>
        <v>199840.83333333334</v>
      </c>
      <c r="AU46" s="1">
        <f t="shared" si="38"/>
        <v>2172394858.2218657</v>
      </c>
    </row>
    <row r="47" spans="1:48" x14ac:dyDescent="0.15">
      <c r="C47" s="7">
        <v>5</v>
      </c>
      <c r="D47" s="7">
        <f t="shared" si="39"/>
        <v>15.5080501882252</v>
      </c>
      <c r="E47" s="10">
        <f t="shared" si="40"/>
        <v>12.2367449137714</v>
      </c>
      <c r="F47" s="7" t="s">
        <v>85</v>
      </c>
      <c r="G47" s="1">
        <v>6</v>
      </c>
      <c r="H47" s="9">
        <f t="shared" si="20"/>
        <v>15.5080501882252</v>
      </c>
      <c r="I47" s="9">
        <f t="shared" si="21"/>
        <v>288.65805018822516</v>
      </c>
      <c r="J47" s="9">
        <f t="shared" si="22"/>
        <v>0.1182818075895944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123.03933936446803</v>
      </c>
      <c r="P47" s="9">
        <f t="shared" si="25"/>
        <v>14.553315464658816</v>
      </c>
      <c r="Q47" s="12">
        <f t="shared" si="26"/>
        <v>3.4927957115181156</v>
      </c>
      <c r="R47" s="9">
        <f t="shared" si="27"/>
        <v>14.125500000000001</v>
      </c>
      <c r="S47" s="13">
        <f t="shared" si="28"/>
        <v>0.24726881961828717</v>
      </c>
      <c r="T47" s="2">
        <f t="shared" si="29"/>
        <v>0.43</v>
      </c>
      <c r="U47" s="14">
        <f t="shared" si="30"/>
        <v>0.10632559243586348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0.12054559243586349</v>
      </c>
      <c r="AR47" s="9">
        <f t="shared" si="35"/>
        <v>136.875</v>
      </c>
      <c r="AS47" s="1">
        <f t="shared" si="36"/>
        <v>0.24</v>
      </c>
      <c r="AT47" s="1">
        <f t="shared" si="37"/>
        <v>199840.83333333334</v>
      </c>
      <c r="AU47" s="1">
        <f t="shared" si="38"/>
        <v>5302073505.8559999</v>
      </c>
    </row>
    <row r="48" spans="1:48" x14ac:dyDescent="0.15">
      <c r="C48" s="7">
        <v>6</v>
      </c>
      <c r="D48" s="7">
        <f t="shared" si="39"/>
        <v>17.2456286835463</v>
      </c>
      <c r="E48" s="10">
        <f t="shared" si="40"/>
        <v>15.5080501882252</v>
      </c>
      <c r="F48" s="7" t="s">
        <v>83</v>
      </c>
      <c r="G48" s="1">
        <v>7</v>
      </c>
      <c r="H48" s="9">
        <f t="shared" si="20"/>
        <v>17.2456286835463</v>
      </c>
      <c r="I48" s="9">
        <f t="shared" si="21"/>
        <v>290.39562868354631</v>
      </c>
      <c r="J48" s="9">
        <f t="shared" si="22"/>
        <v>0.14473439671469243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167.34227389980921</v>
      </c>
      <c r="P48" s="9">
        <f t="shared" si="25"/>
        <v>24.220183057753708</v>
      </c>
      <c r="Q48" s="12">
        <f t="shared" si="26"/>
        <v>5.8128439338608899</v>
      </c>
      <c r="R48" s="9">
        <f t="shared" si="27"/>
        <v>14.125500000000001</v>
      </c>
      <c r="S48" s="13">
        <f t="shared" si="28"/>
        <v>0.41151420720405574</v>
      </c>
      <c r="T48" s="2">
        <f t="shared" si="29"/>
        <v>0.43</v>
      </c>
      <c r="U48" s="14">
        <f t="shared" si="30"/>
        <v>0.17695110909774397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0.19255110909774398</v>
      </c>
      <c r="AR48" s="9">
        <f t="shared" si="35"/>
        <v>136.875</v>
      </c>
      <c r="AS48" s="1">
        <f t="shared" si="36"/>
        <v>0.24</v>
      </c>
      <c r="AT48" s="1">
        <f t="shared" si="37"/>
        <v>199840.83333333334</v>
      </c>
      <c r="AU48" s="1">
        <f t="shared" si="38"/>
        <v>8469161861.836791</v>
      </c>
    </row>
    <row r="49" spans="1:48" x14ac:dyDescent="0.15">
      <c r="C49" s="7">
        <v>7</v>
      </c>
      <c r="D49" s="7">
        <f t="shared" si="39"/>
        <v>21.156690773485099</v>
      </c>
      <c r="E49" s="10">
        <f t="shared" si="40"/>
        <v>17.2456286835463</v>
      </c>
      <c r="F49" s="7" t="s">
        <v>83</v>
      </c>
      <c r="G49" s="1">
        <v>8</v>
      </c>
      <c r="H49" s="9">
        <f t="shared" si="20"/>
        <v>21.156690773485099</v>
      </c>
      <c r="I49" s="9">
        <f t="shared" si="21"/>
        <v>294.30669077348506</v>
      </c>
      <c r="J49" s="9">
        <f t="shared" si="22"/>
        <v>0.22598638428010123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201.97834084205553</v>
      </c>
      <c r="P49" s="9">
        <f t="shared" si="25"/>
        <v>45.644354949790028</v>
      </c>
      <c r="Q49" s="12">
        <f t="shared" si="26"/>
        <v>10.954645187949605</v>
      </c>
      <c r="R49" s="9">
        <f t="shared" si="27"/>
        <v>14.125500000000001</v>
      </c>
      <c r="S49" s="13">
        <f t="shared" si="28"/>
        <v>0.77552264967255002</v>
      </c>
      <c r="T49" s="2">
        <f t="shared" si="29"/>
        <v>0.43</v>
      </c>
      <c r="U49" s="14">
        <f t="shared" si="30"/>
        <v>0.33347473935919653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0.34907473935919653</v>
      </c>
      <c r="AR49" s="9">
        <f t="shared" si="35"/>
        <v>136.875</v>
      </c>
      <c r="AS49" s="1">
        <f t="shared" si="36"/>
        <v>0.24</v>
      </c>
      <c r="AT49" s="1">
        <f t="shared" si="37"/>
        <v>199840.83333333334</v>
      </c>
      <c r="AU49" s="1">
        <f t="shared" si="38"/>
        <v>15353692239.761623</v>
      </c>
    </row>
    <row r="50" spans="1:48" x14ac:dyDescent="0.15">
      <c r="C50" s="7">
        <v>8</v>
      </c>
      <c r="D50" s="7">
        <f t="shared" si="39"/>
        <v>18.852741005265798</v>
      </c>
      <c r="E50" s="10">
        <f t="shared" si="40"/>
        <v>21.156690773485099</v>
      </c>
      <c r="F50" s="7" t="s">
        <v>83</v>
      </c>
      <c r="G50" s="1">
        <v>9</v>
      </c>
      <c r="H50" s="9">
        <f t="shared" si="20"/>
        <v>18.852741005265798</v>
      </c>
      <c r="I50" s="9">
        <f t="shared" si="21"/>
        <v>292.00274100526576</v>
      </c>
      <c r="J50" s="9">
        <f t="shared" si="22"/>
        <v>0.17406659725215096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215.19023589226552</v>
      </c>
      <c r="P50" s="9">
        <f t="shared" si="25"/>
        <v>37.457432123654343</v>
      </c>
      <c r="Q50" s="12">
        <f t="shared" si="26"/>
        <v>8.9897837096770417</v>
      </c>
      <c r="R50" s="9">
        <f t="shared" si="27"/>
        <v>14.125500000000001</v>
      </c>
      <c r="S50" s="13">
        <f t="shared" si="28"/>
        <v>0.636422336177625</v>
      </c>
      <c r="T50" s="2">
        <f t="shared" si="29"/>
        <v>0.43</v>
      </c>
      <c r="U50" s="14">
        <f t="shared" si="30"/>
        <v>0.27366160455637872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0.28926160455637873</v>
      </c>
      <c r="AR50" s="9">
        <f t="shared" si="35"/>
        <v>136.875</v>
      </c>
      <c r="AS50" s="1">
        <f t="shared" si="36"/>
        <v>0.24</v>
      </c>
      <c r="AT50" s="1">
        <f t="shared" si="37"/>
        <v>199840.83333333334</v>
      </c>
      <c r="AU50" s="1">
        <f t="shared" si="38"/>
        <v>12722873219.904507</v>
      </c>
    </row>
    <row r="51" spans="1:48" x14ac:dyDescent="0.15">
      <c r="C51" s="7">
        <v>9</v>
      </c>
      <c r="D51" s="7">
        <f t="shared" si="39"/>
        <v>14.9613258767058</v>
      </c>
      <c r="E51" s="10">
        <f t="shared" si="40"/>
        <v>18.852741005265798</v>
      </c>
      <c r="F51" s="7" t="s">
        <v>83</v>
      </c>
      <c r="G51" s="1">
        <v>10</v>
      </c>
      <c r="H51" s="9">
        <f t="shared" si="20"/>
        <v>14.9613258767058</v>
      </c>
      <c r="I51" s="9">
        <f t="shared" si="21"/>
        <v>288.11132587670579</v>
      </c>
      <c r="J51" s="9">
        <f t="shared" si="22"/>
        <v>0.11094794299253544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236.58905376861119</v>
      </c>
      <c r="P51" s="9">
        <f t="shared" si="25"/>
        <v>26.249068850177775</v>
      </c>
      <c r="Q51" s="12">
        <f t="shared" si="26"/>
        <v>6.2997765240426657</v>
      </c>
      <c r="R51" s="9">
        <f t="shared" si="27"/>
        <v>14.125500000000001</v>
      </c>
      <c r="S51" s="13">
        <f t="shared" si="28"/>
        <v>0.44598609069007578</v>
      </c>
      <c r="T51" s="2">
        <f t="shared" si="29"/>
        <v>0.43</v>
      </c>
      <c r="U51" s="14">
        <f t="shared" si="30"/>
        <v>0.19177401899673258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0.20737401899673258</v>
      </c>
      <c r="AR51" s="9">
        <f t="shared" si="35"/>
        <v>136.875</v>
      </c>
      <c r="AS51" s="1">
        <f t="shared" si="36"/>
        <v>0.24</v>
      </c>
      <c r="AT51" s="1">
        <f t="shared" si="37"/>
        <v>199840.83333333334</v>
      </c>
      <c r="AU51" s="1">
        <f t="shared" si="38"/>
        <v>9121132259.6506577</v>
      </c>
    </row>
    <row r="52" spans="1:48" x14ac:dyDescent="0.15">
      <c r="C52" s="7">
        <v>10</v>
      </c>
      <c r="D52" s="7">
        <f t="shared" si="39"/>
        <v>12.0023342253048</v>
      </c>
      <c r="E52" s="10">
        <f t="shared" si="40"/>
        <v>14.9613258767058</v>
      </c>
      <c r="F52" s="7" t="s">
        <v>83</v>
      </c>
      <c r="G52" s="1">
        <v>11</v>
      </c>
      <c r="H52" s="9">
        <f t="shared" si="20"/>
        <v>12.0023342253048</v>
      </c>
      <c r="I52" s="9">
        <f t="shared" si="21"/>
        <v>285.1523342253048</v>
      </c>
      <c r="J52" s="9">
        <f t="shared" si="22"/>
        <v>7.8129837771230642E-2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199.82298567251175</v>
      </c>
      <c r="O52" s="9">
        <f t="shared" si="41"/>
        <v>69.373249245921699</v>
      </c>
      <c r="P52" s="9">
        <f t="shared" si="25"/>
        <v>5.4201207092470112</v>
      </c>
      <c r="Q52" s="12">
        <f t="shared" si="26"/>
        <v>1.3008289702192826</v>
      </c>
      <c r="R52" s="9">
        <f t="shared" si="27"/>
        <v>14.125500000000001</v>
      </c>
      <c r="S52" s="13">
        <f t="shared" si="28"/>
        <v>9.2090826534939121E-2</v>
      </c>
      <c r="T52" s="2">
        <f t="shared" si="29"/>
        <v>0.43</v>
      </c>
      <c r="U52" s="14">
        <f t="shared" si="30"/>
        <v>3.9599055410023822E-2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5.3819055410023818E-2</v>
      </c>
      <c r="AR52" s="9">
        <f t="shared" si="35"/>
        <v>136.875</v>
      </c>
      <c r="AS52" s="1">
        <f t="shared" si="36"/>
        <v>0.24</v>
      </c>
      <c r="AT52" s="1">
        <f t="shared" si="37"/>
        <v>199840.83333333334</v>
      </c>
      <c r="AU52" s="1">
        <f t="shared" si="38"/>
        <v>2367175622.3812637</v>
      </c>
    </row>
    <row r="53" spans="1:48" x14ac:dyDescent="0.15">
      <c r="C53" s="7">
        <v>11</v>
      </c>
      <c r="D53" s="7">
        <f t="shared" si="39"/>
        <v>6.9939381752593697</v>
      </c>
      <c r="E53" s="10">
        <f t="shared" si="40"/>
        <v>12.0023342253048</v>
      </c>
      <c r="F53" s="7" t="s">
        <v>85</v>
      </c>
      <c r="G53" s="1">
        <v>12</v>
      </c>
      <c r="H53" s="9">
        <f t="shared" si="20"/>
        <v>6.9939381752593697</v>
      </c>
      <c r="I53" s="9">
        <f t="shared" si="21"/>
        <v>280.14393817525934</v>
      </c>
      <c r="J53" s="9">
        <f t="shared" si="22"/>
        <v>4.2432448167240976E-2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122.8093785366747</v>
      </c>
      <c r="P53" s="9">
        <f t="shared" si="25"/>
        <v>5.2111025892085259</v>
      </c>
      <c r="Q53" s="12">
        <f t="shared" si="26"/>
        <v>1.2506646214100461</v>
      </c>
      <c r="R53" s="9">
        <f t="shared" si="27"/>
        <v>14.125500000000001</v>
      </c>
      <c r="S53" s="13">
        <f t="shared" si="28"/>
        <v>8.853949392305023E-2</v>
      </c>
      <c r="T53" s="2">
        <f t="shared" si="29"/>
        <v>0.43</v>
      </c>
      <c r="U53" s="14">
        <f t="shared" si="30"/>
        <v>3.8071982386911597E-2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4.6491982386911594E-2</v>
      </c>
      <c r="AR53" s="9">
        <f t="shared" si="35"/>
        <v>136.875</v>
      </c>
      <c r="AS53" s="1">
        <f t="shared" si="36"/>
        <v>0.24</v>
      </c>
      <c r="AT53" s="1">
        <f t="shared" si="37"/>
        <v>199840.83333333334</v>
      </c>
      <c r="AU53" s="1">
        <f t="shared" si="38"/>
        <v>2044901875.4420295</v>
      </c>
      <c r="AV53" s="1">
        <f>SUM(AU42:AU53)</f>
        <v>64411250133.579971</v>
      </c>
    </row>
    <row r="54" spans="1:48" x14ac:dyDescent="0.15">
      <c r="C54" s="7">
        <v>12</v>
      </c>
      <c r="D54" s="7">
        <f t="shared" si="39"/>
        <v>5.6466263112622901</v>
      </c>
      <c r="E54" s="10">
        <f t="shared" si="40"/>
        <v>6.9939381752593697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5.7840900427419397</v>
      </c>
      <c r="E58" s="7"/>
      <c r="F58" s="7"/>
      <c r="G58" s="1">
        <v>1</v>
      </c>
      <c r="H58" s="9">
        <f t="shared" ref="H58:H69" si="42">E59</f>
        <v>5.7840900427419397</v>
      </c>
      <c r="I58" s="9">
        <f t="shared" ref="I58:I69" si="43">H58+273.15</f>
        <v>278.9340900427419</v>
      </c>
      <c r="J58" s="9">
        <f t="shared" ref="J58:J69" si="44">EXP(($C$15*(I58-$C$13))/($C$16*I58*$C$13))</f>
        <v>3.6494483347661644E-2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3.6409329553183769E-3</v>
      </c>
      <c r="Q58" s="12">
        <f t="shared" ref="Q58:Q69" si="48">P58*$B$60</f>
        <v>6.9177726151049162E-4</v>
      </c>
      <c r="R58" s="9">
        <f t="shared" ref="R58:R69" si="49">L58*$B$60</f>
        <v>1.8955666666666669E-2</v>
      </c>
      <c r="S58" s="13">
        <f t="shared" ref="S58:S69" si="50">Q58/R58</f>
        <v>3.6494483347661644E-2</v>
      </c>
      <c r="T58" s="2">
        <f t="shared" ref="T58:T69" si="51">$B$59/100</f>
        <v>0.01</v>
      </c>
      <c r="U58" s="14">
        <f t="shared" ref="U58:U69" si="52">S58*T58</f>
        <v>3.6494483347661647E-4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1.2364944833476617E-2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0</v>
      </c>
      <c r="AU58" s="1">
        <f t="shared" ref="AU58:AU69" si="59">AT58*10000*AS58*0.67*AR58*AQ58</f>
        <v>0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5.6517574635182104</v>
      </c>
      <c r="E59" s="10">
        <f t="shared" ref="E59:E70" si="61">D58</f>
        <v>5.7840900427419397</v>
      </c>
      <c r="F59" s="7" t="s">
        <v>83</v>
      </c>
      <c r="G59" s="1">
        <v>2</v>
      </c>
      <c r="H59" s="9">
        <f t="shared" si="42"/>
        <v>5.6517574635182104</v>
      </c>
      <c r="I59" s="9">
        <f t="shared" si="43"/>
        <v>278.80175746351819</v>
      </c>
      <c r="J59" s="9">
        <f t="shared" si="44"/>
        <v>3.589480301708594E-2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0.19589240037801497</v>
      </c>
      <c r="P59" s="9">
        <f t="shared" si="47"/>
        <v>7.0315191241129785E-3</v>
      </c>
      <c r="Q59" s="12">
        <f t="shared" si="48"/>
        <v>1.3359886335814659E-3</v>
      </c>
      <c r="R59" s="9">
        <f t="shared" si="49"/>
        <v>1.8955666666666669E-2</v>
      </c>
      <c r="S59" s="13">
        <f t="shared" si="50"/>
        <v>7.0479643743197234E-2</v>
      </c>
      <c r="T59" s="2">
        <f t="shared" si="51"/>
        <v>0.01</v>
      </c>
      <c r="U59" s="14">
        <f t="shared" si="52"/>
        <v>7.0479643743197231E-4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1.2704796437431973E-2</v>
      </c>
      <c r="AR59" s="9">
        <f t="shared" si="56"/>
        <v>9.9766666666666666</v>
      </c>
      <c r="AS59" s="1">
        <f t="shared" si="57"/>
        <v>0.19</v>
      </c>
      <c r="AT59" s="1">
        <f t="shared" si="58"/>
        <v>0</v>
      </c>
      <c r="AU59" s="1">
        <f t="shared" si="59"/>
        <v>0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0.35599407645300302</v>
      </c>
      <c r="E60" s="10">
        <f t="shared" si="61"/>
        <v>5.6517574635182104</v>
      </c>
      <c r="F60" s="7" t="s">
        <v>83</v>
      </c>
      <c r="G60" s="1">
        <v>3</v>
      </c>
      <c r="H60" s="9">
        <f t="shared" si="42"/>
        <v>0.35599407645300302</v>
      </c>
      <c r="I60" s="9">
        <f t="shared" si="43"/>
        <v>273.50599407645296</v>
      </c>
      <c r="J60" s="9">
        <f t="shared" si="44"/>
        <v>1.8253957593331149E-2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0.28862754792056866</v>
      </c>
      <c r="P60" s="9">
        <f t="shared" si="47"/>
        <v>5.2685950200092148E-3</v>
      </c>
      <c r="Q60" s="12">
        <f t="shared" si="48"/>
        <v>1.0010330538017507E-3</v>
      </c>
      <c r="R60" s="9">
        <f t="shared" si="49"/>
        <v>1.8955666666666669E-2</v>
      </c>
      <c r="S60" s="13">
        <f t="shared" si="50"/>
        <v>5.2809171600493289E-2</v>
      </c>
      <c r="T60" s="2">
        <f t="shared" si="51"/>
        <v>0.01</v>
      </c>
      <c r="U60" s="14">
        <f t="shared" si="52"/>
        <v>5.2809171600493292E-4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1.2528091716004934E-2</v>
      </c>
      <c r="AR60" s="9">
        <f t="shared" si="56"/>
        <v>9.9766666666666666</v>
      </c>
      <c r="AS60" s="1">
        <f t="shared" si="57"/>
        <v>0.19</v>
      </c>
      <c r="AT60" s="1">
        <f t="shared" si="58"/>
        <v>0</v>
      </c>
      <c r="AU60" s="1">
        <f t="shared" si="59"/>
        <v>0</v>
      </c>
    </row>
    <row r="61" spans="1:48" x14ac:dyDescent="0.15">
      <c r="C61" s="7">
        <v>3</v>
      </c>
      <c r="D61" s="7">
        <f t="shared" si="60"/>
        <v>4.8405823902462704</v>
      </c>
      <c r="E61" s="10">
        <f t="shared" si="61"/>
        <v>0.35599407645300302</v>
      </c>
      <c r="F61" s="7" t="s">
        <v>83</v>
      </c>
      <c r="G61" s="1">
        <v>4</v>
      </c>
      <c r="H61" s="9">
        <f t="shared" si="42"/>
        <v>4.8405823902462704</v>
      </c>
      <c r="I61" s="9">
        <f t="shared" si="43"/>
        <v>277.99058239024623</v>
      </c>
      <c r="J61" s="9">
        <f t="shared" si="44"/>
        <v>3.2417076788564821E-2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0.38312561956722613</v>
      </c>
      <c r="P61" s="9">
        <f t="shared" si="47"/>
        <v>1.2419812629177242E-2</v>
      </c>
      <c r="Q61" s="12">
        <f t="shared" si="48"/>
        <v>2.3597643995436762E-3</v>
      </c>
      <c r="R61" s="9">
        <f t="shared" si="49"/>
        <v>1.8955666666666669E-2</v>
      </c>
      <c r="S61" s="13">
        <f t="shared" si="50"/>
        <v>0.12448859969105154</v>
      </c>
      <c r="T61" s="2">
        <f t="shared" si="51"/>
        <v>0.01</v>
      </c>
      <c r="U61" s="14">
        <f t="shared" si="52"/>
        <v>1.2448859969105153E-3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1.3244885996910516E-2</v>
      </c>
      <c r="AR61" s="9">
        <f t="shared" si="56"/>
        <v>9.9766666666666666</v>
      </c>
      <c r="AS61" s="1">
        <f t="shared" si="57"/>
        <v>0.19</v>
      </c>
      <c r="AT61" s="1">
        <f t="shared" si="58"/>
        <v>0</v>
      </c>
      <c r="AU61" s="1">
        <f t="shared" si="59"/>
        <v>0</v>
      </c>
    </row>
    <row r="62" spans="1:48" x14ac:dyDescent="0.15">
      <c r="C62" s="7">
        <v>4</v>
      </c>
      <c r="D62" s="7">
        <f t="shared" si="60"/>
        <v>12.2367449137714</v>
      </c>
      <c r="E62" s="10">
        <f t="shared" si="61"/>
        <v>4.8405823902462704</v>
      </c>
      <c r="F62" s="7" t="s">
        <v>83</v>
      </c>
      <c r="G62" s="1">
        <v>5</v>
      </c>
      <c r="H62" s="9">
        <f t="shared" si="42"/>
        <v>12.2367449137714</v>
      </c>
      <c r="I62" s="9">
        <f t="shared" si="43"/>
        <v>285.38674491377139</v>
      </c>
      <c r="J62" s="9">
        <f t="shared" si="44"/>
        <v>8.0352143857947894E-2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0.35217051659114645</v>
      </c>
      <c r="O62" s="9">
        <f t="shared" si="62"/>
        <v>0.1183019570135691</v>
      </c>
      <c r="P62" s="9">
        <f t="shared" si="47"/>
        <v>9.5058158686310724E-3</v>
      </c>
      <c r="Q62" s="12">
        <f t="shared" si="48"/>
        <v>1.8061050150399037E-3</v>
      </c>
      <c r="R62" s="9">
        <f t="shared" si="49"/>
        <v>1.8955666666666669E-2</v>
      </c>
      <c r="S62" s="13">
        <f t="shared" si="50"/>
        <v>9.5280479805857715E-2</v>
      </c>
      <c r="T62" s="2">
        <f t="shared" si="51"/>
        <v>0.01</v>
      </c>
      <c r="U62" s="14">
        <f t="shared" si="52"/>
        <v>9.5280479805857714E-4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1.2952804798058578E-2</v>
      </c>
      <c r="AR62" s="9">
        <f t="shared" si="56"/>
        <v>9.9766666666666666</v>
      </c>
      <c r="AS62" s="1">
        <f t="shared" si="57"/>
        <v>0.19</v>
      </c>
      <c r="AT62" s="1">
        <f t="shared" si="58"/>
        <v>0</v>
      </c>
      <c r="AU62" s="1">
        <f t="shared" si="59"/>
        <v>0</v>
      </c>
    </row>
    <row r="63" spans="1:48" x14ac:dyDescent="0.15">
      <c r="C63" s="7">
        <v>5</v>
      </c>
      <c r="D63" s="7">
        <f t="shared" si="60"/>
        <v>15.5080501882252</v>
      </c>
      <c r="E63" s="10">
        <f t="shared" si="61"/>
        <v>12.2367449137714</v>
      </c>
      <c r="F63" s="7" t="s">
        <v>85</v>
      </c>
      <c r="G63" s="1">
        <v>6</v>
      </c>
      <c r="H63" s="9">
        <f t="shared" si="42"/>
        <v>15.5080501882252</v>
      </c>
      <c r="I63" s="9">
        <f t="shared" si="43"/>
        <v>288.65805018822516</v>
      </c>
      <c r="J63" s="9">
        <f t="shared" si="44"/>
        <v>0.1182818075895944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0.20856280781160469</v>
      </c>
      <c r="P63" s="9">
        <f t="shared" si="47"/>
        <v>2.4669185903917784E-2</v>
      </c>
      <c r="Q63" s="12">
        <f t="shared" si="48"/>
        <v>4.6871453217443787E-3</v>
      </c>
      <c r="R63" s="9">
        <f t="shared" si="49"/>
        <v>1.8955666666666669E-2</v>
      </c>
      <c r="S63" s="13">
        <f t="shared" si="50"/>
        <v>0.24726881961828714</v>
      </c>
      <c r="T63" s="2">
        <f t="shared" si="51"/>
        <v>0.01</v>
      </c>
      <c r="U63" s="14">
        <f t="shared" si="52"/>
        <v>2.4726881961828714E-3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1.8672688196182872E-2</v>
      </c>
      <c r="AR63" s="9">
        <f t="shared" si="56"/>
        <v>9.9766666666666666</v>
      </c>
      <c r="AS63" s="1">
        <f t="shared" si="57"/>
        <v>0.19</v>
      </c>
      <c r="AT63" s="1">
        <f t="shared" si="58"/>
        <v>0</v>
      </c>
      <c r="AU63" s="1">
        <f t="shared" si="59"/>
        <v>0</v>
      </c>
    </row>
    <row r="64" spans="1:48" x14ac:dyDescent="0.15">
      <c r="C64" s="7">
        <v>6</v>
      </c>
      <c r="D64" s="7">
        <f t="shared" si="60"/>
        <v>17.2456286835463</v>
      </c>
      <c r="E64" s="10">
        <f t="shared" si="61"/>
        <v>15.5080501882252</v>
      </c>
      <c r="F64" s="7" t="s">
        <v>83</v>
      </c>
      <c r="G64" s="1">
        <v>7</v>
      </c>
      <c r="H64" s="9">
        <f t="shared" si="42"/>
        <v>17.2456286835463</v>
      </c>
      <c r="I64" s="9">
        <f t="shared" si="43"/>
        <v>290.39562868354631</v>
      </c>
      <c r="J64" s="9">
        <f t="shared" si="44"/>
        <v>0.14473439671469243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0.28366028857435355</v>
      </c>
      <c r="P64" s="9">
        <f t="shared" si="47"/>
        <v>4.1055400738724622E-2</v>
      </c>
      <c r="Q64" s="12">
        <f t="shared" si="48"/>
        <v>7.8005261403576781E-3</v>
      </c>
      <c r="R64" s="9">
        <f t="shared" si="49"/>
        <v>1.8955666666666669E-2</v>
      </c>
      <c r="S64" s="13">
        <f t="shared" si="50"/>
        <v>0.41151420720405563</v>
      </c>
      <c r="T64" s="2">
        <f t="shared" si="51"/>
        <v>0.01</v>
      </c>
      <c r="U64" s="14">
        <f t="shared" si="52"/>
        <v>4.1151420720405563E-3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2.4215142072040556E-2</v>
      </c>
      <c r="AR64" s="9">
        <f t="shared" si="56"/>
        <v>9.9766666666666666</v>
      </c>
      <c r="AS64" s="1">
        <f t="shared" si="57"/>
        <v>0.19</v>
      </c>
      <c r="AT64" s="1">
        <f t="shared" si="58"/>
        <v>0</v>
      </c>
      <c r="AU64" s="1">
        <f t="shared" si="59"/>
        <v>0</v>
      </c>
    </row>
    <row r="65" spans="1:48" x14ac:dyDescent="0.15">
      <c r="C65" s="7">
        <v>7</v>
      </c>
      <c r="D65" s="7">
        <f t="shared" si="60"/>
        <v>21.156690773485099</v>
      </c>
      <c r="E65" s="10">
        <f t="shared" si="61"/>
        <v>17.2456286835463</v>
      </c>
      <c r="F65" s="7" t="s">
        <v>83</v>
      </c>
      <c r="G65" s="1">
        <v>8</v>
      </c>
      <c r="H65" s="9">
        <f t="shared" si="42"/>
        <v>21.156690773485099</v>
      </c>
      <c r="I65" s="9">
        <f t="shared" si="43"/>
        <v>294.30669077348506</v>
      </c>
      <c r="J65" s="9">
        <f t="shared" si="44"/>
        <v>0.22598638428010123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0.34237155450229562</v>
      </c>
      <c r="P65" s="9">
        <f t="shared" si="47"/>
        <v>7.7371309682331399E-2</v>
      </c>
      <c r="Q65" s="12">
        <f t="shared" si="48"/>
        <v>1.4700548839642965E-2</v>
      </c>
      <c r="R65" s="9">
        <f t="shared" si="49"/>
        <v>1.8955666666666669E-2</v>
      </c>
      <c r="S65" s="13">
        <f t="shared" si="50"/>
        <v>0.7755226496725498</v>
      </c>
      <c r="T65" s="2">
        <f t="shared" si="51"/>
        <v>0.01</v>
      </c>
      <c r="U65" s="14">
        <f t="shared" si="52"/>
        <v>7.755226496725498E-3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2.7855226496725498E-2</v>
      </c>
      <c r="AR65" s="9">
        <f t="shared" si="56"/>
        <v>9.9766666666666666</v>
      </c>
      <c r="AS65" s="1">
        <f t="shared" si="57"/>
        <v>0.19</v>
      </c>
      <c r="AT65" s="1">
        <f t="shared" si="58"/>
        <v>0</v>
      </c>
      <c r="AU65" s="1">
        <f t="shared" si="59"/>
        <v>0</v>
      </c>
    </row>
    <row r="66" spans="1:48" x14ac:dyDescent="0.15">
      <c r="C66" s="7">
        <v>8</v>
      </c>
      <c r="D66" s="7">
        <f t="shared" si="60"/>
        <v>18.852741005265798</v>
      </c>
      <c r="E66" s="10">
        <f t="shared" si="61"/>
        <v>21.156690773485099</v>
      </c>
      <c r="F66" s="7" t="s">
        <v>83</v>
      </c>
      <c r="G66" s="1">
        <v>9</v>
      </c>
      <c r="H66" s="9">
        <f t="shared" si="42"/>
        <v>18.852741005265798</v>
      </c>
      <c r="I66" s="9">
        <f t="shared" si="43"/>
        <v>292.00274100526576</v>
      </c>
      <c r="J66" s="9">
        <f t="shared" si="44"/>
        <v>0.17406659725215096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0.36476691148663087</v>
      </c>
      <c r="P66" s="9">
        <f t="shared" si="47"/>
        <v>6.3493735072654378E-2</v>
      </c>
      <c r="Q66" s="12">
        <f t="shared" si="48"/>
        <v>1.2063809663804333E-2</v>
      </c>
      <c r="R66" s="9">
        <f t="shared" si="49"/>
        <v>1.8955666666666669E-2</v>
      </c>
      <c r="S66" s="13">
        <f t="shared" si="50"/>
        <v>0.63642233617762489</v>
      </c>
      <c r="T66" s="2">
        <f t="shared" si="51"/>
        <v>0.01</v>
      </c>
      <c r="U66" s="14">
        <f t="shared" si="52"/>
        <v>6.3642233617762492E-3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2.646422336177625E-2</v>
      </c>
      <c r="AR66" s="9">
        <f t="shared" si="56"/>
        <v>9.9766666666666666</v>
      </c>
      <c r="AS66" s="1">
        <f t="shared" si="57"/>
        <v>0.19</v>
      </c>
      <c r="AT66" s="1">
        <f t="shared" si="58"/>
        <v>0</v>
      </c>
      <c r="AU66" s="1">
        <f t="shared" si="59"/>
        <v>0</v>
      </c>
    </row>
    <row r="67" spans="1:48" x14ac:dyDescent="0.15">
      <c r="C67" s="7">
        <v>9</v>
      </c>
      <c r="D67" s="7">
        <f t="shared" si="60"/>
        <v>14.9613258767058</v>
      </c>
      <c r="E67" s="10">
        <f t="shared" si="61"/>
        <v>18.852741005265798</v>
      </c>
      <c r="F67" s="7" t="s">
        <v>83</v>
      </c>
      <c r="G67" s="1">
        <v>10</v>
      </c>
      <c r="H67" s="9">
        <f t="shared" si="42"/>
        <v>14.9613258767058</v>
      </c>
      <c r="I67" s="9">
        <f t="shared" si="43"/>
        <v>288.11132587670579</v>
      </c>
      <c r="J67" s="9">
        <f t="shared" si="44"/>
        <v>0.11094794299253544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0.40103984308064317</v>
      </c>
      <c r="P67" s="9">
        <f t="shared" si="47"/>
        <v>4.4494545647846558E-2</v>
      </c>
      <c r="Q67" s="12">
        <f t="shared" si="48"/>
        <v>8.4539636730908453E-3</v>
      </c>
      <c r="R67" s="9">
        <f t="shared" si="49"/>
        <v>1.8955666666666669E-2</v>
      </c>
      <c r="S67" s="13">
        <f t="shared" si="50"/>
        <v>0.44598609069007566</v>
      </c>
      <c r="T67" s="2">
        <f t="shared" si="51"/>
        <v>0.01</v>
      </c>
      <c r="U67" s="14">
        <f t="shared" si="52"/>
        <v>4.4598609069007571E-3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2.4559860906900759E-2</v>
      </c>
      <c r="AR67" s="9">
        <f t="shared" si="56"/>
        <v>9.9766666666666666</v>
      </c>
      <c r="AS67" s="1">
        <f t="shared" si="57"/>
        <v>0.19</v>
      </c>
      <c r="AT67" s="1">
        <f t="shared" si="58"/>
        <v>0</v>
      </c>
      <c r="AU67" s="1">
        <f t="shared" si="59"/>
        <v>0</v>
      </c>
    </row>
    <row r="68" spans="1:48" x14ac:dyDescent="0.15">
      <c r="C68" s="7">
        <v>10</v>
      </c>
      <c r="D68" s="7">
        <f t="shared" si="60"/>
        <v>12.0023342253048</v>
      </c>
      <c r="E68" s="10">
        <f t="shared" si="61"/>
        <v>14.9613258767058</v>
      </c>
      <c r="F68" s="7" t="s">
        <v>83</v>
      </c>
      <c r="G68" s="1">
        <v>11</v>
      </c>
      <c r="H68" s="9">
        <f t="shared" si="42"/>
        <v>12.0023342253048</v>
      </c>
      <c r="I68" s="9">
        <f t="shared" si="43"/>
        <v>285.1523342253048</v>
      </c>
      <c r="J68" s="9">
        <f t="shared" si="44"/>
        <v>7.8129837771230642E-2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0.33871803256115673</v>
      </c>
      <c r="O68" s="9">
        <f t="shared" si="62"/>
        <v>0.1175939315383065</v>
      </c>
      <c r="P68" s="9">
        <f t="shared" si="47"/>
        <v>9.1875947939690887E-3</v>
      </c>
      <c r="Q68" s="12">
        <f t="shared" si="48"/>
        <v>1.7456430108541269E-3</v>
      </c>
      <c r="R68" s="9">
        <f t="shared" si="49"/>
        <v>1.8955666666666669E-2</v>
      </c>
      <c r="S68" s="13">
        <f t="shared" si="50"/>
        <v>9.2090826534939066E-2</v>
      </c>
      <c r="T68" s="2">
        <f t="shared" si="51"/>
        <v>0.01</v>
      </c>
      <c r="U68" s="14">
        <f t="shared" si="52"/>
        <v>9.2090826534939069E-4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1.7120908265349389E-2</v>
      </c>
      <c r="AR68" s="9">
        <f t="shared" si="56"/>
        <v>9.9766666666666666</v>
      </c>
      <c r="AS68" s="1">
        <f t="shared" si="57"/>
        <v>0.19</v>
      </c>
      <c r="AT68" s="1">
        <f t="shared" si="58"/>
        <v>0</v>
      </c>
      <c r="AU68" s="1">
        <f t="shared" si="59"/>
        <v>0</v>
      </c>
    </row>
    <row r="69" spans="1:48" x14ac:dyDescent="0.15">
      <c r="C69" s="7">
        <v>11</v>
      </c>
      <c r="D69" s="7">
        <f t="shared" si="60"/>
        <v>6.9939381752593697</v>
      </c>
      <c r="E69" s="10">
        <f t="shared" si="61"/>
        <v>12.0023342253048</v>
      </c>
      <c r="F69" s="7" t="s">
        <v>85</v>
      </c>
      <c r="G69" s="1">
        <v>12</v>
      </c>
      <c r="H69" s="9">
        <f t="shared" si="42"/>
        <v>6.9939381752593697</v>
      </c>
      <c r="I69" s="9">
        <f t="shared" si="43"/>
        <v>280.14393817525934</v>
      </c>
      <c r="J69" s="9">
        <f t="shared" si="44"/>
        <v>4.2432448167240976E-2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0.20817300341100409</v>
      </c>
      <c r="P69" s="9">
        <f t="shared" si="47"/>
        <v>8.8332901770563094E-3</v>
      </c>
      <c r="Q69" s="12">
        <f t="shared" si="48"/>
        <v>1.6783251336406988E-3</v>
      </c>
      <c r="R69" s="9">
        <f t="shared" si="49"/>
        <v>1.8955666666666669E-2</v>
      </c>
      <c r="S69" s="13">
        <f t="shared" si="50"/>
        <v>8.8539493923050203E-2</v>
      </c>
      <c r="T69" s="2">
        <f t="shared" si="51"/>
        <v>0.01</v>
      </c>
      <c r="U69" s="14">
        <f t="shared" si="52"/>
        <v>8.8539493923050203E-4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1.2885394939230502E-2</v>
      </c>
      <c r="AR69" s="9">
        <f t="shared" si="56"/>
        <v>9.9766666666666666</v>
      </c>
      <c r="AS69" s="1">
        <f t="shared" si="57"/>
        <v>0.19</v>
      </c>
      <c r="AT69" s="1">
        <f t="shared" si="58"/>
        <v>0</v>
      </c>
      <c r="AU69" s="1">
        <f t="shared" si="59"/>
        <v>0</v>
      </c>
      <c r="AV69" s="1">
        <f>SUM(AU58:AU69)</f>
        <v>0</v>
      </c>
    </row>
    <row r="70" spans="1:48" x14ac:dyDescent="0.15">
      <c r="C70" s="7">
        <v>12</v>
      </c>
      <c r="D70" s="7">
        <f t="shared" si="60"/>
        <v>5.6466263112622901</v>
      </c>
      <c r="E70" s="10">
        <f t="shared" si="61"/>
        <v>6.9939381752593697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5.7840900427419397</v>
      </c>
      <c r="E73" s="7"/>
      <c r="F73" s="7"/>
      <c r="G73" s="1">
        <v>1</v>
      </c>
      <c r="H73" s="9">
        <f t="shared" ref="H73:H84" si="63">E74</f>
        <v>5.7840900427419397</v>
      </c>
      <c r="I73" s="9">
        <f t="shared" ref="I73:I84" si="64">H73+273.15</f>
        <v>278.9340900427419</v>
      </c>
      <c r="J73" s="9">
        <f t="shared" ref="J73:J84" si="65">EXP(($C$15*(I73-$C$13))/($C$16*I73*$C$13))</f>
        <v>3.6494483347661644E-2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3.9961459265689505E-3</v>
      </c>
      <c r="Q73" s="12">
        <f t="shared" ref="Q73:Q84" si="69">P73*$B$75</f>
        <v>7.1930626678241101E-4</v>
      </c>
      <c r="R73" s="9">
        <f t="shared" ref="R73:R84" si="70">L73*$B$75</f>
        <v>1.9710000000000002E-2</v>
      </c>
      <c r="S73" s="13">
        <f t="shared" ref="S73:S84" si="71">Q73/R73</f>
        <v>3.6494483347661644E-2</v>
      </c>
      <c r="T73" s="2">
        <f t="shared" ref="T73:T84" si="72">$B$74/100</f>
        <v>0.01</v>
      </c>
      <c r="U73" s="14">
        <f t="shared" ref="U73:U84" si="73">S73*T73</f>
        <v>3.6494483347661647E-4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1.2964944833476617E-2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5.6517574635182104</v>
      </c>
      <c r="E74" s="10">
        <f t="shared" ref="E74:E85" si="82">D73</f>
        <v>5.7840900427419397</v>
      </c>
      <c r="F74" s="7" t="s">
        <v>83</v>
      </c>
      <c r="G74" s="1">
        <v>2</v>
      </c>
      <c r="H74" s="9">
        <f t="shared" si="63"/>
        <v>5.6517574635182104</v>
      </c>
      <c r="I74" s="9">
        <f t="shared" si="64"/>
        <v>278.80175746351819</v>
      </c>
      <c r="J74" s="9">
        <f t="shared" si="65"/>
        <v>3.589480301708594E-2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0.21500385407343109</v>
      </c>
      <c r="P74" s="9">
        <f t="shared" si="68"/>
        <v>7.7175209898800992E-3</v>
      </c>
      <c r="Q74" s="12">
        <f t="shared" si="69"/>
        <v>1.3891537781784177E-3</v>
      </c>
      <c r="R74" s="9">
        <f t="shared" si="70"/>
        <v>1.9710000000000002E-2</v>
      </c>
      <c r="S74" s="13">
        <f t="shared" si="71"/>
        <v>7.0479643743197234E-2</v>
      </c>
      <c r="T74" s="2">
        <f t="shared" si="72"/>
        <v>0.01</v>
      </c>
      <c r="U74" s="14">
        <f t="shared" si="73"/>
        <v>7.0479643743197231E-4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1.3304796437431973E-2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0.35599407645300302</v>
      </c>
      <c r="E75" s="10">
        <f t="shared" si="82"/>
        <v>5.6517574635182104</v>
      </c>
      <c r="F75" s="7" t="s">
        <v>83</v>
      </c>
      <c r="G75" s="1">
        <v>3</v>
      </c>
      <c r="H75" s="9">
        <f t="shared" si="63"/>
        <v>0.35599407645300302</v>
      </c>
      <c r="I75" s="9">
        <f t="shared" si="64"/>
        <v>273.50599407645296</v>
      </c>
      <c r="J75" s="9">
        <f t="shared" si="65"/>
        <v>1.8253957593331149E-2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0.31678633308355097</v>
      </c>
      <c r="P75" s="9">
        <f t="shared" si="68"/>
        <v>5.7826042902540164E-3</v>
      </c>
      <c r="Q75" s="12">
        <f t="shared" si="69"/>
        <v>1.040868772245723E-3</v>
      </c>
      <c r="R75" s="9">
        <f t="shared" si="70"/>
        <v>1.9710000000000002E-2</v>
      </c>
      <c r="S75" s="13">
        <f t="shared" si="71"/>
        <v>5.2809171600493296E-2</v>
      </c>
      <c r="T75" s="2">
        <f t="shared" si="72"/>
        <v>0.01</v>
      </c>
      <c r="U75" s="14">
        <f t="shared" si="73"/>
        <v>5.2809171600493292E-4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1.3128091716004934E-2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4.8405823902462704</v>
      </c>
      <c r="E76" s="10">
        <f t="shared" si="82"/>
        <v>0.35599407645300302</v>
      </c>
      <c r="F76" s="7" t="s">
        <v>83</v>
      </c>
      <c r="G76" s="1">
        <v>4</v>
      </c>
      <c r="H76" s="9">
        <f t="shared" si="63"/>
        <v>4.8405823902462704</v>
      </c>
      <c r="I76" s="9">
        <f t="shared" si="64"/>
        <v>277.99058239024623</v>
      </c>
      <c r="J76" s="9">
        <f t="shared" si="65"/>
        <v>3.2417076788564821E-2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0.420503728793297</v>
      </c>
      <c r="P76" s="9">
        <f t="shared" si="68"/>
        <v>1.3631501666170144E-2</v>
      </c>
      <c r="Q76" s="12">
        <f t="shared" si="69"/>
        <v>2.4536702999106257E-3</v>
      </c>
      <c r="R76" s="9">
        <f t="shared" si="70"/>
        <v>1.9710000000000002E-2</v>
      </c>
      <c r="S76" s="13">
        <f t="shared" si="71"/>
        <v>0.12448859969105151</v>
      </c>
      <c r="T76" s="2">
        <f t="shared" si="72"/>
        <v>0.01</v>
      </c>
      <c r="U76" s="14">
        <f t="shared" si="73"/>
        <v>1.2448859969105151E-3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1.3844885996910515E-2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12.2367449137714</v>
      </c>
      <c r="E77" s="10">
        <f t="shared" si="82"/>
        <v>4.8405823902462704</v>
      </c>
      <c r="F77" s="7" t="s">
        <v>83</v>
      </c>
      <c r="G77" s="1">
        <v>5</v>
      </c>
      <c r="H77" s="9">
        <f t="shared" si="63"/>
        <v>12.2367449137714</v>
      </c>
      <c r="I77" s="9">
        <f t="shared" si="64"/>
        <v>285.38674491377139</v>
      </c>
      <c r="J77" s="9">
        <f t="shared" si="65"/>
        <v>8.0352143857947894E-2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0.38652861577077047</v>
      </c>
      <c r="O77" s="9">
        <f t="shared" si="83"/>
        <v>0.12984361135635647</v>
      </c>
      <c r="P77" s="9">
        <f t="shared" si="68"/>
        <v>1.0433212538741432E-2</v>
      </c>
      <c r="Q77" s="12">
        <f t="shared" si="69"/>
        <v>1.8779782569734577E-3</v>
      </c>
      <c r="R77" s="9">
        <f t="shared" si="70"/>
        <v>1.9710000000000002E-2</v>
      </c>
      <c r="S77" s="13">
        <f t="shared" si="71"/>
        <v>9.5280479805857812E-2</v>
      </c>
      <c r="T77" s="2">
        <f t="shared" si="72"/>
        <v>0.01</v>
      </c>
      <c r="U77" s="14">
        <f t="shared" si="73"/>
        <v>9.5280479805857812E-4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1.3552804798058577E-2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15.5080501882252</v>
      </c>
      <c r="E78" s="10">
        <f t="shared" si="82"/>
        <v>12.2367449137714</v>
      </c>
      <c r="F78" s="7" t="s">
        <v>85</v>
      </c>
      <c r="G78" s="1">
        <v>6</v>
      </c>
      <c r="H78" s="9">
        <f t="shared" si="63"/>
        <v>15.5080501882252</v>
      </c>
      <c r="I78" s="9">
        <f t="shared" si="64"/>
        <v>288.65805018822516</v>
      </c>
      <c r="J78" s="9">
        <f t="shared" si="65"/>
        <v>0.1182818075895944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0.22891039881761505</v>
      </c>
      <c r="P78" s="9">
        <f t="shared" si="68"/>
        <v>2.7075935748202461E-2</v>
      </c>
      <c r="Q78" s="12">
        <f t="shared" si="69"/>
        <v>4.8736684346764427E-3</v>
      </c>
      <c r="R78" s="9">
        <f t="shared" si="70"/>
        <v>1.9710000000000002E-2</v>
      </c>
      <c r="S78" s="13">
        <f t="shared" si="71"/>
        <v>0.24726881961828728</v>
      </c>
      <c r="T78" s="2">
        <f t="shared" si="72"/>
        <v>0.01</v>
      </c>
      <c r="U78" s="14">
        <f t="shared" si="73"/>
        <v>2.4726881961828727E-3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2.0472688196182875E-2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17.2456286835463</v>
      </c>
      <c r="E79" s="10">
        <f t="shared" si="82"/>
        <v>15.5080501882252</v>
      </c>
      <c r="F79" s="7" t="s">
        <v>83</v>
      </c>
      <c r="G79" s="1">
        <v>7</v>
      </c>
      <c r="H79" s="9">
        <f t="shared" si="63"/>
        <v>17.2456286835463</v>
      </c>
      <c r="I79" s="9">
        <f t="shared" si="64"/>
        <v>290.39562868354631</v>
      </c>
      <c r="J79" s="9">
        <f t="shared" si="65"/>
        <v>0.14473439671469243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0.31133446306941259</v>
      </c>
      <c r="P79" s="9">
        <f t="shared" si="68"/>
        <v>4.5060805688844123E-2</v>
      </c>
      <c r="Q79" s="12">
        <f t="shared" si="69"/>
        <v>8.1109450239919417E-3</v>
      </c>
      <c r="R79" s="9">
        <f t="shared" si="70"/>
        <v>1.9710000000000002E-2</v>
      </c>
      <c r="S79" s="13">
        <f t="shared" si="71"/>
        <v>0.41151420720405585</v>
      </c>
      <c r="T79" s="2">
        <f t="shared" si="72"/>
        <v>0.01</v>
      </c>
      <c r="U79" s="14">
        <f t="shared" si="73"/>
        <v>4.1151420720405589E-3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2.5715142072040561E-2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21.156690773485099</v>
      </c>
      <c r="E80" s="10">
        <f t="shared" si="82"/>
        <v>17.2456286835463</v>
      </c>
      <c r="F80" s="7" t="s">
        <v>83</v>
      </c>
      <c r="G80" s="1">
        <v>8</v>
      </c>
      <c r="H80" s="9">
        <f t="shared" si="63"/>
        <v>21.156690773485099</v>
      </c>
      <c r="I80" s="9">
        <f t="shared" si="64"/>
        <v>294.30669077348506</v>
      </c>
      <c r="J80" s="9">
        <f t="shared" si="65"/>
        <v>0.22598638428010123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0.3757736573805685</v>
      </c>
      <c r="P80" s="9">
        <f t="shared" si="68"/>
        <v>8.4919730139144251E-2</v>
      </c>
      <c r="Q80" s="12">
        <f t="shared" si="69"/>
        <v>1.5285551425045965E-2</v>
      </c>
      <c r="R80" s="9">
        <f t="shared" si="70"/>
        <v>1.9710000000000002E-2</v>
      </c>
      <c r="S80" s="13">
        <f t="shared" si="71"/>
        <v>0.77552264967255014</v>
      </c>
      <c r="T80" s="2">
        <f t="shared" si="72"/>
        <v>0.01</v>
      </c>
      <c r="U80" s="14">
        <f t="shared" si="73"/>
        <v>7.7552264967255015E-3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2.9355226496725503E-2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18.852741005265798</v>
      </c>
      <c r="E81" s="10">
        <f t="shared" si="82"/>
        <v>21.156690773485099</v>
      </c>
      <c r="F81" s="7" t="s">
        <v>83</v>
      </c>
      <c r="G81" s="1">
        <v>9</v>
      </c>
      <c r="H81" s="9">
        <f t="shared" si="63"/>
        <v>18.852741005265798</v>
      </c>
      <c r="I81" s="9">
        <f t="shared" si="64"/>
        <v>292.00274100526576</v>
      </c>
      <c r="J81" s="9">
        <f t="shared" si="65"/>
        <v>0.17406659725215096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0.40035392724142427</v>
      </c>
      <c r="P81" s="9">
        <f t="shared" si="68"/>
        <v>6.9688245811449945E-2</v>
      </c>
      <c r="Q81" s="12">
        <f t="shared" si="69"/>
        <v>1.2543884246060989E-2</v>
      </c>
      <c r="R81" s="9">
        <f t="shared" si="70"/>
        <v>1.9710000000000002E-2</v>
      </c>
      <c r="S81" s="13">
        <f t="shared" si="71"/>
        <v>0.636422336177625</v>
      </c>
      <c r="T81" s="2">
        <f t="shared" si="72"/>
        <v>0.01</v>
      </c>
      <c r="U81" s="14">
        <f t="shared" si="73"/>
        <v>6.36422336177625E-3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2.7964223361776251E-2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14.9613258767058</v>
      </c>
      <c r="E82" s="10">
        <f t="shared" si="82"/>
        <v>18.852741005265798</v>
      </c>
      <c r="F82" s="7" t="s">
        <v>83</v>
      </c>
      <c r="G82" s="1">
        <v>10</v>
      </c>
      <c r="H82" s="9">
        <f t="shared" si="63"/>
        <v>14.9613258767058</v>
      </c>
      <c r="I82" s="9">
        <f t="shared" si="64"/>
        <v>288.11132587670579</v>
      </c>
      <c r="J82" s="9">
        <f t="shared" si="65"/>
        <v>0.11094794299253544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0.44016568142997436</v>
      </c>
      <c r="P82" s="9">
        <f t="shared" si="68"/>
        <v>4.883547693056331E-2</v>
      </c>
      <c r="Q82" s="12">
        <f t="shared" si="69"/>
        <v>8.790385847501395E-3</v>
      </c>
      <c r="R82" s="9">
        <f t="shared" si="70"/>
        <v>1.9710000000000002E-2</v>
      </c>
      <c r="S82" s="13">
        <f t="shared" si="71"/>
        <v>0.44598609069007583</v>
      </c>
      <c r="T82" s="2">
        <f t="shared" si="72"/>
        <v>0.01</v>
      </c>
      <c r="U82" s="14">
        <f t="shared" si="73"/>
        <v>4.459860906900758E-3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2.605986090690076E-2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12.0023342253048</v>
      </c>
      <c r="E83" s="10">
        <f t="shared" si="82"/>
        <v>14.9613258767058</v>
      </c>
      <c r="F83" s="7" t="s">
        <v>83</v>
      </c>
      <c r="G83" s="1">
        <v>11</v>
      </c>
      <c r="H83" s="9">
        <f t="shared" si="63"/>
        <v>12.0023342253048</v>
      </c>
      <c r="I83" s="9">
        <f t="shared" si="64"/>
        <v>285.1523342253048</v>
      </c>
      <c r="J83" s="9">
        <f t="shared" si="65"/>
        <v>7.8129837771230642E-2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0.3717636942744405</v>
      </c>
      <c r="O83" s="9">
        <f t="shared" si="83"/>
        <v>0.12906651022497057</v>
      </c>
      <c r="P83" s="9">
        <f t="shared" si="68"/>
        <v>1.0083945505575832E-2</v>
      </c>
      <c r="Q83" s="12">
        <f t="shared" si="69"/>
        <v>1.8151101910036495E-3</v>
      </c>
      <c r="R83" s="9">
        <f t="shared" si="70"/>
        <v>1.9710000000000002E-2</v>
      </c>
      <c r="S83" s="13">
        <f t="shared" si="71"/>
        <v>9.209082653493908E-2</v>
      </c>
      <c r="T83" s="2">
        <f t="shared" si="72"/>
        <v>0.01</v>
      </c>
      <c r="U83" s="14">
        <f t="shared" si="73"/>
        <v>9.209082653493908E-4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1.8920908265349392E-2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6.9939381752593697</v>
      </c>
      <c r="E84" s="10">
        <f t="shared" si="82"/>
        <v>12.0023342253048</v>
      </c>
      <c r="F84" s="7" t="s">
        <v>85</v>
      </c>
      <c r="G84" s="1">
        <v>12</v>
      </c>
      <c r="H84" s="9">
        <f t="shared" si="63"/>
        <v>6.9939381752593697</v>
      </c>
      <c r="I84" s="9">
        <f t="shared" si="64"/>
        <v>280.14393817525934</v>
      </c>
      <c r="J84" s="9">
        <f t="shared" si="65"/>
        <v>4.2432448167240976E-2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0.22848256471939474</v>
      </c>
      <c r="P84" s="9">
        <f t="shared" si="68"/>
        <v>9.6950745845739983E-3</v>
      </c>
      <c r="Q84" s="12">
        <f t="shared" si="69"/>
        <v>1.7451134252233196E-3</v>
      </c>
      <c r="R84" s="9">
        <f t="shared" si="70"/>
        <v>1.9710000000000002E-2</v>
      </c>
      <c r="S84" s="13">
        <f t="shared" si="71"/>
        <v>8.8539493923050203E-2</v>
      </c>
      <c r="T84" s="2">
        <f t="shared" si="72"/>
        <v>0.01</v>
      </c>
      <c r="U84" s="14">
        <f t="shared" si="73"/>
        <v>8.8539493923050203E-4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1.3485394939230502E-2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5.6466263112622901</v>
      </c>
      <c r="E85" s="10">
        <f t="shared" si="82"/>
        <v>6.9939381752593697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5.7840900427419397</v>
      </c>
      <c r="E89" s="7"/>
      <c r="F89" s="7"/>
      <c r="G89" s="1">
        <v>1</v>
      </c>
      <c r="H89" s="9">
        <f t="shared" ref="H89:H100" si="84">E90</f>
        <v>5.7840900427419397</v>
      </c>
      <c r="I89" s="9">
        <f t="shared" ref="I89:I100" si="85">H89+273.15</f>
        <v>278.9340900427419</v>
      </c>
      <c r="J89" s="9">
        <f t="shared" ref="J89:J100" si="86">EXP(($C$15*(I89-$C$13))/($C$16*I89*$C$13))</f>
        <v>3.6494483347661644E-2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0.19361327014226562</v>
      </c>
      <c r="Q89" s="12">
        <f t="shared" ref="Q89:Q100" si="90">P89*$B$91</f>
        <v>8.7125971564019536E-2</v>
      </c>
      <c r="R89" s="9">
        <f t="shared" ref="R89:R100" si="91">L89*$B$91</f>
        <v>2.3873737500000001</v>
      </c>
      <c r="S89" s="13">
        <f t="shared" ref="S89:S100" si="92">Q89/R89</f>
        <v>3.6494483347661644E-2</v>
      </c>
      <c r="T89" s="2">
        <f t="shared" ref="T89:T100" si="93">$B$90/100</f>
        <v>0.51</v>
      </c>
      <c r="U89" s="14">
        <f t="shared" ref="U89:U100" si="94">S89*T89</f>
        <v>1.8612186507307438E-2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3.594857423195319E-2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517427.5</v>
      </c>
      <c r="AN89" s="1">
        <f t="shared" ref="AN89:AN100" si="99">AM89*10000*AK89*AJ89</f>
        <v>1934946232.4363468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5.6517574635182104</v>
      </c>
      <c r="E90" s="10">
        <f t="shared" ref="E90:E101" si="101">D89</f>
        <v>5.7840900427419397</v>
      </c>
      <c r="F90" s="7" t="s">
        <v>83</v>
      </c>
      <c r="G90" s="1">
        <v>2</v>
      </c>
      <c r="H90" s="9">
        <f t="shared" si="84"/>
        <v>5.6517574635182104</v>
      </c>
      <c r="I90" s="9">
        <f t="shared" si="85"/>
        <v>278.80175746351819</v>
      </c>
      <c r="J90" s="9">
        <f t="shared" si="86"/>
        <v>3.589480301708594E-2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10.416936729857735</v>
      </c>
      <c r="P90" s="9">
        <f t="shared" si="89"/>
        <v>0.37391389195969077</v>
      </c>
      <c r="Q90" s="12">
        <f t="shared" si="90"/>
        <v>0.16826125138186085</v>
      </c>
      <c r="R90" s="9">
        <f t="shared" si="91"/>
        <v>2.3873737500000001</v>
      </c>
      <c r="S90" s="13">
        <f t="shared" si="92"/>
        <v>7.0479643743197248E-2</v>
      </c>
      <c r="T90" s="2">
        <f t="shared" si="93"/>
        <v>0.51</v>
      </c>
      <c r="U90" s="14">
        <f t="shared" si="94"/>
        <v>3.5944618309030597E-2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4.1174302420172726E-2</v>
      </c>
      <c r="AK90" s="9">
        <f t="shared" si="96"/>
        <v>10.4025</v>
      </c>
      <c r="AL90" s="1">
        <f t="shared" si="97"/>
        <v>0.45</v>
      </c>
      <c r="AM90" s="17">
        <f t="shared" si="98"/>
        <v>517427.5</v>
      </c>
      <c r="AN90" s="1">
        <f t="shared" si="99"/>
        <v>2216223119.922586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0.35599407645300302</v>
      </c>
      <c r="E91" s="10">
        <f t="shared" si="101"/>
        <v>5.6517574635182104</v>
      </c>
      <c r="F91" s="7" t="s">
        <v>83</v>
      </c>
      <c r="G91" s="1">
        <v>3</v>
      </c>
      <c r="H91" s="9">
        <f t="shared" si="84"/>
        <v>0.35599407645300302</v>
      </c>
      <c r="I91" s="9">
        <f t="shared" si="85"/>
        <v>273.50599407645296</v>
      </c>
      <c r="J91" s="9">
        <f t="shared" si="86"/>
        <v>1.8253957593331149E-2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15.348297837898045</v>
      </c>
      <c r="P91" s="9">
        <f t="shared" si="89"/>
        <v>0.28016717786280709</v>
      </c>
      <c r="Q91" s="12">
        <f t="shared" si="90"/>
        <v>0.12607523003826321</v>
      </c>
      <c r="R91" s="9">
        <f t="shared" si="91"/>
        <v>2.3873737500000001</v>
      </c>
      <c r="S91" s="13">
        <f t="shared" si="92"/>
        <v>5.2809171600493303E-2</v>
      </c>
      <c r="T91" s="2">
        <f t="shared" si="93"/>
        <v>0.51</v>
      </c>
      <c r="U91" s="14">
        <f t="shared" si="94"/>
        <v>2.6932677516251585E-2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3.8457202271149855E-2</v>
      </c>
      <c r="AK91" s="9">
        <f t="shared" si="96"/>
        <v>10.4025</v>
      </c>
      <c r="AL91" s="1">
        <f t="shared" si="97"/>
        <v>0.45</v>
      </c>
      <c r="AM91" s="17">
        <f t="shared" si="98"/>
        <v>517427.5</v>
      </c>
      <c r="AN91" s="1">
        <f t="shared" si="99"/>
        <v>2069974129.2788646</v>
      </c>
    </row>
    <row r="92" spans="1:48" x14ac:dyDescent="0.15">
      <c r="C92" s="7">
        <v>3</v>
      </c>
      <c r="D92" s="7">
        <f t="shared" si="100"/>
        <v>4.8405823902462704</v>
      </c>
      <c r="E92" s="10">
        <f t="shared" si="101"/>
        <v>0.35599407645300302</v>
      </c>
      <c r="F92" s="7" t="s">
        <v>83</v>
      </c>
      <c r="G92" s="1">
        <v>4</v>
      </c>
      <c r="H92" s="9">
        <f t="shared" si="84"/>
        <v>4.8405823902462704</v>
      </c>
      <c r="I92" s="9">
        <f t="shared" si="85"/>
        <v>277.99058239024623</v>
      </c>
      <c r="J92" s="9">
        <f t="shared" si="86"/>
        <v>3.2417076788564821E-2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20.373405660035239</v>
      </c>
      <c r="P92" s="9">
        <f t="shared" si="89"/>
        <v>0.66044625572594351</v>
      </c>
      <c r="Q92" s="12">
        <f t="shared" si="90"/>
        <v>0.29720081507667456</v>
      </c>
      <c r="R92" s="9">
        <f t="shared" si="91"/>
        <v>2.3873737500000001</v>
      </c>
      <c r="S92" s="13">
        <f t="shared" si="92"/>
        <v>0.12448859969105154</v>
      </c>
      <c r="T92" s="2">
        <f t="shared" si="93"/>
        <v>0.51</v>
      </c>
      <c r="U92" s="14">
        <f t="shared" si="94"/>
        <v>6.3489185842436291E-2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4.9478989531494544E-2</v>
      </c>
      <c r="AK92" s="9">
        <f t="shared" si="96"/>
        <v>10.4025</v>
      </c>
      <c r="AL92" s="1">
        <f t="shared" si="97"/>
        <v>0.45</v>
      </c>
      <c r="AM92" s="17">
        <f t="shared" si="98"/>
        <v>517427.5</v>
      </c>
      <c r="AN92" s="1">
        <f t="shared" si="99"/>
        <v>2663226189.7503638</v>
      </c>
    </row>
    <row r="93" spans="1:48" x14ac:dyDescent="0.15">
      <c r="C93" s="7">
        <v>4</v>
      </c>
      <c r="D93" s="7">
        <f t="shared" si="100"/>
        <v>12.2367449137714</v>
      </c>
      <c r="E93" s="10">
        <f t="shared" si="101"/>
        <v>4.8405823902462704</v>
      </c>
      <c r="F93" s="7" t="s">
        <v>83</v>
      </c>
      <c r="G93" s="1">
        <v>5</v>
      </c>
      <c r="H93" s="9">
        <f t="shared" si="84"/>
        <v>12.2367449137714</v>
      </c>
      <c r="I93" s="9">
        <f t="shared" si="85"/>
        <v>285.38674491377139</v>
      </c>
      <c r="J93" s="9">
        <f t="shared" si="86"/>
        <v>8.0352143857947894E-2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18.727311434093831</v>
      </c>
      <c r="O93" s="9">
        <f t="shared" si="102"/>
        <v>6.2909229702154654</v>
      </c>
      <c r="P93" s="9">
        <f t="shared" si="89"/>
        <v>0.5054891475020219</v>
      </c>
      <c r="Q93" s="12">
        <f t="shared" si="90"/>
        <v>0.22747011637590986</v>
      </c>
      <c r="R93" s="9">
        <f t="shared" si="91"/>
        <v>2.3873737500000001</v>
      </c>
      <c r="S93" s="13">
        <f t="shared" si="92"/>
        <v>9.5280479805857729E-2</v>
      </c>
      <c r="T93" s="2">
        <f t="shared" si="93"/>
        <v>0.51</v>
      </c>
      <c r="U93" s="14">
        <f t="shared" si="94"/>
        <v>4.8593044700987444E-2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3.7561802977347715E-2</v>
      </c>
      <c r="AK93" s="9">
        <f t="shared" si="96"/>
        <v>10.4025</v>
      </c>
      <c r="AL93" s="1">
        <f t="shared" si="97"/>
        <v>0.45</v>
      </c>
      <c r="AM93" s="17">
        <f t="shared" si="98"/>
        <v>517427.5</v>
      </c>
      <c r="AN93" s="1">
        <f t="shared" si="99"/>
        <v>2021778907.9916563</v>
      </c>
    </row>
    <row r="94" spans="1:48" x14ac:dyDescent="0.15">
      <c r="C94" s="7">
        <v>5</v>
      </c>
      <c r="D94" s="7">
        <f t="shared" si="100"/>
        <v>15.5080501882252</v>
      </c>
      <c r="E94" s="10">
        <f t="shared" si="101"/>
        <v>12.2367449137714</v>
      </c>
      <c r="F94" s="7" t="s">
        <v>85</v>
      </c>
      <c r="G94" s="1">
        <v>6</v>
      </c>
      <c r="H94" s="9">
        <f t="shared" si="84"/>
        <v>15.5080501882252</v>
      </c>
      <c r="I94" s="9">
        <f t="shared" si="85"/>
        <v>288.65805018822516</v>
      </c>
      <c r="J94" s="9">
        <f t="shared" si="86"/>
        <v>0.1182818075895944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11.090708822713443</v>
      </c>
      <c r="P94" s="9">
        <f t="shared" si="89"/>
        <v>1.3118290870004086</v>
      </c>
      <c r="Q94" s="12">
        <f t="shared" si="90"/>
        <v>0.59032308915018383</v>
      </c>
      <c r="R94" s="9">
        <f t="shared" si="91"/>
        <v>2.3873737500000001</v>
      </c>
      <c r="S94" s="13">
        <f t="shared" si="92"/>
        <v>0.24726881961828717</v>
      </c>
      <c r="T94" s="2">
        <f t="shared" si="93"/>
        <v>0.51</v>
      </c>
      <c r="U94" s="14">
        <f t="shared" si="94"/>
        <v>0.12610709800532646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6.4150290048605937E-2</v>
      </c>
      <c r="AK94" s="9">
        <f t="shared" si="96"/>
        <v>10.4025</v>
      </c>
      <c r="AL94" s="1">
        <f t="shared" si="97"/>
        <v>0.45</v>
      </c>
      <c r="AM94" s="17">
        <f t="shared" si="98"/>
        <v>517427.5</v>
      </c>
      <c r="AN94" s="1">
        <f t="shared" si="99"/>
        <v>3452914745.3341084</v>
      </c>
    </row>
    <row r="95" spans="1:48" x14ac:dyDescent="0.15">
      <c r="C95" s="7">
        <v>6</v>
      </c>
      <c r="D95" s="7">
        <f t="shared" si="100"/>
        <v>17.2456286835463</v>
      </c>
      <c r="E95" s="10">
        <f t="shared" si="101"/>
        <v>15.5080501882252</v>
      </c>
      <c r="F95" s="7" t="s">
        <v>83</v>
      </c>
      <c r="G95" s="1">
        <v>7</v>
      </c>
      <c r="H95" s="9">
        <f t="shared" si="84"/>
        <v>17.2456286835463</v>
      </c>
      <c r="I95" s="9">
        <f t="shared" si="85"/>
        <v>290.39562868354631</v>
      </c>
      <c r="J95" s="9">
        <f t="shared" si="86"/>
        <v>0.14473439671469243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15.084154735713035</v>
      </c>
      <c r="P95" s="9">
        <f t="shared" si="89"/>
        <v>2.1831960356244968</v>
      </c>
      <c r="Q95" s="12">
        <f t="shared" si="90"/>
        <v>0.98243821603102355</v>
      </c>
      <c r="R95" s="9">
        <f t="shared" si="91"/>
        <v>2.3873737500000001</v>
      </c>
      <c r="S95" s="13">
        <f t="shared" si="92"/>
        <v>0.41151420720405574</v>
      </c>
      <c r="T95" s="2">
        <f t="shared" si="93"/>
        <v>0.51</v>
      </c>
      <c r="U95" s="14">
        <f t="shared" si="94"/>
        <v>0.20987224567406843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0.10973148207073163</v>
      </c>
      <c r="AK95" s="9">
        <f t="shared" si="96"/>
        <v>10.4025</v>
      </c>
      <c r="AL95" s="1">
        <f t="shared" si="97"/>
        <v>0.45</v>
      </c>
      <c r="AM95" s="17">
        <f t="shared" si="98"/>
        <v>517427.5</v>
      </c>
      <c r="AN95" s="1">
        <f t="shared" si="99"/>
        <v>5906340441.832942</v>
      </c>
    </row>
    <row r="96" spans="1:48" x14ac:dyDescent="0.15">
      <c r="C96" s="7">
        <v>7</v>
      </c>
      <c r="D96" s="7">
        <f t="shared" si="100"/>
        <v>21.156690773485099</v>
      </c>
      <c r="E96" s="10">
        <f t="shared" si="101"/>
        <v>17.2456286835463</v>
      </c>
      <c r="F96" s="7" t="s">
        <v>83</v>
      </c>
      <c r="G96" s="1">
        <v>8</v>
      </c>
      <c r="H96" s="9">
        <f t="shared" si="84"/>
        <v>21.156690773485099</v>
      </c>
      <c r="I96" s="9">
        <f t="shared" si="85"/>
        <v>294.30669077348506</v>
      </c>
      <c r="J96" s="9">
        <f t="shared" si="86"/>
        <v>0.22598638428010123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18.206233700088539</v>
      </c>
      <c r="P96" s="9">
        <f t="shared" si="89"/>
        <v>4.1143609252415381</v>
      </c>
      <c r="Q96" s="12">
        <f t="shared" si="90"/>
        <v>1.8514624163586921</v>
      </c>
      <c r="R96" s="9">
        <f t="shared" si="91"/>
        <v>2.3873737500000001</v>
      </c>
      <c r="S96" s="13">
        <f t="shared" si="92"/>
        <v>0.77552264967255002</v>
      </c>
      <c r="T96" s="2">
        <f t="shared" si="93"/>
        <v>0.51</v>
      </c>
      <c r="U96" s="14">
        <f t="shared" si="94"/>
        <v>0.39551655133300051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0.16570324022689967</v>
      </c>
      <c r="AK96" s="9">
        <f t="shared" si="96"/>
        <v>10.4025</v>
      </c>
      <c r="AL96" s="1">
        <f t="shared" si="97"/>
        <v>0.45</v>
      </c>
      <c r="AM96" s="17">
        <f t="shared" si="98"/>
        <v>517427.5</v>
      </c>
      <c r="AN96" s="1">
        <f t="shared" si="99"/>
        <v>8919042471.9137421</v>
      </c>
    </row>
    <row r="97" spans="1:50" x14ac:dyDescent="0.15">
      <c r="C97" s="7">
        <v>8</v>
      </c>
      <c r="D97" s="7">
        <f t="shared" si="100"/>
        <v>18.852741005265798</v>
      </c>
      <c r="E97" s="10">
        <f t="shared" si="101"/>
        <v>21.156690773485099</v>
      </c>
      <c r="F97" s="7" t="s">
        <v>83</v>
      </c>
      <c r="G97" s="1">
        <v>9</v>
      </c>
      <c r="H97" s="9">
        <f t="shared" si="84"/>
        <v>18.852741005265798</v>
      </c>
      <c r="I97" s="9">
        <f t="shared" si="85"/>
        <v>292.00274100526576</v>
      </c>
      <c r="J97" s="9">
        <f t="shared" si="86"/>
        <v>0.17406659725215096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19.397147774847003</v>
      </c>
      <c r="P97" s="9">
        <f t="shared" si="89"/>
        <v>3.3763955095647495</v>
      </c>
      <c r="Q97" s="12">
        <f t="shared" si="90"/>
        <v>1.5193779793041373</v>
      </c>
      <c r="R97" s="9">
        <f t="shared" si="91"/>
        <v>2.3873737500000001</v>
      </c>
      <c r="S97" s="13">
        <f t="shared" si="92"/>
        <v>0.636422336177625</v>
      </c>
      <c r="T97" s="2">
        <f t="shared" si="93"/>
        <v>0.51</v>
      </c>
      <c r="U97" s="14">
        <f t="shared" si="94"/>
        <v>0.32457539145058878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0.14431448052235252</v>
      </c>
      <c r="AK97" s="9">
        <f t="shared" si="96"/>
        <v>10.4025</v>
      </c>
      <c r="AL97" s="1">
        <f t="shared" si="97"/>
        <v>0.45</v>
      </c>
      <c r="AM97" s="17">
        <f t="shared" si="98"/>
        <v>517427.5</v>
      </c>
      <c r="AN97" s="1">
        <f t="shared" si="99"/>
        <v>7767784017.5516357</v>
      </c>
    </row>
    <row r="98" spans="1:50" x14ac:dyDescent="0.15">
      <c r="C98" s="7">
        <v>9</v>
      </c>
      <c r="D98" s="7">
        <f t="shared" si="100"/>
        <v>14.9613258767058</v>
      </c>
      <c r="E98" s="10">
        <f t="shared" si="101"/>
        <v>18.852741005265798</v>
      </c>
      <c r="F98" s="7" t="s">
        <v>83</v>
      </c>
      <c r="G98" s="1">
        <v>10</v>
      </c>
      <c r="H98" s="9">
        <f t="shared" si="84"/>
        <v>14.9613258767058</v>
      </c>
      <c r="I98" s="9">
        <f t="shared" si="85"/>
        <v>288.11132587670579</v>
      </c>
      <c r="J98" s="9">
        <f t="shared" si="86"/>
        <v>0.11094794299253544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21.326027265282253</v>
      </c>
      <c r="P98" s="9">
        <f t="shared" si="89"/>
        <v>2.3660788572857916</v>
      </c>
      <c r="Q98" s="12">
        <f t="shared" si="90"/>
        <v>1.0647354857786062</v>
      </c>
      <c r="R98" s="9">
        <f t="shared" si="91"/>
        <v>2.3873737500000001</v>
      </c>
      <c r="S98" s="13">
        <f t="shared" si="92"/>
        <v>0.44598609069007572</v>
      </c>
      <c r="T98" s="2">
        <f t="shared" si="93"/>
        <v>0.51</v>
      </c>
      <c r="U98" s="14">
        <f t="shared" si="94"/>
        <v>0.22745290625193862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0.11182605123495949</v>
      </c>
      <c r="AK98" s="9">
        <f t="shared" si="96"/>
        <v>10.4025</v>
      </c>
      <c r="AL98" s="1">
        <f t="shared" si="97"/>
        <v>0.45</v>
      </c>
      <c r="AM98" s="17">
        <f t="shared" si="98"/>
        <v>517427.5</v>
      </c>
      <c r="AN98" s="1">
        <f t="shared" si="99"/>
        <v>6019081455.8923426</v>
      </c>
    </row>
    <row r="99" spans="1:50" x14ac:dyDescent="0.15">
      <c r="C99" s="7">
        <v>10</v>
      </c>
      <c r="D99" s="7">
        <f t="shared" si="100"/>
        <v>12.0023342253048</v>
      </c>
      <c r="E99" s="10">
        <f t="shared" si="101"/>
        <v>14.9613258767058</v>
      </c>
      <c r="F99" s="7" t="s">
        <v>83</v>
      </c>
      <c r="G99" s="1">
        <v>11</v>
      </c>
      <c r="H99" s="9">
        <f t="shared" si="84"/>
        <v>12.0023342253048</v>
      </c>
      <c r="I99" s="9">
        <f t="shared" si="85"/>
        <v>285.1523342253048</v>
      </c>
      <c r="J99" s="9">
        <f t="shared" si="86"/>
        <v>7.8129837771230642E-2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18.011950987596638</v>
      </c>
      <c r="O99" s="9">
        <f t="shared" si="102"/>
        <v>6.2532724203998207</v>
      </c>
      <c r="P99" s="9">
        <f t="shared" si="89"/>
        <v>0.48856715974514875</v>
      </c>
      <c r="Q99" s="12">
        <f t="shared" si="90"/>
        <v>0.21985522188531695</v>
      </c>
      <c r="R99" s="9">
        <f t="shared" si="91"/>
        <v>2.3873737500000001</v>
      </c>
      <c r="S99" s="13">
        <f t="shared" si="92"/>
        <v>9.2090826534939052E-2</v>
      </c>
      <c r="T99" s="2">
        <f t="shared" si="93"/>
        <v>0.51</v>
      </c>
      <c r="U99" s="14">
        <f t="shared" si="94"/>
        <v>4.6966321532818919E-2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4.4497345942144904E-2</v>
      </c>
      <c r="AK99" s="9">
        <f t="shared" si="96"/>
        <v>10.4025</v>
      </c>
      <c r="AL99" s="1">
        <f t="shared" si="97"/>
        <v>0.45</v>
      </c>
      <c r="AM99" s="17">
        <f t="shared" si="98"/>
        <v>517427.5</v>
      </c>
      <c r="AN99" s="1">
        <f t="shared" si="99"/>
        <v>2395087252.3795218</v>
      </c>
    </row>
    <row r="100" spans="1:50" x14ac:dyDescent="0.15">
      <c r="C100" s="7">
        <v>11</v>
      </c>
      <c r="D100" s="7">
        <f t="shared" si="100"/>
        <v>6.9939381752593697</v>
      </c>
      <c r="E100" s="10">
        <f t="shared" si="101"/>
        <v>12.0023342253048</v>
      </c>
      <c r="F100" s="7" t="s">
        <v>85</v>
      </c>
      <c r="G100" s="1">
        <v>12</v>
      </c>
      <c r="H100" s="9">
        <f t="shared" si="84"/>
        <v>6.9939381752593697</v>
      </c>
      <c r="I100" s="9">
        <f t="shared" si="85"/>
        <v>280.14393817525934</v>
      </c>
      <c r="J100" s="9">
        <f t="shared" si="86"/>
        <v>4.2432448167240976E-2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11.069980260654672</v>
      </c>
      <c r="P100" s="9">
        <f t="shared" si="89"/>
        <v>0.46972636362261011</v>
      </c>
      <c r="Q100" s="12">
        <f t="shared" si="90"/>
        <v>0.21137686363017455</v>
      </c>
      <c r="R100" s="9">
        <f t="shared" si="91"/>
        <v>2.3873737500000001</v>
      </c>
      <c r="S100" s="13">
        <f t="shared" si="92"/>
        <v>8.8539493923050189E-2</v>
      </c>
      <c r="T100" s="2">
        <f t="shared" si="93"/>
        <v>0.51</v>
      </c>
      <c r="U100" s="14">
        <f t="shared" si="94"/>
        <v>4.5155141900755598E-2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4.3951275283077816E-2</v>
      </c>
      <c r="AK100" s="9">
        <f t="shared" si="96"/>
        <v>10.4025</v>
      </c>
      <c r="AL100" s="1">
        <f t="shared" si="97"/>
        <v>0.45</v>
      </c>
      <c r="AM100" s="17">
        <f t="shared" si="98"/>
        <v>517427.5</v>
      </c>
      <c r="AN100" s="1">
        <f t="shared" si="99"/>
        <v>2365694783.081902</v>
      </c>
      <c r="AO100" s="1">
        <f>SUM(AN89:AN100)</f>
        <v>47732093747.366013</v>
      </c>
    </row>
    <row r="101" spans="1:50" x14ac:dyDescent="0.15">
      <c r="C101" s="7">
        <v>12</v>
      </c>
      <c r="D101" s="7">
        <f t="shared" si="100"/>
        <v>5.6466263112622901</v>
      </c>
      <c r="E101" s="10">
        <f t="shared" si="101"/>
        <v>6.9939381752593697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5.7840900427419397</v>
      </c>
      <c r="E105" s="7"/>
      <c r="F105" s="7"/>
      <c r="G105" s="1">
        <v>1</v>
      </c>
      <c r="H105" s="9">
        <f t="shared" ref="H105:H116" si="103">E106</f>
        <v>5.7840900427419397</v>
      </c>
      <c r="I105" s="9">
        <f t="shared" ref="I105:I116" si="104">H105+273.15</f>
        <v>278.9340900427419</v>
      </c>
      <c r="J105" s="9">
        <f t="shared" ref="J105:J116" si="105">EXP(($C$15*(I105-$C$13))/($C$16*I105*$C$13))</f>
        <v>3.6494483347661644E-2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2.364441841913387E-2</v>
      </c>
      <c r="Q105" s="12">
        <f t="shared" ref="Q105:Q116" si="109">P105*$B$107</f>
        <v>7.0933255257401608E-3</v>
      </c>
      <c r="R105" s="9">
        <f t="shared" ref="R105:R116" si="110">L105*$B$107</f>
        <v>0.19436706250000002</v>
      </c>
      <c r="S105" s="13">
        <f t="shared" ref="S105:S116" si="111">Q105/R105</f>
        <v>3.6494483347661644E-2</v>
      </c>
      <c r="T105" s="2">
        <f t="shared" ref="T105:T116" si="112">$B$106/100</f>
        <v>0.01</v>
      </c>
      <c r="U105" s="14">
        <f t="shared" ref="U105:U116" si="113">S105*T105</f>
        <v>3.6494483347661647E-4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5.8549448334766167E-3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5.6517574635182104</v>
      </c>
      <c r="E106" s="10">
        <f t="shared" ref="E106:E117" si="122">D105</f>
        <v>5.7840900427419397</v>
      </c>
      <c r="F106" s="7" t="s">
        <v>83</v>
      </c>
      <c r="G106" s="1">
        <v>2</v>
      </c>
      <c r="H106" s="9">
        <f t="shared" si="103"/>
        <v>5.6517574635182104</v>
      </c>
      <c r="I106" s="9">
        <f t="shared" si="104"/>
        <v>278.80175746351819</v>
      </c>
      <c r="J106" s="9">
        <f t="shared" si="105"/>
        <v>3.589480301708594E-2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1.2721359982475331</v>
      </c>
      <c r="P106" s="9">
        <f t="shared" si="108"/>
        <v>4.5663071068039185E-2</v>
      </c>
      <c r="Q106" s="12">
        <f t="shared" si="109"/>
        <v>1.3698921320411755E-2</v>
      </c>
      <c r="R106" s="9">
        <f t="shared" si="110"/>
        <v>0.19436706250000002</v>
      </c>
      <c r="S106" s="13">
        <f t="shared" si="111"/>
        <v>7.0479643743197248E-2</v>
      </c>
      <c r="T106" s="2">
        <f t="shared" si="112"/>
        <v>0.01</v>
      </c>
      <c r="U106" s="14">
        <f t="shared" si="113"/>
        <v>7.0479643743197253E-4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6.1947964374319724E-3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0.35599407645300302</v>
      </c>
      <c r="E107" s="10">
        <f t="shared" si="122"/>
        <v>5.6517574635182104</v>
      </c>
      <c r="F107" s="7" t="s">
        <v>83</v>
      </c>
      <c r="G107" s="1">
        <v>3</v>
      </c>
      <c r="H107" s="9">
        <f t="shared" si="103"/>
        <v>0.35599407645300302</v>
      </c>
      <c r="I107" s="9">
        <f t="shared" si="104"/>
        <v>273.50599407645296</v>
      </c>
      <c r="J107" s="9">
        <f t="shared" si="105"/>
        <v>1.8253957593331149E-2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1.8743631355128274</v>
      </c>
      <c r="P107" s="9">
        <f t="shared" si="108"/>
        <v>3.4214545190154357E-2</v>
      </c>
      <c r="Q107" s="12">
        <f t="shared" si="109"/>
        <v>1.0264363557046307E-2</v>
      </c>
      <c r="R107" s="9">
        <f t="shared" si="110"/>
        <v>0.19436706250000002</v>
      </c>
      <c r="S107" s="13">
        <f t="shared" si="111"/>
        <v>5.2809171600493296E-2</v>
      </c>
      <c r="T107" s="2">
        <f t="shared" si="112"/>
        <v>0.01</v>
      </c>
      <c r="U107" s="14">
        <f t="shared" si="113"/>
        <v>5.2809171600493292E-4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6.018091716004933E-3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4.8405823902462704</v>
      </c>
      <c r="E108" s="10">
        <f t="shared" si="122"/>
        <v>0.35599407645300302</v>
      </c>
      <c r="F108" s="7" t="s">
        <v>83</v>
      </c>
      <c r="G108" s="1">
        <v>4</v>
      </c>
      <c r="H108" s="9">
        <f t="shared" si="103"/>
        <v>4.8405823902462704</v>
      </c>
      <c r="I108" s="9">
        <f t="shared" si="104"/>
        <v>277.99058239024623</v>
      </c>
      <c r="J108" s="9">
        <f t="shared" si="105"/>
        <v>3.2417076788564821E-2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2.4880387986560066</v>
      </c>
      <c r="P108" s="9">
        <f t="shared" si="108"/>
        <v>8.0654944788960334E-2</v>
      </c>
      <c r="Q108" s="12">
        <f t="shared" si="109"/>
        <v>2.41964834366881E-2</v>
      </c>
      <c r="R108" s="9">
        <f t="shared" si="110"/>
        <v>0.19436706250000002</v>
      </c>
      <c r="S108" s="13">
        <f t="shared" si="111"/>
        <v>0.12448859969105155</v>
      </c>
      <c r="T108" s="2">
        <f t="shared" si="112"/>
        <v>0.01</v>
      </c>
      <c r="U108" s="14">
        <f t="shared" si="113"/>
        <v>1.2448859969105156E-3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6.7348859969105154E-3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12.2367449137714</v>
      </c>
      <c r="E109" s="10">
        <f t="shared" si="122"/>
        <v>4.8405823902462704</v>
      </c>
      <c r="F109" s="7" t="s">
        <v>83</v>
      </c>
      <c r="G109" s="1">
        <v>5</v>
      </c>
      <c r="H109" s="9">
        <f t="shared" si="103"/>
        <v>12.2367449137714</v>
      </c>
      <c r="I109" s="9">
        <f t="shared" si="104"/>
        <v>285.38674491377139</v>
      </c>
      <c r="J109" s="9">
        <f t="shared" si="105"/>
        <v>8.0352143857947894E-2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2.2870146611736941</v>
      </c>
      <c r="O109" s="9">
        <f t="shared" si="123"/>
        <v>0.76825940102668566</v>
      </c>
      <c r="P109" s="9">
        <f t="shared" si="108"/>
        <v>6.1731289911517127E-2</v>
      </c>
      <c r="Q109" s="12">
        <f t="shared" si="109"/>
        <v>1.8519386973455138E-2</v>
      </c>
      <c r="R109" s="9">
        <f t="shared" si="110"/>
        <v>0.19436706250000002</v>
      </c>
      <c r="S109" s="13">
        <f t="shared" si="111"/>
        <v>9.5280479805857729E-2</v>
      </c>
      <c r="T109" s="2">
        <f t="shared" si="112"/>
        <v>0.01</v>
      </c>
      <c r="U109" s="14">
        <f t="shared" si="113"/>
        <v>9.5280479805857736E-4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6.4428047980585774E-3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15.5080501882252</v>
      </c>
      <c r="E110" s="10">
        <f t="shared" si="122"/>
        <v>12.2367449137714</v>
      </c>
      <c r="F110" s="7" t="s">
        <v>85</v>
      </c>
      <c r="G110" s="1">
        <v>6</v>
      </c>
      <c r="H110" s="9">
        <f t="shared" si="103"/>
        <v>15.5080501882252</v>
      </c>
      <c r="I110" s="9">
        <f t="shared" si="104"/>
        <v>288.65805018822516</v>
      </c>
      <c r="J110" s="9">
        <f t="shared" si="105"/>
        <v>0.1182818075895944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1.354418319448502</v>
      </c>
      <c r="P110" s="9">
        <f t="shared" si="108"/>
        <v>0.16020304705682953</v>
      </c>
      <c r="Q110" s="12">
        <f t="shared" si="109"/>
        <v>4.806091411704886E-2</v>
      </c>
      <c r="R110" s="9">
        <f t="shared" si="110"/>
        <v>0.19436706250000002</v>
      </c>
      <c r="S110" s="13">
        <f t="shared" si="111"/>
        <v>0.2472688196182872</v>
      </c>
      <c r="T110" s="2">
        <f t="shared" si="112"/>
        <v>0.01</v>
      </c>
      <c r="U110" s="14">
        <f t="shared" si="113"/>
        <v>2.4726881961828723E-3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7.962688196182871E-3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17.2456286835463</v>
      </c>
      <c r="E111" s="10">
        <f t="shared" si="122"/>
        <v>15.5080501882252</v>
      </c>
      <c r="F111" s="7" t="s">
        <v>83</v>
      </c>
      <c r="G111" s="1">
        <v>7</v>
      </c>
      <c r="H111" s="9">
        <f t="shared" si="103"/>
        <v>17.2456286835463</v>
      </c>
      <c r="I111" s="9">
        <f t="shared" si="104"/>
        <v>290.39562868354631</v>
      </c>
      <c r="J111" s="9">
        <f t="shared" si="105"/>
        <v>0.14473439671469243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1.8421054807250057</v>
      </c>
      <c r="P111" s="9">
        <f t="shared" si="108"/>
        <v>0.26661602543756219</v>
      </c>
      <c r="Q111" s="12">
        <f t="shared" si="109"/>
        <v>7.9984807631268653E-2</v>
      </c>
      <c r="R111" s="9">
        <f t="shared" si="110"/>
        <v>0.19436706250000002</v>
      </c>
      <c r="S111" s="13">
        <f t="shared" si="111"/>
        <v>0.41151420720405568</v>
      </c>
      <c r="T111" s="2">
        <f t="shared" si="112"/>
        <v>0.01</v>
      </c>
      <c r="U111" s="14">
        <f t="shared" si="113"/>
        <v>4.1151420720405571E-3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1.4065142072040557E-2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21.156690773485099</v>
      </c>
      <c r="E112" s="10">
        <f t="shared" si="122"/>
        <v>17.2456286835463</v>
      </c>
      <c r="F112" s="7" t="s">
        <v>83</v>
      </c>
      <c r="G112" s="1">
        <v>8</v>
      </c>
      <c r="H112" s="9">
        <f t="shared" si="103"/>
        <v>21.156690773485099</v>
      </c>
      <c r="I112" s="9">
        <f t="shared" si="104"/>
        <v>294.30669077348506</v>
      </c>
      <c r="J112" s="9">
        <f t="shared" si="105"/>
        <v>0.22598638428010123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2.223379663620777</v>
      </c>
      <c r="P112" s="9">
        <f t="shared" si="108"/>
        <v>0.50245353106356716</v>
      </c>
      <c r="Q112" s="12">
        <f t="shared" si="109"/>
        <v>0.15073605931907014</v>
      </c>
      <c r="R112" s="9">
        <f t="shared" si="110"/>
        <v>0.19436706250000002</v>
      </c>
      <c r="S112" s="13">
        <f t="shared" si="111"/>
        <v>0.77552264967254991</v>
      </c>
      <c r="T112" s="2">
        <f t="shared" si="112"/>
        <v>0.01</v>
      </c>
      <c r="U112" s="14">
        <f t="shared" si="113"/>
        <v>7.7552264967254989E-3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1.7705226496725499E-2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18.852741005265798</v>
      </c>
      <c r="E113" s="10">
        <f t="shared" si="122"/>
        <v>21.156690773485099</v>
      </c>
      <c r="F113" s="7" t="s">
        <v>83</v>
      </c>
      <c r="G113" s="1">
        <v>9</v>
      </c>
      <c r="H113" s="9">
        <f t="shared" si="103"/>
        <v>18.852741005265798</v>
      </c>
      <c r="I113" s="9">
        <f t="shared" si="104"/>
        <v>292.00274100526576</v>
      </c>
      <c r="J113" s="9">
        <f t="shared" si="105"/>
        <v>0.17406659725215096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2.3688163408905432</v>
      </c>
      <c r="P113" s="9">
        <f t="shared" si="108"/>
        <v>0.41233179997410813</v>
      </c>
      <c r="Q113" s="12">
        <f t="shared" si="109"/>
        <v>0.12369953999223243</v>
      </c>
      <c r="R113" s="9">
        <f t="shared" si="110"/>
        <v>0.19436706250000002</v>
      </c>
      <c r="S113" s="13">
        <f t="shared" si="111"/>
        <v>0.63642233617762489</v>
      </c>
      <c r="T113" s="2">
        <f t="shared" si="112"/>
        <v>0.01</v>
      </c>
      <c r="U113" s="14">
        <f t="shared" si="113"/>
        <v>6.3642233617762492E-3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1.6314223361776251E-2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14.9613258767058</v>
      </c>
      <c r="E114" s="10">
        <f t="shared" si="122"/>
        <v>18.852741005265798</v>
      </c>
      <c r="F114" s="7" t="s">
        <v>83</v>
      </c>
      <c r="G114" s="1">
        <v>10</v>
      </c>
      <c r="H114" s="9">
        <f t="shared" si="103"/>
        <v>14.9613258767058</v>
      </c>
      <c r="I114" s="9">
        <f t="shared" si="104"/>
        <v>288.11132587670579</v>
      </c>
      <c r="J114" s="9">
        <f t="shared" si="105"/>
        <v>0.11094794299253544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2.6043747492497684</v>
      </c>
      <c r="P114" s="9">
        <f t="shared" si="108"/>
        <v>0.28895002121096208</v>
      </c>
      <c r="Q114" s="12">
        <f t="shared" si="109"/>
        <v>8.6685006363288616E-2</v>
      </c>
      <c r="R114" s="9">
        <f t="shared" si="110"/>
        <v>0.19436706250000002</v>
      </c>
      <c r="S114" s="13">
        <f t="shared" si="111"/>
        <v>0.44598609069007566</v>
      </c>
      <c r="T114" s="2">
        <f t="shared" si="112"/>
        <v>0.01</v>
      </c>
      <c r="U114" s="14">
        <f t="shared" si="113"/>
        <v>4.4598609069007571E-3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1.4409860906900756E-2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12.0023342253048</v>
      </c>
      <c r="E115" s="10">
        <f t="shared" si="122"/>
        <v>14.9613258767058</v>
      </c>
      <c r="F115" s="7" t="s">
        <v>83</v>
      </c>
      <c r="G115" s="1">
        <v>11</v>
      </c>
      <c r="H115" s="9">
        <f t="shared" si="103"/>
        <v>12.0023342253048</v>
      </c>
      <c r="I115" s="9">
        <f t="shared" si="104"/>
        <v>285.1523342253048</v>
      </c>
      <c r="J115" s="9">
        <f t="shared" si="105"/>
        <v>7.8129837771230642E-2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2.199653491636866</v>
      </c>
      <c r="O115" s="9">
        <f t="shared" si="123"/>
        <v>0.76366144473527386</v>
      </c>
      <c r="P115" s="9">
        <f t="shared" si="108"/>
        <v>5.966474478931056E-2</v>
      </c>
      <c r="Q115" s="12">
        <f t="shared" si="109"/>
        <v>1.7899423436793169E-2</v>
      </c>
      <c r="R115" s="9">
        <f t="shared" si="110"/>
        <v>0.19436706250000002</v>
      </c>
      <c r="S115" s="13">
        <f t="shared" si="111"/>
        <v>9.2090826534939108E-2</v>
      </c>
      <c r="T115" s="2">
        <f t="shared" si="112"/>
        <v>0.01</v>
      </c>
      <c r="U115" s="14">
        <f t="shared" si="113"/>
        <v>9.2090826534939113E-4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6.4109082653493908E-3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6.9939381752593697</v>
      </c>
      <c r="E116" s="10">
        <f t="shared" si="122"/>
        <v>12.0023342253048</v>
      </c>
      <c r="F116" s="7" t="s">
        <v>85</v>
      </c>
      <c r="G116" s="1">
        <v>12</v>
      </c>
      <c r="H116" s="9">
        <f t="shared" si="103"/>
        <v>6.9939381752593697</v>
      </c>
      <c r="I116" s="9">
        <f t="shared" si="104"/>
        <v>280.14393817525934</v>
      </c>
      <c r="J116" s="9">
        <f t="shared" si="105"/>
        <v>4.2432448167240976E-2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1.3518869082792968</v>
      </c>
      <c r="P116" s="9">
        <f t="shared" si="108"/>
        <v>5.7363871163532913E-2</v>
      </c>
      <c r="Q116" s="12">
        <f t="shared" si="109"/>
        <v>1.7209161349059872E-2</v>
      </c>
      <c r="R116" s="9">
        <f t="shared" si="110"/>
        <v>0.19436706250000002</v>
      </c>
      <c r="S116" s="13">
        <f t="shared" si="111"/>
        <v>8.8539493923050203E-2</v>
      </c>
      <c r="T116" s="2">
        <f t="shared" si="112"/>
        <v>0.01</v>
      </c>
      <c r="U116" s="14">
        <f t="shared" si="113"/>
        <v>8.8539493923050203E-4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6.3753949392305019E-3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5.6466263112622901</v>
      </c>
      <c r="E117" s="10">
        <f t="shared" si="122"/>
        <v>6.9939381752593697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5.7840900427419397</v>
      </c>
      <c r="E121" s="7"/>
      <c r="F121" s="7"/>
      <c r="G121" s="1">
        <v>1</v>
      </c>
      <c r="H121" s="9">
        <f t="shared" ref="H121:H132" si="124">E122</f>
        <v>5.7840900427419397</v>
      </c>
      <c r="I121" s="9">
        <f t="shared" ref="I121:I132" si="125">H121+273.15</f>
        <v>278.9340900427419</v>
      </c>
      <c r="J121" s="9">
        <f t="shared" ref="J121:J132" si="126">EXP(($C$15*(I121-$C$13))/($C$16*I121*$C$13))</f>
        <v>3.6494483347661644E-2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1.0389979409079271E-2</v>
      </c>
      <c r="Q121" s="12">
        <f t="shared" ref="Q121:Q132" si="130">P121*$B$123</f>
        <v>3.4286932049961594E-3</v>
      </c>
      <c r="R121" s="9">
        <f t="shared" ref="R121:R132" si="131">L121*$B$123</f>
        <v>9.3951000000000007E-2</v>
      </c>
      <c r="S121" s="13">
        <f t="shared" ref="S121:S132" si="132">Q121/R121</f>
        <v>3.6494483347661644E-2</v>
      </c>
      <c r="T121" s="2">
        <f t="shared" ref="T121:T132" si="133">$B$122/100</f>
        <v>0.01</v>
      </c>
      <c r="U121" s="14">
        <f t="shared" ref="U121:U132" si="134">S121*T121</f>
        <v>3.6494483347661647E-4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5.8549448334766167E-3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5.6517574635182104</v>
      </c>
      <c r="E122" s="10">
        <f t="shared" ref="E122:E133" si="145">D121</f>
        <v>5.7840900427419397</v>
      </c>
      <c r="F122" s="7" t="s">
        <v>83</v>
      </c>
      <c r="G122" s="1">
        <v>2</v>
      </c>
      <c r="H122" s="9">
        <f t="shared" si="124"/>
        <v>5.6517574635182104</v>
      </c>
      <c r="I122" s="9">
        <f t="shared" si="125"/>
        <v>278.80175746351819</v>
      </c>
      <c r="J122" s="9">
        <f t="shared" si="126"/>
        <v>3.589480301708594E-2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0.55901002059092075</v>
      </c>
      <c r="P122" s="9">
        <f t="shared" si="129"/>
        <v>2.0065554573688256E-2</v>
      </c>
      <c r="Q122" s="12">
        <f t="shared" si="130"/>
        <v>6.6216330093171244E-3</v>
      </c>
      <c r="R122" s="9">
        <f t="shared" si="131"/>
        <v>9.3951000000000007E-2</v>
      </c>
      <c r="S122" s="13">
        <f t="shared" si="132"/>
        <v>7.0479643743197234E-2</v>
      </c>
      <c r="T122" s="2">
        <f t="shared" si="133"/>
        <v>0.01</v>
      </c>
      <c r="U122" s="14">
        <f t="shared" si="134"/>
        <v>7.0479643743197231E-4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6.1947964374319724E-3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0.35599407645300302</v>
      </c>
      <c r="E123" s="10">
        <f t="shared" si="145"/>
        <v>5.6517574635182104</v>
      </c>
      <c r="F123" s="7" t="s">
        <v>83</v>
      </c>
      <c r="G123" s="1">
        <v>3</v>
      </c>
      <c r="H123" s="9">
        <f t="shared" si="124"/>
        <v>0.35599407645300302</v>
      </c>
      <c r="I123" s="9">
        <f t="shared" si="125"/>
        <v>273.50599407645296</v>
      </c>
      <c r="J123" s="9">
        <f t="shared" si="126"/>
        <v>1.8253957593331149E-2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0.8236444660172324</v>
      </c>
      <c r="P123" s="9">
        <f t="shared" si="129"/>
        <v>1.503477115466044E-2</v>
      </c>
      <c r="Q123" s="12">
        <f t="shared" si="130"/>
        <v>4.9614744810379452E-3</v>
      </c>
      <c r="R123" s="9">
        <f t="shared" si="131"/>
        <v>9.3951000000000007E-2</v>
      </c>
      <c r="S123" s="13">
        <f t="shared" si="132"/>
        <v>5.2809171600493289E-2</v>
      </c>
      <c r="T123" s="2">
        <f t="shared" si="133"/>
        <v>0.01</v>
      </c>
      <c r="U123" s="14">
        <f t="shared" si="134"/>
        <v>5.2809171600493292E-4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6.018091716004933E-3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4.8405823902462704</v>
      </c>
      <c r="E124" s="10">
        <f t="shared" si="145"/>
        <v>0.35599407645300302</v>
      </c>
      <c r="F124" s="7" t="s">
        <v>83</v>
      </c>
      <c r="G124" s="1">
        <v>4</v>
      </c>
      <c r="H124" s="9">
        <f t="shared" si="124"/>
        <v>4.8405823902462704</v>
      </c>
      <c r="I124" s="9">
        <f t="shared" si="125"/>
        <v>277.99058239024623</v>
      </c>
      <c r="J124" s="9">
        <f t="shared" si="126"/>
        <v>3.2417076788564821E-2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1.093309694862572</v>
      </c>
      <c r="P124" s="9">
        <f t="shared" si="129"/>
        <v>3.5441904332042369E-2</v>
      </c>
      <c r="Q124" s="12">
        <f t="shared" si="130"/>
        <v>1.1695828429573982E-2</v>
      </c>
      <c r="R124" s="9">
        <f t="shared" si="131"/>
        <v>9.3951000000000007E-2</v>
      </c>
      <c r="S124" s="13">
        <f t="shared" si="132"/>
        <v>0.12448859969105153</v>
      </c>
      <c r="T124" s="2">
        <f t="shared" si="133"/>
        <v>0.01</v>
      </c>
      <c r="U124" s="14">
        <f t="shared" si="134"/>
        <v>1.2448859969105153E-3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6.7348859969105154E-3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12.2367449137714</v>
      </c>
      <c r="E125" s="10">
        <f t="shared" si="145"/>
        <v>4.8405823902462704</v>
      </c>
      <c r="F125" s="7" t="s">
        <v>83</v>
      </c>
      <c r="G125" s="1">
        <v>5</v>
      </c>
      <c r="H125" s="9">
        <f t="shared" si="124"/>
        <v>12.2367449137714</v>
      </c>
      <c r="I125" s="9">
        <f t="shared" si="125"/>
        <v>285.38674491377139</v>
      </c>
      <c r="J125" s="9">
        <f t="shared" si="126"/>
        <v>8.0352143857947894E-2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1.0049744010040031</v>
      </c>
      <c r="O125" s="9">
        <f t="shared" si="146"/>
        <v>0.3375933895265264</v>
      </c>
      <c r="P125" s="9">
        <f t="shared" si="129"/>
        <v>2.7126352600727689E-2</v>
      </c>
      <c r="Q125" s="12">
        <f t="shared" si="130"/>
        <v>8.9516963582401375E-3</v>
      </c>
      <c r="R125" s="9">
        <f t="shared" si="131"/>
        <v>9.3951000000000007E-2</v>
      </c>
      <c r="S125" s="13">
        <f t="shared" si="132"/>
        <v>9.5280479805857701E-2</v>
      </c>
      <c r="T125" s="2">
        <f t="shared" si="133"/>
        <v>0.01</v>
      </c>
      <c r="U125" s="14">
        <f t="shared" si="134"/>
        <v>9.5280479805857703E-4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6.4428047980585774E-3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15.5080501882252</v>
      </c>
      <c r="E126" s="10">
        <f t="shared" si="145"/>
        <v>12.2367449137714</v>
      </c>
      <c r="F126" s="7" t="s">
        <v>85</v>
      </c>
      <c r="G126" s="1">
        <v>6</v>
      </c>
      <c r="H126" s="9">
        <f t="shared" si="124"/>
        <v>15.5080501882252</v>
      </c>
      <c r="I126" s="9">
        <f t="shared" si="125"/>
        <v>288.65805018822516</v>
      </c>
      <c r="J126" s="9">
        <f t="shared" si="126"/>
        <v>0.1182818075895944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0.59516703692579864</v>
      </c>
      <c r="P126" s="9">
        <f t="shared" si="129"/>
        <v>7.0397432945326341E-2</v>
      </c>
      <c r="Q126" s="12">
        <f t="shared" si="130"/>
        <v>2.3231152871957695E-2</v>
      </c>
      <c r="R126" s="9">
        <f t="shared" si="131"/>
        <v>9.3951000000000007E-2</v>
      </c>
      <c r="S126" s="13">
        <f t="shared" si="132"/>
        <v>0.24726881961828712</v>
      </c>
      <c r="T126" s="2">
        <f t="shared" si="133"/>
        <v>0.01</v>
      </c>
      <c r="U126" s="14">
        <f t="shared" si="134"/>
        <v>2.4726881961828714E-3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7.962688196182871E-3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17.2456286835463</v>
      </c>
      <c r="E127" s="10">
        <f t="shared" si="145"/>
        <v>15.5080501882252</v>
      </c>
      <c r="F127" s="7" t="s">
        <v>83</v>
      </c>
      <c r="G127" s="1">
        <v>7</v>
      </c>
      <c r="H127" s="9">
        <f t="shared" si="124"/>
        <v>17.2456286835463</v>
      </c>
      <c r="I127" s="9">
        <f t="shared" si="125"/>
        <v>290.39562868354631</v>
      </c>
      <c r="J127" s="9">
        <f t="shared" si="126"/>
        <v>0.14473439671469243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0.8094696039804723</v>
      </c>
      <c r="P127" s="9">
        <f t="shared" si="129"/>
        <v>0.11715809479099465</v>
      </c>
      <c r="Q127" s="12">
        <f t="shared" si="130"/>
        <v>3.8662171281028238E-2</v>
      </c>
      <c r="R127" s="9">
        <f t="shared" si="131"/>
        <v>9.3951000000000007E-2</v>
      </c>
      <c r="S127" s="13">
        <f t="shared" si="132"/>
        <v>0.41151420720405568</v>
      </c>
      <c r="T127" s="2">
        <f t="shared" si="133"/>
        <v>0.01</v>
      </c>
      <c r="U127" s="14">
        <f t="shared" si="134"/>
        <v>4.1151420720405571E-3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1.4065142072040557E-2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21.156690773485099</v>
      </c>
      <c r="E128" s="10">
        <f t="shared" si="145"/>
        <v>17.2456286835463</v>
      </c>
      <c r="F128" s="7" t="s">
        <v>83</v>
      </c>
      <c r="G128" s="1">
        <v>8</v>
      </c>
      <c r="H128" s="9">
        <f t="shared" si="124"/>
        <v>21.156690773485099</v>
      </c>
      <c r="I128" s="9">
        <f t="shared" si="125"/>
        <v>294.30669077348506</v>
      </c>
      <c r="J128" s="9">
        <f t="shared" si="126"/>
        <v>0.22598638428010123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0.97701150918947754</v>
      </c>
      <c r="P128" s="9">
        <f t="shared" si="129"/>
        <v>0.22079129836177494</v>
      </c>
      <c r="Q128" s="12">
        <f t="shared" si="130"/>
        <v>7.2861128459385735E-2</v>
      </c>
      <c r="R128" s="9">
        <f t="shared" si="131"/>
        <v>9.3951000000000007E-2</v>
      </c>
      <c r="S128" s="13">
        <f t="shared" si="132"/>
        <v>0.7755226496725498</v>
      </c>
      <c r="T128" s="2">
        <f t="shared" si="133"/>
        <v>0.01</v>
      </c>
      <c r="U128" s="14">
        <f t="shared" si="134"/>
        <v>7.755226496725498E-3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1.7705226496725499E-2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18.852741005265798</v>
      </c>
      <c r="E129" s="10">
        <f t="shared" si="145"/>
        <v>21.156690773485099</v>
      </c>
      <c r="F129" s="7" t="s">
        <v>83</v>
      </c>
      <c r="G129" s="1">
        <v>9</v>
      </c>
      <c r="H129" s="9">
        <f t="shared" si="124"/>
        <v>18.852741005265798</v>
      </c>
      <c r="I129" s="9">
        <f t="shared" si="125"/>
        <v>292.00274100526576</v>
      </c>
      <c r="J129" s="9">
        <f t="shared" si="126"/>
        <v>0.17406659725215096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1.0409202108277025</v>
      </c>
      <c r="P129" s="9">
        <f t="shared" si="129"/>
        <v>0.18118943910976976</v>
      </c>
      <c r="Q129" s="12">
        <f t="shared" si="130"/>
        <v>5.9792514906224024E-2</v>
      </c>
      <c r="R129" s="9">
        <f t="shared" si="131"/>
        <v>9.3951000000000007E-2</v>
      </c>
      <c r="S129" s="13">
        <f t="shared" si="132"/>
        <v>0.63642233617762467</v>
      </c>
      <c r="T129" s="2">
        <f t="shared" si="133"/>
        <v>0.01</v>
      </c>
      <c r="U129" s="14">
        <f t="shared" si="134"/>
        <v>6.3642233617762466E-3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1.6314223361776247E-2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14.9613258767058</v>
      </c>
      <c r="E130" s="10">
        <f t="shared" si="145"/>
        <v>18.852741005265798</v>
      </c>
      <c r="F130" s="7" t="s">
        <v>83</v>
      </c>
      <c r="G130" s="1">
        <v>10</v>
      </c>
      <c r="H130" s="9">
        <f t="shared" si="124"/>
        <v>14.9613258767058</v>
      </c>
      <c r="I130" s="9">
        <f t="shared" si="125"/>
        <v>288.11132587670579</v>
      </c>
      <c r="J130" s="9">
        <f t="shared" si="126"/>
        <v>0.11094794299253544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1.1444307717179327</v>
      </c>
      <c r="P130" s="9">
        <f t="shared" si="129"/>
        <v>0.12697224001946453</v>
      </c>
      <c r="Q130" s="12">
        <f t="shared" si="130"/>
        <v>4.1900839206423297E-2</v>
      </c>
      <c r="R130" s="9">
        <f t="shared" si="131"/>
        <v>9.3951000000000007E-2</v>
      </c>
      <c r="S130" s="13">
        <f t="shared" si="132"/>
        <v>0.44598609069007561</v>
      </c>
      <c r="T130" s="2">
        <f t="shared" si="133"/>
        <v>0.01</v>
      </c>
      <c r="U130" s="14">
        <f t="shared" si="134"/>
        <v>4.4598609069007563E-3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1.4409860906900756E-2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12.0023342253048</v>
      </c>
      <c r="E131" s="10">
        <f t="shared" si="145"/>
        <v>14.9613258767058</v>
      </c>
      <c r="F131" s="7" t="s">
        <v>83</v>
      </c>
      <c r="G131" s="1">
        <v>11</v>
      </c>
      <c r="H131" s="9">
        <f t="shared" si="124"/>
        <v>12.0023342253048</v>
      </c>
      <c r="I131" s="9">
        <f t="shared" si="125"/>
        <v>285.1523342253048</v>
      </c>
      <c r="J131" s="9">
        <f t="shared" si="126"/>
        <v>7.8129837771230642E-2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0.96658560511354463</v>
      </c>
      <c r="O131" s="9">
        <f t="shared" si="146"/>
        <v>0.33557292658492344</v>
      </c>
      <c r="P131" s="9">
        <f t="shared" si="129"/>
        <v>2.6218258314497159E-2</v>
      </c>
      <c r="Q131" s="12">
        <f t="shared" si="130"/>
        <v>8.6520252437840631E-3</v>
      </c>
      <c r="R131" s="9">
        <f t="shared" si="131"/>
        <v>9.3951000000000007E-2</v>
      </c>
      <c r="S131" s="13">
        <f t="shared" si="132"/>
        <v>9.2090826534939094E-2</v>
      </c>
      <c r="T131" s="2">
        <f t="shared" si="133"/>
        <v>0.01</v>
      </c>
      <c r="U131" s="14">
        <f t="shared" si="134"/>
        <v>9.2090826534939091E-4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6.4109082653493908E-3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6.9939381752593697</v>
      </c>
      <c r="E132" s="10">
        <f t="shared" si="145"/>
        <v>12.0023342253048</v>
      </c>
      <c r="F132" s="7" t="s">
        <v>85</v>
      </c>
      <c r="G132" s="1">
        <v>12</v>
      </c>
      <c r="H132" s="9">
        <f t="shared" si="124"/>
        <v>6.9939381752593697</v>
      </c>
      <c r="I132" s="9">
        <f t="shared" si="125"/>
        <v>280.14393817525934</v>
      </c>
      <c r="J132" s="9">
        <f t="shared" si="126"/>
        <v>4.2432448167240976E-2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0.59405466827042619</v>
      </c>
      <c r="P132" s="9">
        <f t="shared" si="129"/>
        <v>2.5207193919892391E-2</v>
      </c>
      <c r="Q132" s="12">
        <f t="shared" si="130"/>
        <v>8.3183739935644898E-3</v>
      </c>
      <c r="R132" s="9">
        <f t="shared" si="131"/>
        <v>9.3951000000000007E-2</v>
      </c>
      <c r="S132" s="13">
        <f t="shared" si="132"/>
        <v>8.8539493923050203E-2</v>
      </c>
      <c r="T132" s="2">
        <f t="shared" si="133"/>
        <v>0.01</v>
      </c>
      <c r="U132" s="14">
        <f t="shared" si="134"/>
        <v>8.8539493923050203E-4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6.3753949392305019E-3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5.6466263112622901</v>
      </c>
      <c r="E133" s="10">
        <f t="shared" si="145"/>
        <v>6.9939381752593697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5.7840900427419397</v>
      </c>
      <c r="E136" s="7"/>
      <c r="F136" s="7"/>
      <c r="G136" s="1">
        <v>1</v>
      </c>
      <c r="H136" s="9">
        <f t="shared" ref="H136:H147" si="147">E137</f>
        <v>5.7840900427419397</v>
      </c>
      <c r="I136" s="9">
        <f t="shared" ref="I136:I147" si="148">H136+273.15</f>
        <v>278.9340900427419</v>
      </c>
      <c r="J136" s="9">
        <f t="shared" ref="J136:J147" si="149">EXP(($C$15*(I136-$C$13))/($C$16*I136*$C$13))</f>
        <v>3.6494483347661644E-2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2.7701061554868931E-2</v>
      </c>
      <c r="Q136" s="12">
        <f t="shared" ref="Q136:Q147" si="153">P136*$B$138</f>
        <v>7.2022760042659223E-3</v>
      </c>
      <c r="R136" s="9">
        <f t="shared" ref="R136:R147" si="154">L136*$B$138</f>
        <v>0.19735245833333334</v>
      </c>
      <c r="S136" s="13">
        <f t="shared" ref="S136:S147" si="155">Q136/R136</f>
        <v>3.6494483347661644E-2</v>
      </c>
      <c r="T136" s="2">
        <f t="shared" ref="T136:T147" si="156">$B$137/100</f>
        <v>0.01</v>
      </c>
      <c r="U136" s="14">
        <f t="shared" ref="U136:U147" si="157">S136*T136</f>
        <v>3.6494483347661647E-4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5.8549448334766167E-3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5.6517574635182104</v>
      </c>
      <c r="E137" s="10">
        <f t="shared" ref="E137:E148" si="166">D136</f>
        <v>5.7840900427419397</v>
      </c>
      <c r="F137" s="7" t="s">
        <v>83</v>
      </c>
      <c r="G137" s="1">
        <v>2</v>
      </c>
      <c r="H137" s="9">
        <f t="shared" si="147"/>
        <v>5.6517574635182104</v>
      </c>
      <c r="I137" s="9">
        <f t="shared" si="148"/>
        <v>278.80175746351819</v>
      </c>
      <c r="J137" s="9">
        <f t="shared" si="149"/>
        <v>3.589480301708594E-2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1.4903947717784645</v>
      </c>
      <c r="P137" s="9">
        <f t="shared" si="152"/>
        <v>5.3497426750682739E-2</v>
      </c>
      <c r="Q137" s="12">
        <f t="shared" si="153"/>
        <v>1.3909330955177513E-2</v>
      </c>
      <c r="R137" s="9">
        <f t="shared" si="154"/>
        <v>0.19735245833333334</v>
      </c>
      <c r="S137" s="13">
        <f t="shared" si="155"/>
        <v>7.0479643743197248E-2</v>
      </c>
      <c r="T137" s="2">
        <f t="shared" si="156"/>
        <v>0.01</v>
      </c>
      <c r="U137" s="14">
        <f t="shared" si="157"/>
        <v>7.0479643743197253E-4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6.1947964374319724E-3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0.35599407645300302</v>
      </c>
      <c r="E138" s="10">
        <f t="shared" si="166"/>
        <v>5.6517574635182104</v>
      </c>
      <c r="F138" s="7" t="s">
        <v>83</v>
      </c>
      <c r="G138" s="1">
        <v>3</v>
      </c>
      <c r="H138" s="9">
        <f t="shared" si="147"/>
        <v>0.35599407645300302</v>
      </c>
      <c r="I138" s="9">
        <f t="shared" si="148"/>
        <v>273.50599407645296</v>
      </c>
      <c r="J138" s="9">
        <f t="shared" si="149"/>
        <v>1.8253957593331149E-2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2.1959452616944484</v>
      </c>
      <c r="P138" s="9">
        <f t="shared" si="152"/>
        <v>4.0084691684246936E-2</v>
      </c>
      <c r="Q138" s="12">
        <f t="shared" si="153"/>
        <v>1.0422019837904204E-2</v>
      </c>
      <c r="R138" s="9">
        <f t="shared" si="154"/>
        <v>0.19735245833333334</v>
      </c>
      <c r="S138" s="13">
        <f t="shared" si="155"/>
        <v>5.2809171600493296E-2</v>
      </c>
      <c r="T138" s="2">
        <f t="shared" si="156"/>
        <v>0.01</v>
      </c>
      <c r="U138" s="14">
        <f t="shared" si="157"/>
        <v>5.2809171600493292E-4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6.018091716004933E-3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4.8405823902462704</v>
      </c>
      <c r="E139" s="10">
        <f t="shared" si="166"/>
        <v>0.35599407645300302</v>
      </c>
      <c r="F139" s="7" t="s">
        <v>83</v>
      </c>
      <c r="G139" s="1">
        <v>4</v>
      </c>
      <c r="H139" s="9">
        <f t="shared" si="147"/>
        <v>4.8405823902462704</v>
      </c>
      <c r="I139" s="9">
        <f t="shared" si="148"/>
        <v>277.99058239024623</v>
      </c>
      <c r="J139" s="9">
        <f t="shared" si="149"/>
        <v>3.2417076788564821E-2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2.9149084866768682</v>
      </c>
      <c r="P139" s="9">
        <f t="shared" si="152"/>
        <v>9.4492812244243315E-2</v>
      </c>
      <c r="Q139" s="12">
        <f t="shared" si="153"/>
        <v>2.4568131183503261E-2</v>
      </c>
      <c r="R139" s="9">
        <f t="shared" si="154"/>
        <v>0.19735245833333334</v>
      </c>
      <c r="S139" s="13">
        <f t="shared" si="155"/>
        <v>0.12448859969105153</v>
      </c>
      <c r="T139" s="2">
        <f t="shared" si="156"/>
        <v>0.01</v>
      </c>
      <c r="U139" s="14">
        <f t="shared" si="157"/>
        <v>1.2448859969105153E-3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6.7348859969105154E-3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12.2367449137714</v>
      </c>
      <c r="E140" s="10">
        <f t="shared" si="166"/>
        <v>4.8405823902462704</v>
      </c>
      <c r="F140" s="7" t="s">
        <v>83</v>
      </c>
      <c r="G140" s="1">
        <v>5</v>
      </c>
      <c r="H140" s="9">
        <f t="shared" si="147"/>
        <v>12.2367449137714</v>
      </c>
      <c r="I140" s="9">
        <f t="shared" si="148"/>
        <v>285.38674491377139</v>
      </c>
      <c r="J140" s="9">
        <f t="shared" si="149"/>
        <v>8.0352143857947894E-2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3.5794635910992918</v>
      </c>
      <c r="P140" s="9">
        <f t="shared" si="152"/>
        <v>0.28761757340629707</v>
      </c>
      <c r="Q140" s="12">
        <f t="shared" si="153"/>
        <v>7.4780569085637238E-2</v>
      </c>
      <c r="R140" s="9">
        <f t="shared" si="154"/>
        <v>0.19735245833333334</v>
      </c>
      <c r="S140" s="13">
        <f t="shared" si="155"/>
        <v>0.37891886281614462</v>
      </c>
      <c r="T140" s="2">
        <f t="shared" si="156"/>
        <v>0.01</v>
      </c>
      <c r="U140" s="14">
        <f t="shared" si="157"/>
        <v>3.7891886281614462E-3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9.2791886281614472E-3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15.5080501882252</v>
      </c>
      <c r="E141" s="10">
        <f t="shared" si="166"/>
        <v>12.2367449137714</v>
      </c>
      <c r="F141" s="7" t="s">
        <v>85</v>
      </c>
      <c r="G141" s="1">
        <v>6</v>
      </c>
      <c r="H141" s="9">
        <f t="shared" si="147"/>
        <v>15.5080501882252</v>
      </c>
      <c r="I141" s="9">
        <f t="shared" si="148"/>
        <v>288.65805018822516</v>
      </c>
      <c r="J141" s="9">
        <f t="shared" si="149"/>
        <v>0.1182818075895944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4.0508939343596619</v>
      </c>
      <c r="P141" s="9">
        <f t="shared" si="152"/>
        <v>0.4791470569097846</v>
      </c>
      <c r="Q141" s="12">
        <f t="shared" si="153"/>
        <v>0.12457823479654399</v>
      </c>
      <c r="R141" s="9">
        <f t="shared" si="154"/>
        <v>0.19735245833333334</v>
      </c>
      <c r="S141" s="13">
        <f t="shared" si="155"/>
        <v>0.63124744352628315</v>
      </c>
      <c r="T141" s="2">
        <f t="shared" si="156"/>
        <v>0.01</v>
      </c>
      <c r="U141" s="14">
        <f t="shared" si="157"/>
        <v>6.3124744352628312E-3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1.1802474435262833E-2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17.2456286835463</v>
      </c>
      <c r="E142" s="10">
        <f t="shared" si="166"/>
        <v>15.5080501882252</v>
      </c>
      <c r="F142" s="7" t="s">
        <v>83</v>
      </c>
      <c r="G142" s="1">
        <v>7</v>
      </c>
      <c r="H142" s="9">
        <f t="shared" si="147"/>
        <v>17.2456286835463</v>
      </c>
      <c r="I142" s="9">
        <f t="shared" si="148"/>
        <v>290.39562868354631</v>
      </c>
      <c r="J142" s="9">
        <f t="shared" si="149"/>
        <v>0.14473439671469243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4.3307947941165441</v>
      </c>
      <c r="P142" s="9">
        <f t="shared" si="152"/>
        <v>0.62681497182158863</v>
      </c>
      <c r="Q142" s="12">
        <f t="shared" si="153"/>
        <v>0.16297189267361306</v>
      </c>
      <c r="R142" s="9">
        <f t="shared" si="154"/>
        <v>0.19735245833333334</v>
      </c>
      <c r="S142" s="13">
        <f t="shared" si="155"/>
        <v>0.82579104435754924</v>
      </c>
      <c r="T142" s="2">
        <f t="shared" si="156"/>
        <v>0.01</v>
      </c>
      <c r="U142" s="14">
        <f t="shared" si="157"/>
        <v>8.2579104435754926E-3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1.8207910443575493E-2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21.156690773485099</v>
      </c>
      <c r="E143" s="10">
        <f t="shared" si="166"/>
        <v>17.2456286835463</v>
      </c>
      <c r="F143" s="7" t="s">
        <v>83</v>
      </c>
      <c r="G143" s="1">
        <v>8</v>
      </c>
      <c r="H143" s="9">
        <f t="shared" si="147"/>
        <v>21.156690773485099</v>
      </c>
      <c r="I143" s="9">
        <f t="shared" si="148"/>
        <v>294.30669077348506</v>
      </c>
      <c r="J143" s="9">
        <f t="shared" si="149"/>
        <v>0.22598638428010123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4.463027738961622</v>
      </c>
      <c r="P143" s="9">
        <f t="shared" si="152"/>
        <v>1.0085835016697324</v>
      </c>
      <c r="Q143" s="12">
        <f t="shared" si="153"/>
        <v>0.26223171043413046</v>
      </c>
      <c r="R143" s="9">
        <f t="shared" si="154"/>
        <v>0.19735245833333334</v>
      </c>
      <c r="S143" s="13">
        <f t="shared" si="155"/>
        <v>1.3287481323957688</v>
      </c>
      <c r="T143" s="2">
        <f t="shared" si="156"/>
        <v>0.01</v>
      </c>
      <c r="U143" s="14">
        <f t="shared" si="157"/>
        <v>1.3287481323957689E-2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2.3237481323957691E-2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18.852741005265798</v>
      </c>
      <c r="E144" s="10">
        <f t="shared" si="166"/>
        <v>21.156690773485099</v>
      </c>
      <c r="F144" s="7" t="s">
        <v>83</v>
      </c>
      <c r="G144" s="1">
        <v>9</v>
      </c>
      <c r="H144" s="9">
        <f t="shared" si="147"/>
        <v>18.852741005265798</v>
      </c>
      <c r="I144" s="9">
        <f t="shared" si="148"/>
        <v>292.00274100526576</v>
      </c>
      <c r="J144" s="9">
        <f t="shared" si="149"/>
        <v>0.17406659725215096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4.2134921539585566</v>
      </c>
      <c r="P144" s="9">
        <f t="shared" si="152"/>
        <v>0.7334282417882021</v>
      </c>
      <c r="Q144" s="12">
        <f t="shared" si="153"/>
        <v>0.19069134286493256</v>
      </c>
      <c r="R144" s="9">
        <f t="shared" si="154"/>
        <v>0.19735245833333334</v>
      </c>
      <c r="S144" s="13">
        <f t="shared" si="155"/>
        <v>0.96624761847582363</v>
      </c>
      <c r="T144" s="2">
        <f t="shared" si="156"/>
        <v>0.01</v>
      </c>
      <c r="U144" s="14">
        <f t="shared" si="157"/>
        <v>9.6624761847582362E-3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1.9612476184758237E-2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14.9613258767058</v>
      </c>
      <c r="E145" s="10">
        <f t="shared" si="166"/>
        <v>18.852741005265798</v>
      </c>
      <c r="F145" s="7" t="s">
        <v>83</v>
      </c>
      <c r="G145" s="1">
        <v>10</v>
      </c>
      <c r="H145" s="9">
        <f t="shared" si="147"/>
        <v>14.9613258767058</v>
      </c>
      <c r="I145" s="9">
        <f t="shared" si="148"/>
        <v>288.11132587670579</v>
      </c>
      <c r="J145" s="9">
        <f t="shared" si="149"/>
        <v>0.11094794299253544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4.2391118288370215</v>
      </c>
      <c r="P145" s="9">
        <f t="shared" si="152"/>
        <v>0.47032073752479248</v>
      </c>
      <c r="Q145" s="12">
        <f t="shared" si="153"/>
        <v>0.12228339175644605</v>
      </c>
      <c r="R145" s="9">
        <f t="shared" si="154"/>
        <v>0.19735245833333334</v>
      </c>
      <c r="S145" s="13">
        <f t="shared" si="155"/>
        <v>0.61961929833124385</v>
      </c>
      <c r="T145" s="2">
        <f t="shared" si="156"/>
        <v>0.01</v>
      </c>
      <c r="U145" s="14">
        <f t="shared" si="157"/>
        <v>6.196192983312439E-3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1.6146192983312439E-2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12.0023342253048</v>
      </c>
      <c r="E146" s="10">
        <f t="shared" si="166"/>
        <v>14.9613258767058</v>
      </c>
      <c r="F146" s="7" t="s">
        <v>83</v>
      </c>
      <c r="G146" s="1">
        <v>11</v>
      </c>
      <c r="H146" s="9">
        <f t="shared" si="147"/>
        <v>12.0023342253048</v>
      </c>
      <c r="I146" s="9">
        <f t="shared" si="148"/>
        <v>285.1523342253048</v>
      </c>
      <c r="J146" s="9">
        <f t="shared" si="149"/>
        <v>7.8129837771230642E-2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4.5278390079788959</v>
      </c>
      <c r="P146" s="9">
        <f t="shared" si="152"/>
        <v>0.35375932714764102</v>
      </c>
      <c r="Q146" s="12">
        <f t="shared" si="153"/>
        <v>9.1977425058386672E-2</v>
      </c>
      <c r="R146" s="9">
        <f t="shared" si="154"/>
        <v>0.19735245833333334</v>
      </c>
      <c r="S146" s="13">
        <f t="shared" si="155"/>
        <v>0.46605664725510765</v>
      </c>
      <c r="T146" s="2">
        <f t="shared" si="156"/>
        <v>0.01</v>
      </c>
      <c r="U146" s="14">
        <f t="shared" si="157"/>
        <v>4.6605664725510769E-3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1.0150566472551078E-2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6.9939381752593697</v>
      </c>
      <c r="E147" s="10">
        <f t="shared" si="166"/>
        <v>12.0023342253048</v>
      </c>
      <c r="F147" s="7" t="s">
        <v>85</v>
      </c>
      <c r="G147" s="1">
        <v>12</v>
      </c>
      <c r="H147" s="9">
        <f t="shared" si="147"/>
        <v>6.9939381752593697</v>
      </c>
      <c r="I147" s="9">
        <f t="shared" si="148"/>
        <v>280.14393817525934</v>
      </c>
      <c r="J147" s="9">
        <f t="shared" si="149"/>
        <v>4.2432448167240976E-2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4.9331275974979221</v>
      </c>
      <c r="P147" s="9">
        <f t="shared" si="152"/>
        <v>0.20932468108321658</v>
      </c>
      <c r="Q147" s="12">
        <f t="shared" si="153"/>
        <v>5.4424417081636312E-2</v>
      </c>
      <c r="R147" s="9">
        <f t="shared" si="154"/>
        <v>0.19735245833333334</v>
      </c>
      <c r="S147" s="13">
        <f t="shared" si="155"/>
        <v>0.2757726837621251</v>
      </c>
      <c r="T147" s="2">
        <f t="shared" si="156"/>
        <v>0.01</v>
      </c>
      <c r="U147" s="14">
        <f t="shared" si="157"/>
        <v>2.7577268376212513E-3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8.2477268376212505E-3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5.6466263112622901</v>
      </c>
      <c r="E148" s="10">
        <f t="shared" si="166"/>
        <v>6.9939381752593697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15630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542120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271740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1350030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654550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2298793.3832732756</v>
      </c>
      <c r="J13" s="6" t="s">
        <v>37</v>
      </c>
      <c r="K13" s="6">
        <f>I13/(10000*1000)</f>
        <v>0.22987933832732757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2.5854627371935499</v>
      </c>
      <c r="E26" s="7"/>
      <c r="F26" s="7"/>
      <c r="G26" s="1">
        <v>1</v>
      </c>
      <c r="H26" s="9">
        <f t="shared" ref="H26:H37" si="0">E27</f>
        <v>2.5854627371935499</v>
      </c>
      <c r="I26" s="9">
        <f t="shared" ref="I26:I37" si="1">H26+273.15</f>
        <v>275.73546273719353</v>
      </c>
      <c r="J26" s="9">
        <f t="shared" ref="J26:J37" si="2">EXP(($C$15*(I26-$C$13))/($C$16*I26*$C$13))</f>
        <v>2.4342559306851599E-2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0.98665490608297712</v>
      </c>
      <c r="Q26" s="12">
        <f t="shared" ref="Q26:Q37" si="6">P26*$B$28</f>
        <v>9.8665490608297712E-2</v>
      </c>
      <c r="R26" s="9">
        <f t="shared" ref="R26:R37" si="7">L26*$B$28</f>
        <v>4.0532094166666672</v>
      </c>
      <c r="S26" s="13">
        <f t="shared" ref="S26:S37" si="8">Q26/R26</f>
        <v>2.4342559306851596E-2</v>
      </c>
      <c r="T26" s="2">
        <f t="shared" ref="T26:T37" si="9">$B$27/100</f>
        <v>0.34</v>
      </c>
      <c r="U26" s="14">
        <f t="shared" ref="U26:U37" si="10">S26*T26</f>
        <v>8.2764701643295441E-3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2.1176470164329546E-2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1302.5</v>
      </c>
      <c r="AU26" s="1">
        <f t="shared" ref="AU26:AU37" si="17">AT26*10000*AS26*0.67*AR26*AQ26</f>
        <v>2203059.5233187745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1.65235911380198</v>
      </c>
      <c r="E27" s="10">
        <f t="shared" ref="E27:E38" si="18">D26</f>
        <v>2.5854627371935499</v>
      </c>
      <c r="F27" s="7" t="s">
        <v>83</v>
      </c>
      <c r="G27" s="1">
        <v>2</v>
      </c>
      <c r="H27" s="9">
        <f t="shared" si="0"/>
        <v>1.65235911380198</v>
      </c>
      <c r="I27" s="9">
        <f t="shared" si="1"/>
        <v>274.80235911380197</v>
      </c>
      <c r="J27" s="9">
        <f t="shared" si="2"/>
        <v>2.1591992695321152E-2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80.077533427250358</v>
      </c>
      <c r="P27" s="9">
        <f t="shared" si="5"/>
        <v>1.7290335168205251</v>
      </c>
      <c r="Q27" s="12">
        <f t="shared" si="6"/>
        <v>0.17290335168205251</v>
      </c>
      <c r="R27" s="9">
        <f t="shared" si="7"/>
        <v>4.0532094166666672</v>
      </c>
      <c r="S27" s="13">
        <f t="shared" si="8"/>
        <v>4.2658381027903335E-2</v>
      </c>
      <c r="T27" s="2">
        <f t="shared" si="9"/>
        <v>0.34</v>
      </c>
      <c r="U27" s="14">
        <f t="shared" si="10"/>
        <v>1.4503849549487136E-2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2.7403849549487137E-2</v>
      </c>
      <c r="AR27" s="9">
        <f t="shared" si="14"/>
        <v>119.21204166666666</v>
      </c>
      <c r="AS27" s="1">
        <f t="shared" si="15"/>
        <v>0.1</v>
      </c>
      <c r="AT27" s="1">
        <f t="shared" si="16"/>
        <v>1302.5</v>
      </c>
      <c r="AU27" s="1">
        <f t="shared" si="17"/>
        <v>2850914.7774441643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2.0446213837375802</v>
      </c>
      <c r="E28" s="10">
        <f t="shared" si="18"/>
        <v>1.65235911380198</v>
      </c>
      <c r="F28" s="7" t="s">
        <v>83</v>
      </c>
      <c r="G28" s="1">
        <v>3</v>
      </c>
      <c r="H28" s="9">
        <f t="shared" si="0"/>
        <v>2.0446213837375802</v>
      </c>
      <c r="I28" s="9">
        <f t="shared" si="1"/>
        <v>275.19462138373757</v>
      </c>
      <c r="J28" s="9">
        <f t="shared" si="2"/>
        <v>2.2710497214351186E-2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118.8805940770965</v>
      </c>
      <c r="P28" s="9">
        <f t="shared" si="5"/>
        <v>2.6998374006283141</v>
      </c>
      <c r="Q28" s="12">
        <f t="shared" si="6"/>
        <v>0.26998374006283143</v>
      </c>
      <c r="R28" s="9">
        <f t="shared" si="7"/>
        <v>4.0532094166666672</v>
      </c>
      <c r="S28" s="13">
        <f t="shared" si="8"/>
        <v>6.6609866974222193E-2</v>
      </c>
      <c r="T28" s="2">
        <f t="shared" si="9"/>
        <v>0.34</v>
      </c>
      <c r="U28" s="14">
        <f t="shared" si="10"/>
        <v>2.2647354771235546E-2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3.5547354771235544E-2</v>
      </c>
      <c r="AR28" s="9">
        <f t="shared" si="14"/>
        <v>119.21204166666666</v>
      </c>
      <c r="AS28" s="1">
        <f t="shared" si="15"/>
        <v>0.1</v>
      </c>
      <c r="AT28" s="1">
        <f t="shared" si="16"/>
        <v>1302.5</v>
      </c>
      <c r="AU28" s="1">
        <f t="shared" si="17"/>
        <v>3698111.0567461262</v>
      </c>
    </row>
    <row r="29" spans="1:47" x14ac:dyDescent="0.15">
      <c r="C29" s="7">
        <v>3</v>
      </c>
      <c r="D29" s="8">
        <v>5.3682737757579</v>
      </c>
      <c r="E29" s="10">
        <f t="shared" si="18"/>
        <v>2.0446213837375802</v>
      </c>
      <c r="F29" s="7" t="s">
        <v>83</v>
      </c>
      <c r="G29" s="1">
        <v>4</v>
      </c>
      <c r="H29" s="9">
        <f t="shared" si="0"/>
        <v>5.3682737757579</v>
      </c>
      <c r="I29" s="9">
        <f t="shared" si="1"/>
        <v>278.5182737757579</v>
      </c>
      <c r="J29" s="9">
        <f t="shared" si="2"/>
        <v>3.4641285838812215E-2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156.71285084313485</v>
      </c>
      <c r="P29" s="9">
        <f t="shared" si="5"/>
        <v>5.4287346606721778</v>
      </c>
      <c r="Q29" s="12">
        <f t="shared" si="6"/>
        <v>0.54287346606721776</v>
      </c>
      <c r="R29" s="9">
        <f t="shared" si="7"/>
        <v>4.0532094166666672</v>
      </c>
      <c r="S29" s="13">
        <f t="shared" si="8"/>
        <v>0.13393669318810408</v>
      </c>
      <c r="T29" s="2">
        <f t="shared" si="9"/>
        <v>0.34</v>
      </c>
      <c r="U29" s="14">
        <f t="shared" si="10"/>
        <v>4.5538475683955394E-2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5.8438475683955396E-2</v>
      </c>
      <c r="AR29" s="9">
        <f t="shared" si="14"/>
        <v>119.21204166666666</v>
      </c>
      <c r="AS29" s="1">
        <f t="shared" si="15"/>
        <v>0.1</v>
      </c>
      <c r="AT29" s="1">
        <f t="shared" si="16"/>
        <v>1302.5</v>
      </c>
      <c r="AU29" s="1">
        <f t="shared" si="17"/>
        <v>6079551.4731549043</v>
      </c>
    </row>
    <row r="30" spans="1:47" x14ac:dyDescent="0.15">
      <c r="C30" s="7">
        <v>4</v>
      </c>
      <c r="D30" s="8">
        <v>14.6795149202236</v>
      </c>
      <c r="E30" s="10">
        <f t="shared" si="18"/>
        <v>5.3682737757579</v>
      </c>
      <c r="F30" s="7" t="s">
        <v>83</v>
      </c>
      <c r="G30" s="1">
        <v>5</v>
      </c>
      <c r="H30" s="9">
        <f t="shared" si="0"/>
        <v>14.6795149202236</v>
      </c>
      <c r="I30" s="9">
        <f t="shared" si="1"/>
        <v>287.82951492022357</v>
      </c>
      <c r="J30" s="9">
        <f t="shared" si="2"/>
        <v>0.10733690583927771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143.71991037333953</v>
      </c>
      <c r="O30" s="9">
        <f t="shared" si="19"/>
        <v>48.096299975789805</v>
      </c>
      <c r="P30" s="9">
        <f t="shared" si="5"/>
        <v>5.1625080217190051</v>
      </c>
      <c r="Q30" s="12">
        <f t="shared" si="6"/>
        <v>0.51625080217190056</v>
      </c>
      <c r="R30" s="9">
        <f t="shared" si="7"/>
        <v>4.0532094166666672</v>
      </c>
      <c r="S30" s="13">
        <f t="shared" si="8"/>
        <v>0.1273684009637138</v>
      </c>
      <c r="T30" s="2">
        <f t="shared" si="9"/>
        <v>0.34</v>
      </c>
      <c r="U30" s="14">
        <f t="shared" si="10"/>
        <v>4.3305256327662696E-2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5.6205256327662698E-2</v>
      </c>
      <c r="AR30" s="9">
        <f t="shared" si="14"/>
        <v>119.21204166666666</v>
      </c>
      <c r="AS30" s="1">
        <f t="shared" si="15"/>
        <v>0.1</v>
      </c>
      <c r="AT30" s="1">
        <f t="shared" si="16"/>
        <v>1302.5</v>
      </c>
      <c r="AU30" s="1">
        <f t="shared" si="17"/>
        <v>5847222.1410064455</v>
      </c>
    </row>
    <row r="31" spans="1:47" x14ac:dyDescent="0.15">
      <c r="C31" s="7">
        <v>5</v>
      </c>
      <c r="D31" s="8">
        <v>17.560242231598998</v>
      </c>
      <c r="E31" s="10">
        <f t="shared" si="18"/>
        <v>14.6795149202236</v>
      </c>
      <c r="F31" s="7" t="s">
        <v>85</v>
      </c>
      <c r="G31" s="1">
        <v>6</v>
      </c>
      <c r="H31" s="9">
        <f t="shared" si="0"/>
        <v>17.560242231598998</v>
      </c>
      <c r="I31" s="9">
        <f t="shared" si="1"/>
        <v>290.71024223159895</v>
      </c>
      <c r="J31" s="9">
        <f t="shared" si="2"/>
        <v>0.15008272221121646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83.465886120737466</v>
      </c>
      <c r="P31" s="9">
        <f t="shared" si="5"/>
        <v>12.526787400771669</v>
      </c>
      <c r="Q31" s="12">
        <f t="shared" si="6"/>
        <v>1.2526787400771671</v>
      </c>
      <c r="R31" s="9">
        <f t="shared" si="7"/>
        <v>4.0532094166666672</v>
      </c>
      <c r="S31" s="13">
        <f t="shared" si="8"/>
        <v>0.30905847966458189</v>
      </c>
      <c r="T31" s="2">
        <f t="shared" si="9"/>
        <v>0.34</v>
      </c>
      <c r="U31" s="14">
        <f t="shared" si="10"/>
        <v>0.10507988308595785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0.11797988308595785</v>
      </c>
      <c r="AR31" s="9">
        <f t="shared" si="14"/>
        <v>119.21204166666666</v>
      </c>
      <c r="AS31" s="1">
        <f t="shared" si="15"/>
        <v>0.1</v>
      </c>
      <c r="AT31" s="1">
        <f t="shared" si="16"/>
        <v>1302.5</v>
      </c>
      <c r="AU31" s="1">
        <f t="shared" si="17"/>
        <v>12273844.648121227</v>
      </c>
    </row>
    <row r="32" spans="1:47" x14ac:dyDescent="0.15">
      <c r="C32" s="7">
        <v>6</v>
      </c>
      <c r="D32" s="8">
        <v>19.993346016215799</v>
      </c>
      <c r="E32" s="10">
        <f t="shared" si="18"/>
        <v>17.560242231598998</v>
      </c>
      <c r="F32" s="7" t="s">
        <v>83</v>
      </c>
      <c r="G32" s="1">
        <v>7</v>
      </c>
      <c r="H32" s="9">
        <f t="shared" si="0"/>
        <v>19.993346016215799</v>
      </c>
      <c r="I32" s="9">
        <f t="shared" si="1"/>
        <v>293.14334601621579</v>
      </c>
      <c r="J32" s="9">
        <f t="shared" si="2"/>
        <v>0.19818105046880324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111.47119288663247</v>
      </c>
      <c r="P32" s="9">
        <f t="shared" si="5"/>
        <v>22.091478103283411</v>
      </c>
      <c r="Q32" s="12">
        <f t="shared" si="6"/>
        <v>2.2091478103283411</v>
      </c>
      <c r="R32" s="9">
        <f t="shared" si="7"/>
        <v>4.0532094166666672</v>
      </c>
      <c r="S32" s="13">
        <f t="shared" si="8"/>
        <v>0.54503668160949104</v>
      </c>
      <c r="T32" s="2">
        <f t="shared" si="9"/>
        <v>0.34</v>
      </c>
      <c r="U32" s="14">
        <f t="shared" si="10"/>
        <v>0.18531247174722695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0.21096247174722696</v>
      </c>
      <c r="AR32" s="9">
        <f t="shared" si="14"/>
        <v>119.21204166666666</v>
      </c>
      <c r="AS32" s="1">
        <f t="shared" si="15"/>
        <v>0.1</v>
      </c>
      <c r="AT32" s="1">
        <f t="shared" si="16"/>
        <v>1302.5</v>
      </c>
      <c r="AU32" s="1">
        <f t="shared" si="17"/>
        <v>21947136.554819252</v>
      </c>
    </row>
    <row r="33" spans="1:48" x14ac:dyDescent="0.15">
      <c r="C33" s="7">
        <v>7</v>
      </c>
      <c r="D33" s="8">
        <v>21.595211659648299</v>
      </c>
      <c r="E33" s="10">
        <f t="shared" si="18"/>
        <v>19.993346016215799</v>
      </c>
      <c r="F33" s="7" t="s">
        <v>83</v>
      </c>
      <c r="G33" s="1">
        <v>8</v>
      </c>
      <c r="H33" s="9">
        <f t="shared" si="0"/>
        <v>21.595211659648299</v>
      </c>
      <c r="I33" s="9">
        <f t="shared" si="1"/>
        <v>294.74521165964825</v>
      </c>
      <c r="J33" s="9">
        <f t="shared" si="2"/>
        <v>0.23738819133706657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129.91180895001571</v>
      </c>
      <c r="P33" s="9">
        <f t="shared" si="5"/>
        <v>30.839529359970765</v>
      </c>
      <c r="Q33" s="12">
        <f t="shared" si="6"/>
        <v>3.0839529359970768</v>
      </c>
      <c r="R33" s="9">
        <f t="shared" si="7"/>
        <v>4.0532094166666672</v>
      </c>
      <c r="S33" s="13">
        <f t="shared" si="8"/>
        <v>0.76086691285082908</v>
      </c>
      <c r="T33" s="2">
        <f t="shared" si="9"/>
        <v>0.34</v>
      </c>
      <c r="U33" s="14">
        <f t="shared" si="10"/>
        <v>0.25869475036928191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0.28434475036928192</v>
      </c>
      <c r="AR33" s="9">
        <f t="shared" si="14"/>
        <v>119.21204166666666</v>
      </c>
      <c r="AS33" s="1">
        <f t="shared" si="15"/>
        <v>0.1</v>
      </c>
      <c r="AT33" s="1">
        <f t="shared" si="16"/>
        <v>1302.5</v>
      </c>
      <c r="AU33" s="1">
        <f t="shared" si="17"/>
        <v>29581342.185248893</v>
      </c>
    </row>
    <row r="34" spans="1:48" x14ac:dyDescent="0.15">
      <c r="C34" s="7">
        <v>8</v>
      </c>
      <c r="D34" s="8">
        <v>22.607684443926299</v>
      </c>
      <c r="E34" s="10">
        <f t="shared" si="18"/>
        <v>21.595211659648299</v>
      </c>
      <c r="F34" s="7" t="s">
        <v>83</v>
      </c>
      <c r="G34" s="1">
        <v>9</v>
      </c>
      <c r="H34" s="9">
        <f t="shared" si="0"/>
        <v>22.607684443926299</v>
      </c>
      <c r="I34" s="9">
        <f t="shared" si="1"/>
        <v>295.75768444392628</v>
      </c>
      <c r="J34" s="9">
        <f t="shared" si="2"/>
        <v>0.26581077622975874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139.60437375671162</v>
      </c>
      <c r="P34" s="9">
        <f t="shared" si="5"/>
        <v>37.108346953340877</v>
      </c>
      <c r="Q34" s="12">
        <f t="shared" si="6"/>
        <v>3.7108346953340878</v>
      </c>
      <c r="R34" s="9">
        <f t="shared" si="7"/>
        <v>4.0532094166666672</v>
      </c>
      <c r="S34" s="13">
        <f t="shared" si="8"/>
        <v>0.91552996992340308</v>
      </c>
      <c r="T34" s="2">
        <f t="shared" si="9"/>
        <v>0.34</v>
      </c>
      <c r="U34" s="14">
        <f t="shared" si="10"/>
        <v>0.31128018977395705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0.33693018977395706</v>
      </c>
      <c r="AR34" s="9">
        <f t="shared" si="14"/>
        <v>119.21204166666666</v>
      </c>
      <c r="AS34" s="1">
        <f t="shared" si="15"/>
        <v>0.1</v>
      </c>
      <c r="AT34" s="1">
        <f t="shared" si="16"/>
        <v>1302.5</v>
      </c>
      <c r="AU34" s="1">
        <f t="shared" si="17"/>
        <v>35051982.578543149</v>
      </c>
    </row>
    <row r="35" spans="1:48" x14ac:dyDescent="0.15">
      <c r="C35" s="7">
        <v>9</v>
      </c>
      <c r="D35" s="8">
        <v>17.976256750403</v>
      </c>
      <c r="E35" s="10">
        <f t="shared" si="18"/>
        <v>22.607684443926299</v>
      </c>
      <c r="F35" s="7" t="s">
        <v>83</v>
      </c>
      <c r="G35" s="1">
        <v>10</v>
      </c>
      <c r="H35" s="9">
        <f t="shared" si="0"/>
        <v>17.976256750403</v>
      </c>
      <c r="I35" s="9">
        <f t="shared" si="1"/>
        <v>291.126256750403</v>
      </c>
      <c r="J35" s="9">
        <f t="shared" si="2"/>
        <v>0.15744051570116296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143.02812097003741</v>
      </c>
      <c r="P35" s="9">
        <f t="shared" si="5"/>
        <v>22.51842112529101</v>
      </c>
      <c r="Q35" s="12">
        <f t="shared" si="6"/>
        <v>2.251842112529101</v>
      </c>
      <c r="R35" s="9">
        <f t="shared" si="7"/>
        <v>4.0532094166666672</v>
      </c>
      <c r="S35" s="13">
        <f t="shared" si="8"/>
        <v>0.55557013740015471</v>
      </c>
      <c r="T35" s="2">
        <f t="shared" si="9"/>
        <v>0.34</v>
      </c>
      <c r="U35" s="14">
        <f t="shared" si="10"/>
        <v>0.18889384671605261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0.21454384671605262</v>
      </c>
      <c r="AR35" s="9">
        <f t="shared" si="14"/>
        <v>119.21204166666666</v>
      </c>
      <c r="AS35" s="1">
        <f t="shared" si="15"/>
        <v>0.1</v>
      </c>
      <c r="AT35" s="1">
        <f t="shared" si="16"/>
        <v>1302.5</v>
      </c>
      <c r="AU35" s="1">
        <f t="shared" si="17"/>
        <v>22319719.056549739</v>
      </c>
    </row>
    <row r="36" spans="1:48" x14ac:dyDescent="0.15">
      <c r="C36" s="7">
        <v>10</v>
      </c>
      <c r="D36" s="8">
        <v>12.968276253288</v>
      </c>
      <c r="E36" s="10">
        <f t="shared" si="18"/>
        <v>17.976256750403</v>
      </c>
      <c r="F36" s="7" t="s">
        <v>83</v>
      </c>
      <c r="G36" s="1">
        <v>11</v>
      </c>
      <c r="H36" s="9">
        <f t="shared" si="0"/>
        <v>12.968276253288</v>
      </c>
      <c r="I36" s="9">
        <f t="shared" si="1"/>
        <v>286.118276253288</v>
      </c>
      <c r="J36" s="9">
        <f t="shared" si="2"/>
        <v>8.7676110529363929E-2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114.48421485250907</v>
      </c>
      <c r="O36" s="9">
        <f t="shared" si="19"/>
        <v>46.557579158903991</v>
      </c>
      <c r="P36" s="9">
        <f t="shared" si="5"/>
        <v>4.0819874563156766</v>
      </c>
      <c r="Q36" s="12">
        <f t="shared" si="6"/>
        <v>0.40819874563156766</v>
      </c>
      <c r="R36" s="9">
        <f t="shared" si="7"/>
        <v>4.0532094166666672</v>
      </c>
      <c r="S36" s="13">
        <f t="shared" si="8"/>
        <v>0.10071000623680275</v>
      </c>
      <c r="T36" s="2">
        <f t="shared" si="9"/>
        <v>0.34</v>
      </c>
      <c r="U36" s="14">
        <f t="shared" si="10"/>
        <v>3.4241402120512937E-2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4.7141402120512939E-2</v>
      </c>
      <c r="AR36" s="9">
        <f t="shared" si="14"/>
        <v>119.21204166666666</v>
      </c>
      <c r="AS36" s="1">
        <f t="shared" si="15"/>
        <v>0.1</v>
      </c>
      <c r="AT36" s="1">
        <f t="shared" si="16"/>
        <v>1302.5</v>
      </c>
      <c r="AU36" s="1">
        <f t="shared" si="17"/>
        <v>4904278.8565930957</v>
      </c>
    </row>
    <row r="37" spans="1:48" x14ac:dyDescent="0.15">
      <c r="C37" s="7">
        <v>11</v>
      </c>
      <c r="D37" s="8">
        <v>5.88785541741629</v>
      </c>
      <c r="E37" s="10">
        <f t="shared" si="18"/>
        <v>12.968276253288</v>
      </c>
      <c r="F37" s="7" t="s">
        <v>85</v>
      </c>
      <c r="G37" s="1">
        <v>12</v>
      </c>
      <c r="H37" s="9">
        <f t="shared" si="0"/>
        <v>5.88785541741629</v>
      </c>
      <c r="I37" s="9">
        <f t="shared" si="1"/>
        <v>279.03785541741627</v>
      </c>
      <c r="J37" s="9">
        <f t="shared" si="2"/>
        <v>3.6971301224654002E-2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83.007685869254985</v>
      </c>
      <c r="P37" s="9">
        <f t="shared" si="5"/>
        <v>3.0689021582336813</v>
      </c>
      <c r="Q37" s="12">
        <f t="shared" si="6"/>
        <v>0.30689021582336817</v>
      </c>
      <c r="R37" s="9">
        <f t="shared" si="7"/>
        <v>4.0532094166666672</v>
      </c>
      <c r="S37" s="13">
        <f t="shared" si="8"/>
        <v>7.5715361402607387E-2</v>
      </c>
      <c r="T37" s="2">
        <f t="shared" si="9"/>
        <v>0.34</v>
      </c>
      <c r="U37" s="14">
        <f t="shared" si="10"/>
        <v>2.5743222876886514E-2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3.8643222876886513E-2</v>
      </c>
      <c r="AR37" s="9">
        <f t="shared" si="14"/>
        <v>119.21204166666666</v>
      </c>
      <c r="AS37" s="1">
        <f t="shared" si="15"/>
        <v>0.1</v>
      </c>
      <c r="AT37" s="1">
        <f t="shared" si="16"/>
        <v>1302.5</v>
      </c>
      <c r="AU37" s="1">
        <f t="shared" si="17"/>
        <v>4020184.6440893901</v>
      </c>
      <c r="AV37" s="1">
        <f>SUM(AU26:AU37)</f>
        <v>150777347.49563518</v>
      </c>
    </row>
    <row r="38" spans="1:48" x14ac:dyDescent="0.15">
      <c r="C38" s="7">
        <v>12</v>
      </c>
      <c r="D38" s="8">
        <v>1.0274331013533899</v>
      </c>
      <c r="E38" s="10">
        <f t="shared" si="18"/>
        <v>5.88785541741629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2.5854627371935499</v>
      </c>
      <c r="E42" s="7"/>
      <c r="F42" s="7"/>
      <c r="G42" s="1">
        <v>1</v>
      </c>
      <c r="H42" s="9">
        <f t="shared" ref="H42:H53" si="20">E43</f>
        <v>2.5854627371935499</v>
      </c>
      <c r="I42" s="9">
        <f t="shared" ref="I42:I53" si="21">H42+273.15</f>
        <v>275.73546273719353</v>
      </c>
      <c r="J42" s="9">
        <f t="shared" ref="J42:J53" si="22">EXP(($C$15*(I42-$C$13))/($C$16*I42*$C$13))</f>
        <v>2.4342559306851599E-2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1.4327117562038845</v>
      </c>
      <c r="Q42" s="12">
        <f t="shared" ref="Q42:Q53" si="26">P42*$B$44</f>
        <v>0.34385082148893226</v>
      </c>
      <c r="R42" s="9">
        <f t="shared" ref="R42:R53" si="27">L42*$B$44</f>
        <v>14.125500000000001</v>
      </c>
      <c r="S42" s="13">
        <f t="shared" ref="S42:S53" si="28">Q42/R42</f>
        <v>2.4342559306851596E-2</v>
      </c>
      <c r="T42" s="2">
        <f t="shared" ref="T42:T53" si="29">$B$43/100</f>
        <v>0.43</v>
      </c>
      <c r="U42" s="14">
        <f t="shared" ref="U42:U53" si="30">S42*T42</f>
        <v>1.0467300501946187E-2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1.8887300501946185E-2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45176.666666666664</v>
      </c>
      <c r="AU42" s="1">
        <f t="shared" ref="AU42:AU53" si="38">AT42*10000*AS42*0.67*AR42*AQ42</f>
        <v>187799421.58361545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1.65235911380198</v>
      </c>
      <c r="E43" s="10">
        <f t="shared" ref="E43:E54" si="40">D42</f>
        <v>2.5854627371935499</v>
      </c>
      <c r="F43" s="7" t="s">
        <v>83</v>
      </c>
      <c r="G43" s="1">
        <v>2</v>
      </c>
      <c r="H43" s="9">
        <f t="shared" si="20"/>
        <v>1.65235911380198</v>
      </c>
      <c r="I43" s="9">
        <f t="shared" si="21"/>
        <v>274.80235911380197</v>
      </c>
      <c r="J43" s="9">
        <f t="shared" si="22"/>
        <v>2.1591992695321152E-2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116.27978824379612</v>
      </c>
      <c r="P43" s="9">
        <f t="shared" si="25"/>
        <v>2.5107123383735361</v>
      </c>
      <c r="Q43" s="12">
        <f t="shared" si="26"/>
        <v>0.6025709612096487</v>
      </c>
      <c r="R43" s="9">
        <f t="shared" si="27"/>
        <v>14.125500000000001</v>
      </c>
      <c r="S43" s="13">
        <f t="shared" si="28"/>
        <v>4.2658381027903342E-2</v>
      </c>
      <c r="T43" s="2">
        <f t="shared" si="29"/>
        <v>0.43</v>
      </c>
      <c r="U43" s="14">
        <f t="shared" si="30"/>
        <v>1.8343103841998436E-2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2.6763103841998433E-2</v>
      </c>
      <c r="AR43" s="9">
        <f t="shared" si="35"/>
        <v>136.875</v>
      </c>
      <c r="AS43" s="1">
        <f t="shared" si="36"/>
        <v>0.24</v>
      </c>
      <c r="AT43" s="1">
        <f t="shared" si="37"/>
        <v>45176.666666666664</v>
      </c>
      <c r="AU43" s="1">
        <f t="shared" si="38"/>
        <v>266109782.11479419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2.0446213837375802</v>
      </c>
      <c r="E44" s="10">
        <f t="shared" si="40"/>
        <v>1.65235911380198</v>
      </c>
      <c r="F44" s="7" t="s">
        <v>83</v>
      </c>
      <c r="G44" s="1">
        <v>3</v>
      </c>
      <c r="H44" s="9">
        <f t="shared" si="20"/>
        <v>2.0446213837375802</v>
      </c>
      <c r="I44" s="9">
        <f t="shared" si="21"/>
        <v>275.19462138373757</v>
      </c>
      <c r="J44" s="9">
        <f t="shared" si="22"/>
        <v>2.2710497214351186E-2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172.62532590542259</v>
      </c>
      <c r="P44" s="9">
        <f t="shared" si="25"/>
        <v>3.9204069831015653</v>
      </c>
      <c r="Q44" s="12">
        <f t="shared" si="26"/>
        <v>0.94089767594437568</v>
      </c>
      <c r="R44" s="9">
        <f t="shared" si="27"/>
        <v>14.125500000000001</v>
      </c>
      <c r="S44" s="13">
        <f t="shared" si="28"/>
        <v>6.6609866974222193E-2</v>
      </c>
      <c r="T44" s="2">
        <f t="shared" si="29"/>
        <v>0.43</v>
      </c>
      <c r="U44" s="14">
        <f t="shared" si="30"/>
        <v>2.8642242798915543E-2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3.706224279891554E-2</v>
      </c>
      <c r="AR44" s="9">
        <f t="shared" si="35"/>
        <v>136.875</v>
      </c>
      <c r="AS44" s="1">
        <f t="shared" si="36"/>
        <v>0.24</v>
      </c>
      <c r="AT44" s="1">
        <f t="shared" si="37"/>
        <v>45176.666666666664</v>
      </c>
      <c r="AU44" s="1">
        <f t="shared" si="38"/>
        <v>368515752.66198868</v>
      </c>
    </row>
    <row r="45" spans="1:48" x14ac:dyDescent="0.15">
      <c r="C45" s="7">
        <v>3</v>
      </c>
      <c r="D45" s="7">
        <f t="shared" si="39"/>
        <v>5.3682737757579</v>
      </c>
      <c r="E45" s="10">
        <f t="shared" si="40"/>
        <v>2.0446213837375802</v>
      </c>
      <c r="F45" s="7" t="s">
        <v>83</v>
      </c>
      <c r="G45" s="1">
        <v>4</v>
      </c>
      <c r="H45" s="9">
        <f t="shared" si="20"/>
        <v>5.3682737757579</v>
      </c>
      <c r="I45" s="9">
        <f t="shared" si="21"/>
        <v>278.5182737757579</v>
      </c>
      <c r="J45" s="9">
        <f t="shared" si="22"/>
        <v>3.4641285838812215E-2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227.561168922321</v>
      </c>
      <c r="P45" s="9">
        <f t="shared" si="25"/>
        <v>7.8830114984523529</v>
      </c>
      <c r="Q45" s="12">
        <f t="shared" si="26"/>
        <v>1.8919227596285646</v>
      </c>
      <c r="R45" s="9">
        <f t="shared" si="27"/>
        <v>14.125500000000001</v>
      </c>
      <c r="S45" s="13">
        <f t="shared" si="28"/>
        <v>0.13393669318810411</v>
      </c>
      <c r="T45" s="2">
        <f t="shared" si="29"/>
        <v>0.43</v>
      </c>
      <c r="U45" s="14">
        <f t="shared" si="30"/>
        <v>5.7592778070884768E-2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6.6012778070884778E-2</v>
      </c>
      <c r="AR45" s="9">
        <f t="shared" si="35"/>
        <v>136.875</v>
      </c>
      <c r="AS45" s="1">
        <f t="shared" si="36"/>
        <v>0.24</v>
      </c>
      <c r="AT45" s="1">
        <f t="shared" si="37"/>
        <v>45176.666666666664</v>
      </c>
      <c r="AU45" s="1">
        <f t="shared" si="38"/>
        <v>656375512.08349264</v>
      </c>
    </row>
    <row r="46" spans="1:48" x14ac:dyDescent="0.15">
      <c r="C46" s="7">
        <v>4</v>
      </c>
      <c r="D46" s="7">
        <f t="shared" si="39"/>
        <v>14.6795149202236</v>
      </c>
      <c r="E46" s="10">
        <f t="shared" si="40"/>
        <v>5.3682737757579</v>
      </c>
      <c r="F46" s="7" t="s">
        <v>83</v>
      </c>
      <c r="G46" s="1">
        <v>5</v>
      </c>
      <c r="H46" s="9">
        <f t="shared" si="20"/>
        <v>14.6795149202236</v>
      </c>
      <c r="I46" s="9">
        <f t="shared" si="21"/>
        <v>287.82951492022357</v>
      </c>
      <c r="J46" s="9">
        <f t="shared" si="22"/>
        <v>0.10733690583927771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208.69424955267522</v>
      </c>
      <c r="O46" s="9">
        <f t="shared" si="41"/>
        <v>69.840157871193469</v>
      </c>
      <c r="P46" s="9">
        <f t="shared" si="25"/>
        <v>7.4964264492205839</v>
      </c>
      <c r="Q46" s="12">
        <f t="shared" si="26"/>
        <v>1.79914234781294</v>
      </c>
      <c r="R46" s="9">
        <f t="shared" si="27"/>
        <v>14.125500000000001</v>
      </c>
      <c r="S46" s="13">
        <f t="shared" si="28"/>
        <v>0.12736840096371385</v>
      </c>
      <c r="T46" s="2">
        <f t="shared" si="29"/>
        <v>0.43</v>
      </c>
      <c r="U46" s="14">
        <f t="shared" si="30"/>
        <v>5.4768412414396957E-2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6.3188412414396961E-2</v>
      </c>
      <c r="AR46" s="9">
        <f t="shared" si="35"/>
        <v>136.875</v>
      </c>
      <c r="AS46" s="1">
        <f t="shared" si="36"/>
        <v>0.24</v>
      </c>
      <c r="AT46" s="1">
        <f t="shared" si="37"/>
        <v>45176.666666666664</v>
      </c>
      <c r="AU46" s="1">
        <f t="shared" si="38"/>
        <v>628292396.84029603</v>
      </c>
    </row>
    <row r="47" spans="1:48" x14ac:dyDescent="0.15">
      <c r="C47" s="7">
        <v>5</v>
      </c>
      <c r="D47" s="7">
        <f t="shared" si="39"/>
        <v>17.560242231598998</v>
      </c>
      <c r="E47" s="10">
        <f t="shared" si="40"/>
        <v>14.6795149202236</v>
      </c>
      <c r="F47" s="7" t="s">
        <v>85</v>
      </c>
      <c r="G47" s="1">
        <v>6</v>
      </c>
      <c r="H47" s="9">
        <f t="shared" si="20"/>
        <v>17.560242231598998</v>
      </c>
      <c r="I47" s="9">
        <f t="shared" si="21"/>
        <v>290.71024223159895</v>
      </c>
      <c r="J47" s="9">
        <f t="shared" si="22"/>
        <v>0.15008272221121646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121.19998142197288</v>
      </c>
      <c r="P47" s="9">
        <f t="shared" si="25"/>
        <v>18.190023143758552</v>
      </c>
      <c r="Q47" s="12">
        <f t="shared" si="26"/>
        <v>4.3656055545020527</v>
      </c>
      <c r="R47" s="9">
        <f t="shared" si="27"/>
        <v>14.125500000000001</v>
      </c>
      <c r="S47" s="13">
        <f t="shared" si="28"/>
        <v>0.30905847966458194</v>
      </c>
      <c r="T47" s="2">
        <f t="shared" si="29"/>
        <v>0.43</v>
      </c>
      <c r="U47" s="14">
        <f t="shared" si="30"/>
        <v>0.13289514625577023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0.14131514625577021</v>
      </c>
      <c r="AR47" s="9">
        <f t="shared" si="35"/>
        <v>136.875</v>
      </c>
      <c r="AS47" s="1">
        <f t="shared" si="36"/>
        <v>0.24</v>
      </c>
      <c r="AT47" s="1">
        <f t="shared" si="37"/>
        <v>45176.666666666664</v>
      </c>
      <c r="AU47" s="1">
        <f t="shared" si="38"/>
        <v>1405118890.6060474</v>
      </c>
    </row>
    <row r="48" spans="1:48" x14ac:dyDescent="0.15">
      <c r="C48" s="7">
        <v>6</v>
      </c>
      <c r="D48" s="7">
        <f t="shared" si="39"/>
        <v>19.993346016215799</v>
      </c>
      <c r="E48" s="10">
        <f t="shared" si="40"/>
        <v>17.560242231598998</v>
      </c>
      <c r="F48" s="7" t="s">
        <v>83</v>
      </c>
      <c r="G48" s="1">
        <v>7</v>
      </c>
      <c r="H48" s="9">
        <f t="shared" si="20"/>
        <v>19.993346016215799</v>
      </c>
      <c r="I48" s="9">
        <f t="shared" si="21"/>
        <v>293.14334601621579</v>
      </c>
      <c r="J48" s="9">
        <f t="shared" si="22"/>
        <v>0.19818105046880324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161.86620827821434</v>
      </c>
      <c r="P48" s="9">
        <f t="shared" si="25"/>
        <v>32.078815191978613</v>
      </c>
      <c r="Q48" s="12">
        <f t="shared" si="26"/>
        <v>7.6989156460748669</v>
      </c>
      <c r="R48" s="9">
        <f t="shared" si="27"/>
        <v>14.125500000000001</v>
      </c>
      <c r="S48" s="13">
        <f t="shared" si="28"/>
        <v>0.54503668160949115</v>
      </c>
      <c r="T48" s="2">
        <f t="shared" si="29"/>
        <v>0.43</v>
      </c>
      <c r="U48" s="14">
        <f t="shared" si="30"/>
        <v>0.2343657730920812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0.24996577309208118</v>
      </c>
      <c r="AR48" s="9">
        <f t="shared" si="35"/>
        <v>136.875</v>
      </c>
      <c r="AS48" s="1">
        <f t="shared" si="36"/>
        <v>0.24</v>
      </c>
      <c r="AT48" s="1">
        <f t="shared" si="37"/>
        <v>45176.666666666664</v>
      </c>
      <c r="AU48" s="1">
        <f t="shared" si="38"/>
        <v>2485449288.9313097</v>
      </c>
    </row>
    <row r="49" spans="1:48" x14ac:dyDescent="0.15">
      <c r="C49" s="7">
        <v>7</v>
      </c>
      <c r="D49" s="7">
        <f t="shared" si="39"/>
        <v>21.595211659648299</v>
      </c>
      <c r="E49" s="10">
        <f t="shared" si="40"/>
        <v>19.993346016215799</v>
      </c>
      <c r="F49" s="7" t="s">
        <v>83</v>
      </c>
      <c r="G49" s="1">
        <v>8</v>
      </c>
      <c r="H49" s="9">
        <f t="shared" si="20"/>
        <v>21.595211659648299</v>
      </c>
      <c r="I49" s="9">
        <f t="shared" si="21"/>
        <v>294.74521165964825</v>
      </c>
      <c r="J49" s="9">
        <f t="shared" si="22"/>
        <v>0.23738819133706657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188.64364308623573</v>
      </c>
      <c r="P49" s="9">
        <f t="shared" si="25"/>
        <v>44.781773239476621</v>
      </c>
      <c r="Q49" s="12">
        <f t="shared" si="26"/>
        <v>10.747625577474389</v>
      </c>
      <c r="R49" s="9">
        <f t="shared" si="27"/>
        <v>14.125500000000001</v>
      </c>
      <c r="S49" s="13">
        <f t="shared" si="28"/>
        <v>0.7608669128508293</v>
      </c>
      <c r="T49" s="2">
        <f t="shared" si="29"/>
        <v>0.43</v>
      </c>
      <c r="U49" s="14">
        <f t="shared" si="30"/>
        <v>0.32717277252585658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0.34277277252585658</v>
      </c>
      <c r="AR49" s="9">
        <f t="shared" si="35"/>
        <v>136.875</v>
      </c>
      <c r="AS49" s="1">
        <f t="shared" si="36"/>
        <v>0.24</v>
      </c>
      <c r="AT49" s="1">
        <f t="shared" si="37"/>
        <v>45176.666666666664</v>
      </c>
      <c r="AU49" s="1">
        <f t="shared" si="38"/>
        <v>3408243989.5703988</v>
      </c>
    </row>
    <row r="50" spans="1:48" x14ac:dyDescent="0.15">
      <c r="C50" s="7">
        <v>8</v>
      </c>
      <c r="D50" s="7">
        <f t="shared" si="39"/>
        <v>22.607684443926299</v>
      </c>
      <c r="E50" s="10">
        <f t="shared" si="40"/>
        <v>21.595211659648299</v>
      </c>
      <c r="F50" s="7" t="s">
        <v>83</v>
      </c>
      <c r="G50" s="1">
        <v>9</v>
      </c>
      <c r="H50" s="9">
        <f t="shared" si="20"/>
        <v>22.607684443926299</v>
      </c>
      <c r="I50" s="9">
        <f t="shared" si="21"/>
        <v>295.75768444392628</v>
      </c>
      <c r="J50" s="9">
        <f t="shared" si="22"/>
        <v>0.26581077622975874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202.71811984675909</v>
      </c>
      <c r="P50" s="9">
        <f t="shared" si="25"/>
        <v>53.884660792304295</v>
      </c>
      <c r="Q50" s="12">
        <f t="shared" si="26"/>
        <v>12.932318590153031</v>
      </c>
      <c r="R50" s="9">
        <f t="shared" si="27"/>
        <v>14.125500000000001</v>
      </c>
      <c r="S50" s="13">
        <f t="shared" si="28"/>
        <v>0.91552996992340308</v>
      </c>
      <c r="T50" s="2">
        <f t="shared" si="29"/>
        <v>0.43</v>
      </c>
      <c r="U50" s="14">
        <f t="shared" si="30"/>
        <v>0.3936778870670633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0.40927788706706331</v>
      </c>
      <c r="AR50" s="9">
        <f t="shared" si="35"/>
        <v>136.875</v>
      </c>
      <c r="AS50" s="1">
        <f t="shared" si="36"/>
        <v>0.24</v>
      </c>
      <c r="AT50" s="1">
        <f t="shared" si="37"/>
        <v>45176.666666666664</v>
      </c>
      <c r="AU50" s="1">
        <f t="shared" si="38"/>
        <v>4069514881.1890163</v>
      </c>
    </row>
    <row r="51" spans="1:48" x14ac:dyDescent="0.15">
      <c r="C51" s="7">
        <v>9</v>
      </c>
      <c r="D51" s="7">
        <f t="shared" si="39"/>
        <v>17.976256750403</v>
      </c>
      <c r="E51" s="10">
        <f t="shared" si="40"/>
        <v>22.607684443926299</v>
      </c>
      <c r="F51" s="7" t="s">
        <v>83</v>
      </c>
      <c r="G51" s="1">
        <v>10</v>
      </c>
      <c r="H51" s="9">
        <f t="shared" si="20"/>
        <v>17.976256750403</v>
      </c>
      <c r="I51" s="9">
        <f t="shared" si="21"/>
        <v>291.126256750403</v>
      </c>
      <c r="J51" s="9">
        <f t="shared" si="22"/>
        <v>0.15744051570116296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207.68970905445482</v>
      </c>
      <c r="P51" s="9">
        <f t="shared" si="25"/>
        <v>32.698774899357865</v>
      </c>
      <c r="Q51" s="12">
        <f t="shared" si="26"/>
        <v>7.8477059758458871</v>
      </c>
      <c r="R51" s="9">
        <f t="shared" si="27"/>
        <v>14.125500000000001</v>
      </c>
      <c r="S51" s="13">
        <f t="shared" si="28"/>
        <v>0.55557013740015482</v>
      </c>
      <c r="T51" s="2">
        <f t="shared" si="29"/>
        <v>0.43</v>
      </c>
      <c r="U51" s="14">
        <f t="shared" si="30"/>
        <v>0.23889515908206657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0.25449515908206655</v>
      </c>
      <c r="AR51" s="9">
        <f t="shared" si="35"/>
        <v>136.875</v>
      </c>
      <c r="AS51" s="1">
        <f t="shared" si="36"/>
        <v>0.24</v>
      </c>
      <c r="AT51" s="1">
        <f t="shared" si="37"/>
        <v>45176.666666666664</v>
      </c>
      <c r="AU51" s="1">
        <f t="shared" si="38"/>
        <v>2530485691.5109444</v>
      </c>
    </row>
    <row r="52" spans="1:48" x14ac:dyDescent="0.15">
      <c r="C52" s="7">
        <v>10</v>
      </c>
      <c r="D52" s="7">
        <f t="shared" si="39"/>
        <v>12.968276253288</v>
      </c>
      <c r="E52" s="10">
        <f t="shared" si="40"/>
        <v>17.976256750403</v>
      </c>
      <c r="F52" s="7" t="s">
        <v>83</v>
      </c>
      <c r="G52" s="1">
        <v>11</v>
      </c>
      <c r="H52" s="9">
        <f t="shared" si="20"/>
        <v>12.968276253288</v>
      </c>
      <c r="I52" s="9">
        <f t="shared" si="21"/>
        <v>286.118276253288</v>
      </c>
      <c r="J52" s="9">
        <f t="shared" si="22"/>
        <v>8.7676110529363929E-2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166.24138744734213</v>
      </c>
      <c r="O52" s="9">
        <f t="shared" si="41"/>
        <v>67.605796707754848</v>
      </c>
      <c r="P52" s="9">
        <f t="shared" si="25"/>
        <v>5.9274133045748219</v>
      </c>
      <c r="Q52" s="12">
        <f t="shared" si="26"/>
        <v>1.4225791930979572</v>
      </c>
      <c r="R52" s="9">
        <f t="shared" si="27"/>
        <v>14.125500000000001</v>
      </c>
      <c r="S52" s="13">
        <f t="shared" si="28"/>
        <v>0.10071000623680275</v>
      </c>
      <c r="T52" s="2">
        <f t="shared" si="29"/>
        <v>0.43</v>
      </c>
      <c r="U52" s="14">
        <f t="shared" si="30"/>
        <v>4.3305302681825183E-2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5.172530268182518E-2</v>
      </c>
      <c r="AR52" s="9">
        <f t="shared" si="35"/>
        <v>136.875</v>
      </c>
      <c r="AS52" s="1">
        <f t="shared" si="36"/>
        <v>0.24</v>
      </c>
      <c r="AT52" s="1">
        <f t="shared" si="37"/>
        <v>45176.666666666664</v>
      </c>
      <c r="AU52" s="1">
        <f t="shared" si="38"/>
        <v>514312880.43959773</v>
      </c>
    </row>
    <row r="53" spans="1:48" x14ac:dyDescent="0.15">
      <c r="C53" s="7">
        <v>11</v>
      </c>
      <c r="D53" s="7">
        <f t="shared" si="39"/>
        <v>5.88785541741629</v>
      </c>
      <c r="E53" s="10">
        <f t="shared" si="40"/>
        <v>12.968276253288</v>
      </c>
      <c r="F53" s="7" t="s">
        <v>85</v>
      </c>
      <c r="G53" s="1">
        <v>12</v>
      </c>
      <c r="H53" s="9">
        <f t="shared" si="20"/>
        <v>5.88785541741629</v>
      </c>
      <c r="I53" s="9">
        <f t="shared" si="21"/>
        <v>279.03785541741627</v>
      </c>
      <c r="J53" s="9">
        <f t="shared" si="22"/>
        <v>3.6971301224654002E-2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120.53463340318002</v>
      </c>
      <c r="P53" s="9">
        <f t="shared" si="25"/>
        <v>4.4563222395522111</v>
      </c>
      <c r="Q53" s="12">
        <f t="shared" si="26"/>
        <v>1.0695173374925306</v>
      </c>
      <c r="R53" s="9">
        <f t="shared" si="27"/>
        <v>14.125500000000001</v>
      </c>
      <c r="S53" s="13">
        <f t="shared" si="28"/>
        <v>7.5715361402607387E-2</v>
      </c>
      <c r="T53" s="2">
        <f t="shared" si="29"/>
        <v>0.43</v>
      </c>
      <c r="U53" s="14">
        <f t="shared" si="30"/>
        <v>3.2557605403121179E-2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4.0977605403121176E-2</v>
      </c>
      <c r="AR53" s="9">
        <f t="shared" si="35"/>
        <v>136.875</v>
      </c>
      <c r="AS53" s="1">
        <f t="shared" si="36"/>
        <v>0.24</v>
      </c>
      <c r="AT53" s="1">
        <f t="shared" si="37"/>
        <v>45176.666666666664</v>
      </c>
      <c r="AU53" s="1">
        <f t="shared" si="38"/>
        <v>407446823.42480999</v>
      </c>
      <c r="AV53" s="1">
        <f>SUM(AU42:AU53)</f>
        <v>16927665310.956312</v>
      </c>
    </row>
    <row r="54" spans="1:48" x14ac:dyDescent="0.15">
      <c r="C54" s="7">
        <v>12</v>
      </c>
      <c r="D54" s="7">
        <f t="shared" si="39"/>
        <v>1.0274331013533899</v>
      </c>
      <c r="E54" s="10">
        <f t="shared" si="40"/>
        <v>5.88785541741629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2.5854627371935499</v>
      </c>
      <c r="E58" s="7"/>
      <c r="F58" s="7"/>
      <c r="G58" s="1">
        <v>1</v>
      </c>
      <c r="H58" s="9">
        <f t="shared" ref="H58:H69" si="42">E59</f>
        <v>2.5854627371935499</v>
      </c>
      <c r="I58" s="9">
        <f t="shared" ref="I58:I69" si="43">H58+273.15</f>
        <v>275.73546273719353</v>
      </c>
      <c r="J58" s="9">
        <f t="shared" ref="J58:J69" si="44">EXP(($C$15*(I58-$C$13))/($C$16*I58*$C$13))</f>
        <v>2.4342559306851599E-2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2.4285760001802278E-3</v>
      </c>
      <c r="Q58" s="12">
        <f t="shared" ref="Q58:Q69" si="48">P58*$B$60</f>
        <v>4.6142944003424327E-4</v>
      </c>
      <c r="R58" s="9">
        <f t="shared" ref="R58:R69" si="49">L58*$B$60</f>
        <v>1.8955666666666669E-2</v>
      </c>
      <c r="S58" s="13">
        <f t="shared" ref="S58:S69" si="50">Q58/R58</f>
        <v>2.4342559306851596E-2</v>
      </c>
      <c r="T58" s="2">
        <f t="shared" ref="T58:T69" si="51">$B$59/100</f>
        <v>0.01</v>
      </c>
      <c r="U58" s="14">
        <f t="shared" ref="U58:U69" si="52">S58*T58</f>
        <v>2.4342559306851598E-4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1.2243425593068517E-2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112502.5</v>
      </c>
      <c r="AU58" s="1">
        <f t="shared" ref="AU58:AU69" si="59">AT58*10000*AS58*0.67*AR58*AQ58</f>
        <v>17493591.678268932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1.65235911380198</v>
      </c>
      <c r="E59" s="10">
        <f t="shared" ref="E59:E70" si="61">D58</f>
        <v>2.5854627371935499</v>
      </c>
      <c r="F59" s="7" t="s">
        <v>83</v>
      </c>
      <c r="G59" s="1">
        <v>2</v>
      </c>
      <c r="H59" s="9">
        <f t="shared" si="42"/>
        <v>1.65235911380198</v>
      </c>
      <c r="I59" s="9">
        <f t="shared" si="43"/>
        <v>274.80235911380197</v>
      </c>
      <c r="J59" s="9">
        <f t="shared" si="44"/>
        <v>2.1591992695321152E-2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0.19710475733315311</v>
      </c>
      <c r="P59" s="9">
        <f t="shared" si="47"/>
        <v>4.2558844805504906E-3</v>
      </c>
      <c r="Q59" s="12">
        <f t="shared" si="48"/>
        <v>8.0861805130459327E-4</v>
      </c>
      <c r="R59" s="9">
        <f t="shared" si="49"/>
        <v>1.8955666666666669E-2</v>
      </c>
      <c r="S59" s="13">
        <f t="shared" si="50"/>
        <v>4.2658381027903342E-2</v>
      </c>
      <c r="T59" s="2">
        <f t="shared" si="51"/>
        <v>0.01</v>
      </c>
      <c r="U59" s="14">
        <f t="shared" si="52"/>
        <v>4.2658381027903345E-4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1.2426583810279033E-2</v>
      </c>
      <c r="AR59" s="9">
        <f t="shared" si="56"/>
        <v>9.9766666666666666</v>
      </c>
      <c r="AS59" s="1">
        <f t="shared" si="57"/>
        <v>0.19</v>
      </c>
      <c r="AT59" s="1">
        <f t="shared" si="58"/>
        <v>112502.5</v>
      </c>
      <c r="AU59" s="1">
        <f t="shared" si="59"/>
        <v>17755290.909423195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2.0446213837375802</v>
      </c>
      <c r="E60" s="10">
        <f t="shared" si="61"/>
        <v>1.65235911380198</v>
      </c>
      <c r="F60" s="7" t="s">
        <v>83</v>
      </c>
      <c r="G60" s="1">
        <v>3</v>
      </c>
      <c r="H60" s="9">
        <f t="shared" si="42"/>
        <v>2.0446213837375802</v>
      </c>
      <c r="I60" s="9">
        <f t="shared" si="43"/>
        <v>275.19462138373757</v>
      </c>
      <c r="J60" s="9">
        <f t="shared" si="44"/>
        <v>2.2710497214351186E-2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0.29261553951926933</v>
      </c>
      <c r="P60" s="9">
        <f t="shared" si="47"/>
        <v>6.6454443951282352E-3</v>
      </c>
      <c r="Q60" s="12">
        <f t="shared" si="48"/>
        <v>1.2626344350743647E-3</v>
      </c>
      <c r="R60" s="9">
        <f t="shared" si="49"/>
        <v>1.8955666666666669E-2</v>
      </c>
      <c r="S60" s="13">
        <f t="shared" si="50"/>
        <v>6.6609866974222193E-2</v>
      </c>
      <c r="T60" s="2">
        <f t="shared" si="51"/>
        <v>0.01</v>
      </c>
      <c r="U60" s="14">
        <f t="shared" si="52"/>
        <v>6.6609866974222192E-4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1.2666098669742222E-2</v>
      </c>
      <c r="AR60" s="9">
        <f t="shared" si="56"/>
        <v>9.9766666666666666</v>
      </c>
      <c r="AS60" s="1">
        <f t="shared" si="57"/>
        <v>0.19</v>
      </c>
      <c r="AT60" s="1">
        <f t="shared" si="58"/>
        <v>112502.5</v>
      </c>
      <c r="AU60" s="1">
        <f t="shared" si="59"/>
        <v>18097513.363464087</v>
      </c>
    </row>
    <row r="61" spans="1:48" x14ac:dyDescent="0.15">
      <c r="C61" s="7">
        <v>3</v>
      </c>
      <c r="D61" s="7">
        <f t="shared" si="60"/>
        <v>5.3682737757579</v>
      </c>
      <c r="E61" s="10">
        <f t="shared" si="61"/>
        <v>2.0446213837375802</v>
      </c>
      <c r="F61" s="7" t="s">
        <v>83</v>
      </c>
      <c r="G61" s="1">
        <v>4</v>
      </c>
      <c r="H61" s="9">
        <f t="shared" si="42"/>
        <v>5.3682737757579</v>
      </c>
      <c r="I61" s="9">
        <f t="shared" si="43"/>
        <v>278.5182737757579</v>
      </c>
      <c r="J61" s="9">
        <f t="shared" si="44"/>
        <v>3.4641285838812215E-2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0.38573676179080779</v>
      </c>
      <c r="P61" s="9">
        <f t="shared" si="47"/>
        <v>1.3362417423733191E-2</v>
      </c>
      <c r="Q61" s="12">
        <f t="shared" si="48"/>
        <v>2.5388593105093063E-3</v>
      </c>
      <c r="R61" s="9">
        <f t="shared" si="49"/>
        <v>1.8955666666666669E-2</v>
      </c>
      <c r="S61" s="13">
        <f t="shared" si="50"/>
        <v>0.13393669318810414</v>
      </c>
      <c r="T61" s="2">
        <f t="shared" si="51"/>
        <v>0.01</v>
      </c>
      <c r="U61" s="14">
        <f t="shared" si="52"/>
        <v>1.3393669318810413E-3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1.3339366931881041E-2</v>
      </c>
      <c r="AR61" s="9">
        <f t="shared" si="56"/>
        <v>9.9766666666666666</v>
      </c>
      <c r="AS61" s="1">
        <f t="shared" si="57"/>
        <v>0.19</v>
      </c>
      <c r="AT61" s="1">
        <f t="shared" si="58"/>
        <v>112502.5</v>
      </c>
      <c r="AU61" s="1">
        <f t="shared" si="59"/>
        <v>19059489.240089837</v>
      </c>
    </row>
    <row r="62" spans="1:48" x14ac:dyDescent="0.15">
      <c r="C62" s="7">
        <v>4</v>
      </c>
      <c r="D62" s="7">
        <f t="shared" si="60"/>
        <v>14.6795149202236</v>
      </c>
      <c r="E62" s="10">
        <f t="shared" si="61"/>
        <v>5.3682737757579</v>
      </c>
      <c r="F62" s="7" t="s">
        <v>83</v>
      </c>
      <c r="G62" s="1">
        <v>5</v>
      </c>
      <c r="H62" s="9">
        <f t="shared" si="42"/>
        <v>14.6795149202236</v>
      </c>
      <c r="I62" s="9">
        <f t="shared" si="43"/>
        <v>287.82951492022357</v>
      </c>
      <c r="J62" s="9">
        <f t="shared" si="44"/>
        <v>0.10733690583927771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0.35375562714872089</v>
      </c>
      <c r="O62" s="9">
        <f t="shared" si="62"/>
        <v>0.1183853838850204</v>
      </c>
      <c r="P62" s="9">
        <f t="shared" si="47"/>
        <v>1.2707120802813179E-2</v>
      </c>
      <c r="Q62" s="12">
        <f t="shared" si="48"/>
        <v>2.4143529525345042E-3</v>
      </c>
      <c r="R62" s="9">
        <f t="shared" si="49"/>
        <v>1.8955666666666669E-2</v>
      </c>
      <c r="S62" s="13">
        <f t="shared" si="50"/>
        <v>0.1273684009637138</v>
      </c>
      <c r="T62" s="2">
        <f t="shared" si="51"/>
        <v>0.01</v>
      </c>
      <c r="U62" s="14">
        <f t="shared" si="52"/>
        <v>1.2736840096371381E-3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1.3273684009637139E-2</v>
      </c>
      <c r="AR62" s="9">
        <f t="shared" si="56"/>
        <v>9.9766666666666666</v>
      </c>
      <c r="AS62" s="1">
        <f t="shared" si="57"/>
        <v>0.19</v>
      </c>
      <c r="AT62" s="1">
        <f t="shared" si="58"/>
        <v>112502.5</v>
      </c>
      <c r="AU62" s="1">
        <f t="shared" si="59"/>
        <v>18965640.487284839</v>
      </c>
    </row>
    <row r="63" spans="1:48" x14ac:dyDescent="0.15">
      <c r="C63" s="7">
        <v>5</v>
      </c>
      <c r="D63" s="7">
        <f t="shared" si="60"/>
        <v>17.560242231598998</v>
      </c>
      <c r="E63" s="10">
        <f t="shared" si="61"/>
        <v>14.6795149202236</v>
      </c>
      <c r="F63" s="7" t="s">
        <v>85</v>
      </c>
      <c r="G63" s="1">
        <v>6</v>
      </c>
      <c r="H63" s="9">
        <f t="shared" si="42"/>
        <v>17.560242231598998</v>
      </c>
      <c r="I63" s="9">
        <f t="shared" si="43"/>
        <v>290.71024223159895</v>
      </c>
      <c r="J63" s="9">
        <f t="shared" si="44"/>
        <v>0.15008272221121646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0.20544492974887391</v>
      </c>
      <c r="P63" s="9">
        <f t="shared" si="47"/>
        <v>3.0833734321203125E-2</v>
      </c>
      <c r="Q63" s="12">
        <f t="shared" si="48"/>
        <v>5.8584095210285937E-3</v>
      </c>
      <c r="R63" s="9">
        <f t="shared" si="49"/>
        <v>1.8955666666666669E-2</v>
      </c>
      <c r="S63" s="13">
        <f t="shared" si="50"/>
        <v>0.30905847966458189</v>
      </c>
      <c r="T63" s="2">
        <f t="shared" si="51"/>
        <v>0.01</v>
      </c>
      <c r="U63" s="14">
        <f t="shared" si="52"/>
        <v>3.0905847966458191E-3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1.5090584796645819E-2</v>
      </c>
      <c r="AR63" s="9">
        <f t="shared" si="56"/>
        <v>9.9766666666666666</v>
      </c>
      <c r="AS63" s="1">
        <f t="shared" si="57"/>
        <v>0.19</v>
      </c>
      <c r="AT63" s="1">
        <f t="shared" si="58"/>
        <v>112502.5</v>
      </c>
      <c r="AU63" s="1">
        <f t="shared" si="59"/>
        <v>21561655.813734777</v>
      </c>
    </row>
    <row r="64" spans="1:48" x14ac:dyDescent="0.15">
      <c r="C64" s="7">
        <v>6</v>
      </c>
      <c r="D64" s="7">
        <f t="shared" si="60"/>
        <v>19.993346016215799</v>
      </c>
      <c r="E64" s="10">
        <f t="shared" si="61"/>
        <v>17.560242231598998</v>
      </c>
      <c r="F64" s="7" t="s">
        <v>83</v>
      </c>
      <c r="G64" s="1">
        <v>7</v>
      </c>
      <c r="H64" s="9">
        <f t="shared" si="42"/>
        <v>19.993346016215799</v>
      </c>
      <c r="I64" s="9">
        <f t="shared" si="43"/>
        <v>293.14334601621579</v>
      </c>
      <c r="J64" s="9">
        <f t="shared" si="44"/>
        <v>0.19818105046880324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0.27437786209433745</v>
      </c>
      <c r="P64" s="9">
        <f t="shared" si="47"/>
        <v>5.4376492935240231E-2</v>
      </c>
      <c r="Q64" s="12">
        <f t="shared" si="48"/>
        <v>1.0331533657695645E-2</v>
      </c>
      <c r="R64" s="9">
        <f t="shared" si="49"/>
        <v>1.8955666666666669E-2</v>
      </c>
      <c r="S64" s="13">
        <f t="shared" si="50"/>
        <v>0.54503668160949115</v>
      </c>
      <c r="T64" s="2">
        <f t="shared" si="51"/>
        <v>0.01</v>
      </c>
      <c r="U64" s="14">
        <f t="shared" si="52"/>
        <v>5.4503668160949112E-3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2.5550366816094912E-2</v>
      </c>
      <c r="AR64" s="9">
        <f t="shared" si="56"/>
        <v>9.9766666666666666</v>
      </c>
      <c r="AS64" s="1">
        <f t="shared" si="57"/>
        <v>0.19</v>
      </c>
      <c r="AT64" s="1">
        <f t="shared" si="58"/>
        <v>112502.5</v>
      </c>
      <c r="AU64" s="1">
        <f t="shared" si="59"/>
        <v>36506750.575084358</v>
      </c>
    </row>
    <row r="65" spans="1:48" x14ac:dyDescent="0.15">
      <c r="C65" s="7">
        <v>7</v>
      </c>
      <c r="D65" s="7">
        <f t="shared" si="60"/>
        <v>21.595211659648299</v>
      </c>
      <c r="E65" s="10">
        <f t="shared" si="61"/>
        <v>19.993346016215799</v>
      </c>
      <c r="F65" s="7" t="s">
        <v>83</v>
      </c>
      <c r="G65" s="1">
        <v>8</v>
      </c>
      <c r="H65" s="9">
        <f t="shared" si="42"/>
        <v>21.595211659648299</v>
      </c>
      <c r="I65" s="9">
        <f t="shared" si="43"/>
        <v>294.74521165964825</v>
      </c>
      <c r="J65" s="9">
        <f t="shared" si="44"/>
        <v>0.23738819133706657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0.31976803582576391</v>
      </c>
      <c r="P65" s="9">
        <f t="shared" si="47"/>
        <v>7.5909155672084394E-2</v>
      </c>
      <c r="Q65" s="12">
        <f t="shared" si="48"/>
        <v>1.4422739577696035E-2</v>
      </c>
      <c r="R65" s="9">
        <f t="shared" si="49"/>
        <v>1.8955666666666669E-2</v>
      </c>
      <c r="S65" s="13">
        <f t="shared" si="50"/>
        <v>0.76086691285082919</v>
      </c>
      <c r="T65" s="2">
        <f t="shared" si="51"/>
        <v>0.01</v>
      </c>
      <c r="U65" s="14">
        <f t="shared" si="52"/>
        <v>7.6086691285082919E-3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2.7708669128508293E-2</v>
      </c>
      <c r="AR65" s="9">
        <f t="shared" si="56"/>
        <v>9.9766666666666666</v>
      </c>
      <c r="AS65" s="1">
        <f t="shared" si="57"/>
        <v>0.19</v>
      </c>
      <c r="AT65" s="1">
        <f t="shared" si="58"/>
        <v>112502.5</v>
      </c>
      <c r="AU65" s="1">
        <f t="shared" si="59"/>
        <v>39590565.564983808</v>
      </c>
    </row>
    <row r="66" spans="1:48" x14ac:dyDescent="0.15">
      <c r="C66" s="7">
        <v>8</v>
      </c>
      <c r="D66" s="7">
        <f t="shared" si="60"/>
        <v>22.607684443926299</v>
      </c>
      <c r="E66" s="10">
        <f t="shared" si="61"/>
        <v>21.595211659648299</v>
      </c>
      <c r="F66" s="7" t="s">
        <v>83</v>
      </c>
      <c r="G66" s="1">
        <v>9</v>
      </c>
      <c r="H66" s="9">
        <f t="shared" si="42"/>
        <v>22.607684443926299</v>
      </c>
      <c r="I66" s="9">
        <f t="shared" si="43"/>
        <v>295.75768444392628</v>
      </c>
      <c r="J66" s="9">
        <f t="shared" si="44"/>
        <v>0.26581077622975874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0.34362554682034618</v>
      </c>
      <c r="P66" s="9">
        <f t="shared" si="47"/>
        <v>9.1339373332691529E-2</v>
      </c>
      <c r="Q66" s="12">
        <f t="shared" si="48"/>
        <v>1.7354480933211392E-2</v>
      </c>
      <c r="R66" s="9">
        <f t="shared" si="49"/>
        <v>1.8955666666666669E-2</v>
      </c>
      <c r="S66" s="13">
        <f t="shared" si="50"/>
        <v>0.91552996992340319</v>
      </c>
      <c r="T66" s="2">
        <f t="shared" si="51"/>
        <v>0.01</v>
      </c>
      <c r="U66" s="14">
        <f t="shared" si="52"/>
        <v>9.1552996992340322E-3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2.925529969923403E-2</v>
      </c>
      <c r="AR66" s="9">
        <f t="shared" si="56"/>
        <v>9.9766666666666666</v>
      </c>
      <c r="AS66" s="1">
        <f t="shared" si="57"/>
        <v>0.19</v>
      </c>
      <c r="AT66" s="1">
        <f t="shared" si="58"/>
        <v>112502.5</v>
      </c>
      <c r="AU66" s="1">
        <f t="shared" si="59"/>
        <v>41800414.718371212</v>
      </c>
    </row>
    <row r="67" spans="1:48" x14ac:dyDescent="0.15">
      <c r="C67" s="7">
        <v>9</v>
      </c>
      <c r="D67" s="7">
        <f t="shared" si="60"/>
        <v>17.976256750403</v>
      </c>
      <c r="E67" s="10">
        <f t="shared" si="61"/>
        <v>22.607684443926299</v>
      </c>
      <c r="F67" s="7" t="s">
        <v>83</v>
      </c>
      <c r="G67" s="1">
        <v>10</v>
      </c>
      <c r="H67" s="9">
        <f t="shared" si="42"/>
        <v>17.976256750403</v>
      </c>
      <c r="I67" s="9">
        <f t="shared" si="43"/>
        <v>291.126256750403</v>
      </c>
      <c r="J67" s="9">
        <f t="shared" si="44"/>
        <v>0.15744051570116296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0.35205284015432131</v>
      </c>
      <c r="P67" s="9">
        <f t="shared" si="47"/>
        <v>5.5427380707955443E-2</v>
      </c>
      <c r="Q67" s="12">
        <f t="shared" si="48"/>
        <v>1.0531202334511535E-2</v>
      </c>
      <c r="R67" s="9">
        <f t="shared" si="49"/>
        <v>1.8955666666666669E-2</v>
      </c>
      <c r="S67" s="13">
        <f t="shared" si="50"/>
        <v>0.55557013740015471</v>
      </c>
      <c r="T67" s="2">
        <f t="shared" si="51"/>
        <v>0.01</v>
      </c>
      <c r="U67" s="14">
        <f t="shared" si="52"/>
        <v>5.5557013740015473E-3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2.5655701374001548E-2</v>
      </c>
      <c r="AR67" s="9">
        <f t="shared" si="56"/>
        <v>9.9766666666666666</v>
      </c>
      <c r="AS67" s="1">
        <f t="shared" si="57"/>
        <v>0.19</v>
      </c>
      <c r="AT67" s="1">
        <f t="shared" si="58"/>
        <v>112502.5</v>
      </c>
      <c r="AU67" s="1">
        <f t="shared" si="59"/>
        <v>36657254.184684671</v>
      </c>
    </row>
    <row r="68" spans="1:48" x14ac:dyDescent="0.15">
      <c r="C68" s="7">
        <v>10</v>
      </c>
      <c r="D68" s="7">
        <f t="shared" si="60"/>
        <v>12.968276253288</v>
      </c>
      <c r="E68" s="10">
        <f t="shared" si="61"/>
        <v>17.976256750403</v>
      </c>
      <c r="F68" s="7" t="s">
        <v>83</v>
      </c>
      <c r="G68" s="1">
        <v>11</v>
      </c>
      <c r="H68" s="9">
        <f t="shared" si="42"/>
        <v>12.968276253288</v>
      </c>
      <c r="I68" s="9">
        <f t="shared" si="43"/>
        <v>286.118276253288</v>
      </c>
      <c r="J68" s="9">
        <f t="shared" si="44"/>
        <v>8.7676110529363929E-2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0.28179418647404758</v>
      </c>
      <c r="O68" s="9">
        <f t="shared" si="62"/>
        <v>0.11459793963898496</v>
      </c>
      <c r="P68" s="9">
        <f t="shared" si="47"/>
        <v>1.0047501622225022E-2</v>
      </c>
      <c r="Q68" s="12">
        <f t="shared" si="48"/>
        <v>1.9090253082227541E-3</v>
      </c>
      <c r="R68" s="9">
        <f t="shared" si="49"/>
        <v>1.8955666666666669E-2</v>
      </c>
      <c r="S68" s="13">
        <f t="shared" si="50"/>
        <v>0.10071000623680275</v>
      </c>
      <c r="T68" s="2">
        <f t="shared" si="51"/>
        <v>0.01</v>
      </c>
      <c r="U68" s="14">
        <f t="shared" si="52"/>
        <v>1.0071000623680275E-3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1.3007100062368028E-2</v>
      </c>
      <c r="AR68" s="9">
        <f t="shared" si="56"/>
        <v>9.9766666666666666</v>
      </c>
      <c r="AS68" s="1">
        <f t="shared" si="57"/>
        <v>0.19</v>
      </c>
      <c r="AT68" s="1">
        <f t="shared" si="58"/>
        <v>112502.5</v>
      </c>
      <c r="AU68" s="1">
        <f t="shared" si="59"/>
        <v>18584741.311146814</v>
      </c>
    </row>
    <row r="69" spans="1:48" x14ac:dyDescent="0.15">
      <c r="C69" s="7">
        <v>11</v>
      </c>
      <c r="D69" s="7">
        <f t="shared" si="60"/>
        <v>5.88785541741629</v>
      </c>
      <c r="E69" s="10">
        <f t="shared" si="61"/>
        <v>12.968276253288</v>
      </c>
      <c r="F69" s="7" t="s">
        <v>85</v>
      </c>
      <c r="G69" s="1">
        <v>12</v>
      </c>
      <c r="H69" s="9">
        <f t="shared" si="42"/>
        <v>5.88785541741629</v>
      </c>
      <c r="I69" s="9">
        <f t="shared" si="43"/>
        <v>279.03785541741627</v>
      </c>
      <c r="J69" s="9">
        <f t="shared" si="44"/>
        <v>3.6971301224654002E-2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0.20431710468342662</v>
      </c>
      <c r="P69" s="9">
        <f t="shared" si="47"/>
        <v>7.5538692226001306E-3</v>
      </c>
      <c r="Q69" s="12">
        <f t="shared" si="48"/>
        <v>1.4352351522940248E-3</v>
      </c>
      <c r="R69" s="9">
        <f t="shared" si="49"/>
        <v>1.8955666666666669E-2</v>
      </c>
      <c r="S69" s="13">
        <f t="shared" si="50"/>
        <v>7.5715361402607373E-2</v>
      </c>
      <c r="T69" s="2">
        <f t="shared" si="51"/>
        <v>0.01</v>
      </c>
      <c r="U69" s="14">
        <f t="shared" si="52"/>
        <v>7.5715361402607379E-4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1.2757153614026073E-2</v>
      </c>
      <c r="AR69" s="9">
        <f t="shared" si="56"/>
        <v>9.9766666666666666</v>
      </c>
      <c r="AS69" s="1">
        <f t="shared" si="57"/>
        <v>0.19</v>
      </c>
      <c r="AT69" s="1">
        <f t="shared" si="58"/>
        <v>112502.5</v>
      </c>
      <c r="AU69" s="1">
        <f t="shared" si="59"/>
        <v>18227614.04513042</v>
      </c>
      <c r="AV69" s="1">
        <f>SUM(AU58:AU69)</f>
        <v>304300521.89166695</v>
      </c>
    </row>
    <row r="70" spans="1:48" x14ac:dyDescent="0.15">
      <c r="C70" s="7">
        <v>12</v>
      </c>
      <c r="D70" s="7">
        <f t="shared" si="60"/>
        <v>1.0274331013533899</v>
      </c>
      <c r="E70" s="10">
        <f t="shared" si="61"/>
        <v>5.88785541741629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2.5854627371935499</v>
      </c>
      <c r="E73" s="7"/>
      <c r="F73" s="7"/>
      <c r="G73" s="1">
        <v>1</v>
      </c>
      <c r="H73" s="9">
        <f t="shared" ref="H73:H84" si="63">E74</f>
        <v>2.5854627371935499</v>
      </c>
      <c r="I73" s="9">
        <f t="shared" ref="I73:I84" si="64">H73+273.15</f>
        <v>275.73546273719353</v>
      </c>
      <c r="J73" s="9">
        <f t="shared" ref="J73:J84" si="65">EXP(($C$15*(I73-$C$13))/($C$16*I73*$C$13))</f>
        <v>2.4342559306851599E-2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2.6655102441002503E-3</v>
      </c>
      <c r="Q73" s="12">
        <f t="shared" ref="Q73:Q84" si="69">P73*$B$75</f>
        <v>4.7979184393804502E-4</v>
      </c>
      <c r="R73" s="9">
        <f t="shared" ref="R73:R84" si="70">L73*$B$75</f>
        <v>1.9710000000000002E-2</v>
      </c>
      <c r="S73" s="13">
        <f t="shared" ref="S73:S84" si="71">Q73/R73</f>
        <v>2.4342559306851596E-2</v>
      </c>
      <c r="T73" s="2">
        <f t="shared" ref="T73:T84" si="72">$B$74/100</f>
        <v>0.01</v>
      </c>
      <c r="U73" s="14">
        <f t="shared" ref="U73:U84" si="73">S73*T73</f>
        <v>2.4342559306851598E-4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1.2843425593068516E-2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22645</v>
      </c>
      <c r="AU73" s="1">
        <f t="shared" ref="AU73:AU84" si="80">AT73*10000*AS73*0.67*AR73*AQ73</f>
        <v>3840737.5021500462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1.65235911380198</v>
      </c>
      <c r="E74" s="10">
        <f t="shared" ref="E74:E85" si="82">D73</f>
        <v>2.5854627371935499</v>
      </c>
      <c r="F74" s="7" t="s">
        <v>83</v>
      </c>
      <c r="G74" s="1">
        <v>2</v>
      </c>
      <c r="H74" s="9">
        <f t="shared" si="63"/>
        <v>1.65235911380198</v>
      </c>
      <c r="I74" s="9">
        <f t="shared" si="64"/>
        <v>274.80235911380197</v>
      </c>
      <c r="J74" s="9">
        <f t="shared" si="65"/>
        <v>2.1591992695321152E-2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0.21633448975589978</v>
      </c>
      <c r="P74" s="9">
        <f t="shared" si="68"/>
        <v>4.6710927225554165E-3</v>
      </c>
      <c r="Q74" s="12">
        <f t="shared" si="69"/>
        <v>8.4079669005997497E-4</v>
      </c>
      <c r="R74" s="9">
        <f t="shared" si="70"/>
        <v>1.9710000000000002E-2</v>
      </c>
      <c r="S74" s="13">
        <f t="shared" si="71"/>
        <v>4.2658381027903342E-2</v>
      </c>
      <c r="T74" s="2">
        <f t="shared" si="72"/>
        <v>0.01</v>
      </c>
      <c r="U74" s="14">
        <f t="shared" si="73"/>
        <v>4.2658381027903345E-4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1.3026583810279033E-2</v>
      </c>
      <c r="AR74" s="9">
        <f t="shared" si="77"/>
        <v>10.950000000000001</v>
      </c>
      <c r="AS74" s="1">
        <f t="shared" si="78"/>
        <v>0.18</v>
      </c>
      <c r="AT74" s="1">
        <f t="shared" si="79"/>
        <v>22645</v>
      </c>
      <c r="AU74" s="1">
        <f t="shared" si="80"/>
        <v>3895509.6989109344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2.0446213837375802</v>
      </c>
      <c r="E75" s="10">
        <f t="shared" si="82"/>
        <v>1.65235911380198</v>
      </c>
      <c r="F75" s="7" t="s">
        <v>83</v>
      </c>
      <c r="G75" s="1">
        <v>3</v>
      </c>
      <c r="H75" s="9">
        <f t="shared" si="63"/>
        <v>2.0446213837375802</v>
      </c>
      <c r="I75" s="9">
        <f t="shared" si="64"/>
        <v>275.19462138373757</v>
      </c>
      <c r="J75" s="9">
        <f t="shared" si="65"/>
        <v>2.2710497214351186E-2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0.3211633970333444</v>
      </c>
      <c r="P75" s="9">
        <f t="shared" si="68"/>
        <v>7.2937804336773316E-3</v>
      </c>
      <c r="Q75" s="12">
        <f t="shared" si="69"/>
        <v>1.3128804780619197E-3</v>
      </c>
      <c r="R75" s="9">
        <f t="shared" si="70"/>
        <v>1.9710000000000002E-2</v>
      </c>
      <c r="S75" s="13">
        <f t="shared" si="71"/>
        <v>6.6609866974222207E-2</v>
      </c>
      <c r="T75" s="2">
        <f t="shared" si="72"/>
        <v>0.01</v>
      </c>
      <c r="U75" s="14">
        <f t="shared" si="73"/>
        <v>6.6609866974222203E-4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1.3266098669742222E-2</v>
      </c>
      <c r="AR75" s="9">
        <f t="shared" si="77"/>
        <v>10.950000000000001</v>
      </c>
      <c r="AS75" s="1">
        <f t="shared" si="78"/>
        <v>0.18</v>
      </c>
      <c r="AT75" s="1">
        <f t="shared" si="79"/>
        <v>22645</v>
      </c>
      <c r="AU75" s="1">
        <f t="shared" si="80"/>
        <v>3967134.9593522716</v>
      </c>
    </row>
    <row r="76" spans="1:48" x14ac:dyDescent="0.15">
      <c r="C76" s="7">
        <v>3</v>
      </c>
      <c r="D76" s="7">
        <f t="shared" si="81"/>
        <v>5.3682737757579</v>
      </c>
      <c r="E76" s="10">
        <f t="shared" si="82"/>
        <v>2.0446213837375802</v>
      </c>
      <c r="F76" s="7" t="s">
        <v>83</v>
      </c>
      <c r="G76" s="1">
        <v>4</v>
      </c>
      <c r="H76" s="9">
        <f t="shared" si="63"/>
        <v>5.3682737757579</v>
      </c>
      <c r="I76" s="9">
        <f t="shared" si="64"/>
        <v>278.5182737757579</v>
      </c>
      <c r="J76" s="9">
        <f t="shared" si="65"/>
        <v>3.4641285838812215E-2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0.4233696165996671</v>
      </c>
      <c r="P76" s="9">
        <f t="shared" si="68"/>
        <v>1.4666067904097404E-2</v>
      </c>
      <c r="Q76" s="12">
        <f t="shared" si="69"/>
        <v>2.6398922227375329E-3</v>
      </c>
      <c r="R76" s="9">
        <f t="shared" si="70"/>
        <v>1.9710000000000002E-2</v>
      </c>
      <c r="S76" s="13">
        <f t="shared" si="71"/>
        <v>0.13393669318810414</v>
      </c>
      <c r="T76" s="2">
        <f t="shared" si="72"/>
        <v>0.01</v>
      </c>
      <c r="U76" s="14">
        <f t="shared" si="73"/>
        <v>1.3393669318810413E-3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1.3939366931881041E-2</v>
      </c>
      <c r="AR76" s="9">
        <f t="shared" si="77"/>
        <v>10.950000000000001</v>
      </c>
      <c r="AS76" s="1">
        <f t="shared" si="78"/>
        <v>0.18</v>
      </c>
      <c r="AT76" s="1">
        <f t="shared" si="79"/>
        <v>22645</v>
      </c>
      <c r="AU76" s="1">
        <f t="shared" si="80"/>
        <v>4168471.1717720726</v>
      </c>
    </row>
    <row r="77" spans="1:48" x14ac:dyDescent="0.15">
      <c r="C77" s="7">
        <v>4</v>
      </c>
      <c r="D77" s="7">
        <f t="shared" si="81"/>
        <v>14.6795149202236</v>
      </c>
      <c r="E77" s="10">
        <f t="shared" si="82"/>
        <v>5.3682737757579</v>
      </c>
      <c r="F77" s="7" t="s">
        <v>83</v>
      </c>
      <c r="G77" s="1">
        <v>5</v>
      </c>
      <c r="H77" s="9">
        <f t="shared" si="63"/>
        <v>14.6795149202236</v>
      </c>
      <c r="I77" s="9">
        <f t="shared" si="64"/>
        <v>287.82951492022357</v>
      </c>
      <c r="J77" s="9">
        <f t="shared" si="65"/>
        <v>0.10733690583927771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0.38826837126079122</v>
      </c>
      <c r="O77" s="9">
        <f t="shared" si="83"/>
        <v>0.1299351774347785</v>
      </c>
      <c r="P77" s="9">
        <f t="shared" si="68"/>
        <v>1.3946839905526663E-2</v>
      </c>
      <c r="Q77" s="12">
        <f t="shared" si="69"/>
        <v>2.5104311829947995E-3</v>
      </c>
      <c r="R77" s="9">
        <f t="shared" si="70"/>
        <v>1.9710000000000002E-2</v>
      </c>
      <c r="S77" s="13">
        <f t="shared" si="71"/>
        <v>0.12736840096371382</v>
      </c>
      <c r="T77" s="2">
        <f t="shared" si="72"/>
        <v>0.01</v>
      </c>
      <c r="U77" s="14">
        <f t="shared" si="73"/>
        <v>1.2736840096371383E-3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1.3873684009637139E-2</v>
      </c>
      <c r="AR77" s="9">
        <f t="shared" si="77"/>
        <v>10.950000000000001</v>
      </c>
      <c r="AS77" s="1">
        <f t="shared" si="78"/>
        <v>0.18</v>
      </c>
      <c r="AT77" s="1">
        <f t="shared" si="79"/>
        <v>22645</v>
      </c>
      <c r="AU77" s="1">
        <f t="shared" si="80"/>
        <v>4148829.1486307457</v>
      </c>
    </row>
    <row r="78" spans="1:48" x14ac:dyDescent="0.15">
      <c r="C78" s="7">
        <v>5</v>
      </c>
      <c r="D78" s="7">
        <f t="shared" si="81"/>
        <v>17.560242231598998</v>
      </c>
      <c r="E78" s="10">
        <f t="shared" si="82"/>
        <v>14.6795149202236</v>
      </c>
      <c r="F78" s="7" t="s">
        <v>85</v>
      </c>
      <c r="G78" s="1">
        <v>6</v>
      </c>
      <c r="H78" s="9">
        <f t="shared" si="63"/>
        <v>17.560242231598998</v>
      </c>
      <c r="I78" s="9">
        <f t="shared" si="64"/>
        <v>290.71024223159895</v>
      </c>
      <c r="J78" s="9">
        <f t="shared" si="65"/>
        <v>0.15008272221121646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0.22548833752925185</v>
      </c>
      <c r="P78" s="9">
        <f t="shared" si="68"/>
        <v>3.3841903523271724E-2</v>
      </c>
      <c r="Q78" s="12">
        <f t="shared" si="69"/>
        <v>6.0915426341889099E-3</v>
      </c>
      <c r="R78" s="9">
        <f t="shared" si="70"/>
        <v>1.9710000000000002E-2</v>
      </c>
      <c r="S78" s="13">
        <f t="shared" si="71"/>
        <v>0.30905847966458189</v>
      </c>
      <c r="T78" s="2">
        <f t="shared" si="72"/>
        <v>0.01</v>
      </c>
      <c r="U78" s="14">
        <f t="shared" si="73"/>
        <v>3.0905847966458191E-3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1.5690584796645819E-2</v>
      </c>
      <c r="AR78" s="9">
        <f t="shared" si="77"/>
        <v>10.950000000000001</v>
      </c>
      <c r="AS78" s="1">
        <f t="shared" si="78"/>
        <v>0.18</v>
      </c>
      <c r="AT78" s="1">
        <f t="shared" si="79"/>
        <v>22645</v>
      </c>
      <c r="AU78" s="1">
        <f t="shared" si="80"/>
        <v>4692160.7496730927</v>
      </c>
    </row>
    <row r="79" spans="1:48" x14ac:dyDescent="0.15">
      <c r="C79" s="7">
        <v>6</v>
      </c>
      <c r="D79" s="7">
        <f t="shared" si="81"/>
        <v>19.993346016215799</v>
      </c>
      <c r="E79" s="10">
        <f t="shared" si="82"/>
        <v>17.560242231598998</v>
      </c>
      <c r="F79" s="7" t="s">
        <v>83</v>
      </c>
      <c r="G79" s="1">
        <v>7</v>
      </c>
      <c r="H79" s="9">
        <f t="shared" si="63"/>
        <v>19.993346016215799</v>
      </c>
      <c r="I79" s="9">
        <f t="shared" si="64"/>
        <v>293.14334601621579</v>
      </c>
      <c r="J79" s="9">
        <f t="shared" si="65"/>
        <v>0.19818105046880324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0.30114643400598012</v>
      </c>
      <c r="P79" s="9">
        <f t="shared" si="68"/>
        <v>5.9681516636239273E-2</v>
      </c>
      <c r="Q79" s="12">
        <f t="shared" si="69"/>
        <v>1.0742672994523068E-2</v>
      </c>
      <c r="R79" s="9">
        <f t="shared" si="70"/>
        <v>1.9710000000000002E-2</v>
      </c>
      <c r="S79" s="13">
        <f t="shared" si="71"/>
        <v>0.54503668160949093</v>
      </c>
      <c r="T79" s="2">
        <f t="shared" si="72"/>
        <v>0.01</v>
      </c>
      <c r="U79" s="14">
        <f t="shared" si="73"/>
        <v>5.4503668160949094E-3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2.705036681609491E-2</v>
      </c>
      <c r="AR79" s="9">
        <f t="shared" si="77"/>
        <v>10.950000000000001</v>
      </c>
      <c r="AS79" s="1">
        <f t="shared" si="78"/>
        <v>0.18</v>
      </c>
      <c r="AT79" s="1">
        <f t="shared" si="79"/>
        <v>22645</v>
      </c>
      <c r="AU79" s="1">
        <f t="shared" si="80"/>
        <v>8089224.9131385311</v>
      </c>
    </row>
    <row r="80" spans="1:48" x14ac:dyDescent="0.15">
      <c r="C80" s="7">
        <v>7</v>
      </c>
      <c r="D80" s="7">
        <f t="shared" si="81"/>
        <v>21.595211659648299</v>
      </c>
      <c r="E80" s="10">
        <f t="shared" si="82"/>
        <v>19.993346016215799</v>
      </c>
      <c r="F80" s="7" t="s">
        <v>83</v>
      </c>
      <c r="G80" s="1">
        <v>8</v>
      </c>
      <c r="H80" s="9">
        <f t="shared" si="63"/>
        <v>21.595211659648299</v>
      </c>
      <c r="I80" s="9">
        <f t="shared" si="64"/>
        <v>294.74521165964825</v>
      </c>
      <c r="J80" s="9">
        <f t="shared" si="65"/>
        <v>0.23738819133706657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0.35096491736974084</v>
      </c>
      <c r="P80" s="9">
        <f t="shared" si="68"/>
        <v>8.3314926957165789E-2</v>
      </c>
      <c r="Q80" s="12">
        <f t="shared" si="69"/>
        <v>1.4996686852289842E-2</v>
      </c>
      <c r="R80" s="9">
        <f t="shared" si="70"/>
        <v>1.9710000000000002E-2</v>
      </c>
      <c r="S80" s="13">
        <f t="shared" si="71"/>
        <v>0.76086691285082908</v>
      </c>
      <c r="T80" s="2">
        <f t="shared" si="72"/>
        <v>0.01</v>
      </c>
      <c r="U80" s="14">
        <f t="shared" si="73"/>
        <v>7.608669128508291E-3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2.9208669128508294E-2</v>
      </c>
      <c r="AR80" s="9">
        <f t="shared" si="77"/>
        <v>10.950000000000001</v>
      </c>
      <c r="AS80" s="1">
        <f t="shared" si="78"/>
        <v>0.18</v>
      </c>
      <c r="AT80" s="1">
        <f t="shared" si="79"/>
        <v>22645</v>
      </c>
      <c r="AU80" s="1">
        <f t="shared" si="80"/>
        <v>8734650.2766596936</v>
      </c>
    </row>
    <row r="81" spans="1:48" x14ac:dyDescent="0.15">
      <c r="C81" s="7">
        <v>8</v>
      </c>
      <c r="D81" s="7">
        <f t="shared" si="81"/>
        <v>22.607684443926299</v>
      </c>
      <c r="E81" s="10">
        <f t="shared" si="82"/>
        <v>21.595211659648299</v>
      </c>
      <c r="F81" s="7" t="s">
        <v>83</v>
      </c>
      <c r="G81" s="1">
        <v>9</v>
      </c>
      <c r="H81" s="9">
        <f t="shared" si="63"/>
        <v>22.607684443926299</v>
      </c>
      <c r="I81" s="9">
        <f t="shared" si="64"/>
        <v>295.75768444392628</v>
      </c>
      <c r="J81" s="9">
        <f t="shared" si="65"/>
        <v>0.26581077622975874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0.37714999041257502</v>
      </c>
      <c r="P81" s="9">
        <f t="shared" si="68"/>
        <v>0.10025053170661263</v>
      </c>
      <c r="Q81" s="12">
        <f t="shared" si="69"/>
        <v>1.8045095707190272E-2</v>
      </c>
      <c r="R81" s="9">
        <f t="shared" si="70"/>
        <v>1.9710000000000002E-2</v>
      </c>
      <c r="S81" s="13">
        <f t="shared" si="71"/>
        <v>0.91552996992340285</v>
      </c>
      <c r="T81" s="2">
        <f t="shared" si="72"/>
        <v>0.01</v>
      </c>
      <c r="U81" s="14">
        <f t="shared" si="73"/>
        <v>9.1552996992340287E-3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3.0755299699234032E-2</v>
      </c>
      <c r="AR81" s="9">
        <f t="shared" si="77"/>
        <v>10.950000000000001</v>
      </c>
      <c r="AS81" s="1">
        <f t="shared" si="78"/>
        <v>0.18</v>
      </c>
      <c r="AT81" s="1">
        <f t="shared" si="79"/>
        <v>22645</v>
      </c>
      <c r="AU81" s="1">
        <f t="shared" si="80"/>
        <v>9197159.4407384694</v>
      </c>
    </row>
    <row r="82" spans="1:48" x14ac:dyDescent="0.15">
      <c r="C82" s="7">
        <v>9</v>
      </c>
      <c r="D82" s="7">
        <f t="shared" si="81"/>
        <v>17.976256750403</v>
      </c>
      <c r="E82" s="10">
        <f t="shared" si="82"/>
        <v>22.607684443926299</v>
      </c>
      <c r="F82" s="7" t="s">
        <v>83</v>
      </c>
      <c r="G82" s="1">
        <v>10</v>
      </c>
      <c r="H82" s="9">
        <f t="shared" si="63"/>
        <v>17.976256750403</v>
      </c>
      <c r="I82" s="9">
        <f t="shared" si="64"/>
        <v>291.126256750403</v>
      </c>
      <c r="J82" s="9">
        <f t="shared" si="65"/>
        <v>0.15744051570116296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0.38639945870596243</v>
      </c>
      <c r="P82" s="9">
        <f t="shared" si="68"/>
        <v>6.0834930045316947E-2</v>
      </c>
      <c r="Q82" s="12">
        <f t="shared" si="69"/>
        <v>1.0950287408157049E-2</v>
      </c>
      <c r="R82" s="9">
        <f t="shared" si="70"/>
        <v>1.9710000000000002E-2</v>
      </c>
      <c r="S82" s="13">
        <f t="shared" si="71"/>
        <v>0.55557013740015471</v>
      </c>
      <c r="T82" s="2">
        <f t="shared" si="72"/>
        <v>0.01</v>
      </c>
      <c r="U82" s="14">
        <f t="shared" si="73"/>
        <v>5.5557013740015473E-3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2.7155701374001549E-2</v>
      </c>
      <c r="AR82" s="9">
        <f t="shared" si="77"/>
        <v>10.950000000000001</v>
      </c>
      <c r="AS82" s="1">
        <f t="shared" si="78"/>
        <v>0.18</v>
      </c>
      <c r="AT82" s="1">
        <f t="shared" si="79"/>
        <v>22645</v>
      </c>
      <c r="AU82" s="1">
        <f t="shared" si="80"/>
        <v>8120724.4833967006</v>
      </c>
    </row>
    <row r="83" spans="1:48" x14ac:dyDescent="0.15">
      <c r="C83" s="7">
        <v>10</v>
      </c>
      <c r="D83" s="7">
        <f t="shared" si="81"/>
        <v>12.968276253288</v>
      </c>
      <c r="E83" s="10">
        <f t="shared" si="82"/>
        <v>17.976256750403</v>
      </c>
      <c r="F83" s="7" t="s">
        <v>83</v>
      </c>
      <c r="G83" s="1">
        <v>11</v>
      </c>
      <c r="H83" s="9">
        <f t="shared" si="63"/>
        <v>12.968276253288</v>
      </c>
      <c r="I83" s="9">
        <f t="shared" si="64"/>
        <v>286.118276253288</v>
      </c>
      <c r="J83" s="9">
        <f t="shared" si="65"/>
        <v>8.7676110529363929E-2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0.30928630222761322</v>
      </c>
      <c r="O83" s="9">
        <f t="shared" si="83"/>
        <v>0.12577822643303227</v>
      </c>
      <c r="P83" s="9">
        <f t="shared" si="68"/>
        <v>1.10277456829299E-2</v>
      </c>
      <c r="Q83" s="12">
        <f t="shared" si="69"/>
        <v>1.9849942229273822E-3</v>
      </c>
      <c r="R83" s="9">
        <f t="shared" si="70"/>
        <v>1.9710000000000002E-2</v>
      </c>
      <c r="S83" s="13">
        <f t="shared" si="71"/>
        <v>0.10071000623680273</v>
      </c>
      <c r="T83" s="2">
        <f t="shared" si="72"/>
        <v>0.01</v>
      </c>
      <c r="U83" s="14">
        <f t="shared" si="73"/>
        <v>1.0071000623680273E-3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1.3607100062368028E-2</v>
      </c>
      <c r="AR83" s="9">
        <f t="shared" si="77"/>
        <v>10.950000000000001</v>
      </c>
      <c r="AS83" s="1">
        <f t="shared" si="78"/>
        <v>0.18</v>
      </c>
      <c r="AT83" s="1">
        <f t="shared" si="79"/>
        <v>22645</v>
      </c>
      <c r="AU83" s="1">
        <f t="shared" si="80"/>
        <v>4069109.0648938771</v>
      </c>
    </row>
    <row r="84" spans="1:48" x14ac:dyDescent="0.15">
      <c r="C84" s="7">
        <v>11</v>
      </c>
      <c r="D84" s="7">
        <f t="shared" si="81"/>
        <v>5.88785541741629</v>
      </c>
      <c r="E84" s="10">
        <f t="shared" si="82"/>
        <v>12.968276253288</v>
      </c>
      <c r="F84" s="7" t="s">
        <v>85</v>
      </c>
      <c r="G84" s="1">
        <v>12</v>
      </c>
      <c r="H84" s="9">
        <f t="shared" si="63"/>
        <v>5.88785541741629</v>
      </c>
      <c r="I84" s="9">
        <f t="shared" si="64"/>
        <v>279.03785541741627</v>
      </c>
      <c r="J84" s="9">
        <f t="shared" si="65"/>
        <v>3.6971301224654002E-2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0.22425048075010237</v>
      </c>
      <c r="P84" s="9">
        <f t="shared" si="68"/>
        <v>8.2908320735855089E-3</v>
      </c>
      <c r="Q84" s="12">
        <f t="shared" si="69"/>
        <v>1.4923497732453916E-3</v>
      </c>
      <c r="R84" s="9">
        <f t="shared" si="70"/>
        <v>1.9710000000000002E-2</v>
      </c>
      <c r="S84" s="13">
        <f t="shared" si="71"/>
        <v>7.5715361402607373E-2</v>
      </c>
      <c r="T84" s="2">
        <f t="shared" si="72"/>
        <v>0.01</v>
      </c>
      <c r="U84" s="14">
        <f t="shared" si="73"/>
        <v>7.5715361402607379E-4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1.3357153614026073E-2</v>
      </c>
      <c r="AR84" s="9">
        <f t="shared" si="77"/>
        <v>10.950000000000001</v>
      </c>
      <c r="AS84" s="1">
        <f t="shared" si="78"/>
        <v>0.18</v>
      </c>
      <c r="AT84" s="1">
        <f t="shared" si="79"/>
        <v>22645</v>
      </c>
      <c r="AU84" s="1">
        <f t="shared" si="80"/>
        <v>3994364.3100214503</v>
      </c>
      <c r="AV84" s="1">
        <f>SUM(AU73:AU84)</f>
        <v>66918075.719337888</v>
      </c>
    </row>
    <row r="85" spans="1:48" x14ac:dyDescent="0.15">
      <c r="C85" s="7">
        <v>12</v>
      </c>
      <c r="D85" s="7">
        <f t="shared" si="81"/>
        <v>1.0274331013533899</v>
      </c>
      <c r="E85" s="10">
        <f t="shared" si="82"/>
        <v>5.88785541741629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2.5854627371935499</v>
      </c>
      <c r="E89" s="7"/>
      <c r="F89" s="7"/>
      <c r="G89" s="1">
        <v>1</v>
      </c>
      <c r="H89" s="9">
        <f t="shared" ref="H89:H100" si="84">E90</f>
        <v>2.5854627371935499</v>
      </c>
      <c r="I89" s="9">
        <f t="shared" ref="I89:I100" si="85">H89+273.15</f>
        <v>275.73546273719353</v>
      </c>
      <c r="J89" s="9">
        <f t="shared" ref="J89:J100" si="86">EXP(($C$15*(I89-$C$13))/($C$16*I89*$C$13))</f>
        <v>2.4342559306851599E-2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0.12914397132665711</v>
      </c>
      <c r="Q89" s="12">
        <f t="shared" ref="Q89:Q100" si="90">P89*$B$91</f>
        <v>5.8114787096995704E-2</v>
      </c>
      <c r="R89" s="9">
        <f t="shared" ref="R89:R100" si="91">L89*$B$91</f>
        <v>2.3873737500000001</v>
      </c>
      <c r="S89" s="13">
        <f t="shared" ref="S89:S100" si="92">Q89/R89</f>
        <v>2.4342559306851599E-2</v>
      </c>
      <c r="T89" s="2">
        <f t="shared" ref="T89:T100" si="93">$B$90/100</f>
        <v>0.51</v>
      </c>
      <c r="U89" s="14">
        <f t="shared" ref="U89:U100" si="94">S89*T89</f>
        <v>1.2414705246494316E-2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3.4080033631818038E-2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54545.833333333336</v>
      </c>
      <c r="AN89" s="1">
        <f t="shared" ref="AN89:AN100" si="99">AM89*10000*AK89*AJ89</f>
        <v>193374551.88131818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1.65235911380198</v>
      </c>
      <c r="E90" s="10">
        <f t="shared" ref="E90:E101" si="101">D89</f>
        <v>2.5854627371935499</v>
      </c>
      <c r="F90" s="7" t="s">
        <v>83</v>
      </c>
      <c r="G90" s="1">
        <v>2</v>
      </c>
      <c r="H90" s="9">
        <f t="shared" si="84"/>
        <v>1.65235911380198</v>
      </c>
      <c r="I90" s="9">
        <f t="shared" si="85"/>
        <v>274.80235911380197</v>
      </c>
      <c r="J90" s="9">
        <f t="shared" si="86"/>
        <v>2.1591992695321152E-2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10.481406028673343</v>
      </c>
      <c r="P90" s="9">
        <f t="shared" si="89"/>
        <v>0.2263144424078099</v>
      </c>
      <c r="Q90" s="12">
        <f t="shared" si="90"/>
        <v>0.10184149908351446</v>
      </c>
      <c r="R90" s="9">
        <f t="shared" si="91"/>
        <v>2.3873737500000001</v>
      </c>
      <c r="S90" s="13">
        <f t="shared" si="92"/>
        <v>4.2658381027903342E-2</v>
      </c>
      <c r="T90" s="2">
        <f t="shared" si="93"/>
        <v>0.51</v>
      </c>
      <c r="U90" s="14">
        <f t="shared" si="94"/>
        <v>2.1755774324230703E-2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3.6896365958755555E-2</v>
      </c>
      <c r="AK90" s="9">
        <f t="shared" si="96"/>
        <v>10.4025</v>
      </c>
      <c r="AL90" s="1">
        <f t="shared" si="97"/>
        <v>0.45</v>
      </c>
      <c r="AM90" s="17">
        <f t="shared" si="98"/>
        <v>54545.833333333336</v>
      </c>
      <c r="AN90" s="1">
        <f t="shared" si="99"/>
        <v>209354788.50766802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2.0446213837375802</v>
      </c>
      <c r="E91" s="10">
        <f t="shared" si="101"/>
        <v>1.65235911380198</v>
      </c>
      <c r="F91" s="7" t="s">
        <v>83</v>
      </c>
      <c r="G91" s="1">
        <v>3</v>
      </c>
      <c r="H91" s="9">
        <f t="shared" si="84"/>
        <v>2.0446213837375802</v>
      </c>
      <c r="I91" s="9">
        <f t="shared" si="85"/>
        <v>275.19462138373757</v>
      </c>
      <c r="J91" s="9">
        <f t="shared" si="86"/>
        <v>2.2710497214351186E-2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15.560366586265532</v>
      </c>
      <c r="P91" s="9">
        <f t="shared" si="89"/>
        <v>0.35338366201166665</v>
      </c>
      <c r="Q91" s="12">
        <f t="shared" si="90"/>
        <v>0.15902264790525</v>
      </c>
      <c r="R91" s="9">
        <f t="shared" si="91"/>
        <v>2.3873737500000001</v>
      </c>
      <c r="S91" s="13">
        <f t="shared" si="92"/>
        <v>6.6609866974222193E-2</v>
      </c>
      <c r="T91" s="2">
        <f t="shared" si="93"/>
        <v>0.51</v>
      </c>
      <c r="U91" s="14">
        <f t="shared" si="94"/>
        <v>3.397103215685332E-2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4.0579266195291272E-2</v>
      </c>
      <c r="AK91" s="9">
        <f t="shared" si="96"/>
        <v>10.4025</v>
      </c>
      <c r="AL91" s="1">
        <f t="shared" si="97"/>
        <v>0.45</v>
      </c>
      <c r="AM91" s="17">
        <f t="shared" si="98"/>
        <v>54545.833333333336</v>
      </c>
      <c r="AN91" s="1">
        <f t="shared" si="99"/>
        <v>230252044.37770876</v>
      </c>
    </row>
    <row r="92" spans="1:48" x14ac:dyDescent="0.15">
      <c r="C92" s="7">
        <v>3</v>
      </c>
      <c r="D92" s="7">
        <f t="shared" si="100"/>
        <v>5.3682737757579</v>
      </c>
      <c r="E92" s="10">
        <f t="shared" si="101"/>
        <v>2.0446213837375802</v>
      </c>
      <c r="F92" s="7" t="s">
        <v>83</v>
      </c>
      <c r="G92" s="1">
        <v>4</v>
      </c>
      <c r="H92" s="9">
        <f t="shared" si="84"/>
        <v>5.3682737757579</v>
      </c>
      <c r="I92" s="9">
        <f t="shared" si="85"/>
        <v>278.5182737757579</v>
      </c>
      <c r="J92" s="9">
        <f t="shared" si="86"/>
        <v>3.4641285838812215E-2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20.512257924253866</v>
      </c>
      <c r="P92" s="9">
        <f t="shared" si="89"/>
        <v>0.71057098995351908</v>
      </c>
      <c r="Q92" s="12">
        <f t="shared" si="90"/>
        <v>0.31975694547908362</v>
      </c>
      <c r="R92" s="9">
        <f t="shared" si="91"/>
        <v>2.3873737500000001</v>
      </c>
      <c r="S92" s="13">
        <f t="shared" si="92"/>
        <v>0.13393669318810414</v>
      </c>
      <c r="T92" s="2">
        <f t="shared" si="93"/>
        <v>0.51</v>
      </c>
      <c r="U92" s="14">
        <f t="shared" si="94"/>
        <v>6.8307713525933109E-2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5.0931775628068832E-2</v>
      </c>
      <c r="AK92" s="9">
        <f t="shared" si="96"/>
        <v>10.4025</v>
      </c>
      <c r="AL92" s="1">
        <f t="shared" si="97"/>
        <v>0.45</v>
      </c>
      <c r="AM92" s="17">
        <f t="shared" si="98"/>
        <v>54545.833333333336</v>
      </c>
      <c r="AN92" s="1">
        <f t="shared" si="99"/>
        <v>288993531.96067411</v>
      </c>
    </row>
    <row r="93" spans="1:48" x14ac:dyDescent="0.15">
      <c r="C93" s="7">
        <v>4</v>
      </c>
      <c r="D93" s="7">
        <f t="shared" si="100"/>
        <v>14.6795149202236</v>
      </c>
      <c r="E93" s="10">
        <f t="shared" si="101"/>
        <v>5.3682737757579</v>
      </c>
      <c r="F93" s="7" t="s">
        <v>83</v>
      </c>
      <c r="G93" s="1">
        <v>5</v>
      </c>
      <c r="H93" s="9">
        <f t="shared" si="84"/>
        <v>14.6795149202236</v>
      </c>
      <c r="I93" s="9">
        <f t="shared" si="85"/>
        <v>287.82951492022357</v>
      </c>
      <c r="J93" s="9">
        <f t="shared" si="86"/>
        <v>0.10733690583927771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18.811602587585327</v>
      </c>
      <c r="O93" s="9">
        <f t="shared" si="102"/>
        <v>6.2953593467150206</v>
      </c>
      <c r="P93" s="9">
        <f t="shared" si="89"/>
        <v>0.67572439342276702</v>
      </c>
      <c r="Q93" s="12">
        <f t="shared" si="90"/>
        <v>0.30407597704024519</v>
      </c>
      <c r="R93" s="9">
        <f t="shared" si="91"/>
        <v>2.3873737500000001</v>
      </c>
      <c r="S93" s="13">
        <f t="shared" si="92"/>
        <v>0.12736840096371385</v>
      </c>
      <c r="T93" s="2">
        <f t="shared" si="93"/>
        <v>0.51</v>
      </c>
      <c r="U93" s="14">
        <f t="shared" si="94"/>
        <v>6.4957884491494061E-2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4.2495802174185457E-2</v>
      </c>
      <c r="AK93" s="9">
        <f t="shared" si="96"/>
        <v>10.4025</v>
      </c>
      <c r="AL93" s="1">
        <f t="shared" si="97"/>
        <v>0.45</v>
      </c>
      <c r="AM93" s="17">
        <f t="shared" si="98"/>
        <v>54545.833333333336</v>
      </c>
      <c r="AN93" s="1">
        <f t="shared" si="99"/>
        <v>241126719.27054912</v>
      </c>
    </row>
    <row r="94" spans="1:48" x14ac:dyDescent="0.15">
      <c r="C94" s="7">
        <v>5</v>
      </c>
      <c r="D94" s="7">
        <f t="shared" si="100"/>
        <v>17.560242231598998</v>
      </c>
      <c r="E94" s="10">
        <f t="shared" si="101"/>
        <v>14.6795149202236</v>
      </c>
      <c r="F94" s="7" t="s">
        <v>85</v>
      </c>
      <c r="G94" s="1">
        <v>6</v>
      </c>
      <c r="H94" s="9">
        <f t="shared" si="84"/>
        <v>17.560242231598998</v>
      </c>
      <c r="I94" s="9">
        <f t="shared" si="85"/>
        <v>290.71024223159895</v>
      </c>
      <c r="J94" s="9">
        <f t="shared" si="86"/>
        <v>0.15008272221121646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10.924909953292254</v>
      </c>
      <c r="P94" s="9">
        <f t="shared" si="89"/>
        <v>1.6396402257025151</v>
      </c>
      <c r="Q94" s="12">
        <f t="shared" si="90"/>
        <v>0.73783810156613183</v>
      </c>
      <c r="R94" s="9">
        <f t="shared" si="91"/>
        <v>2.3873737500000001</v>
      </c>
      <c r="S94" s="13">
        <f t="shared" si="92"/>
        <v>0.309058479664582</v>
      </c>
      <c r="T94" s="2">
        <f t="shared" si="93"/>
        <v>0.51</v>
      </c>
      <c r="U94" s="14">
        <f t="shared" si="94"/>
        <v>0.15761982462893681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7.3651377125624459E-2</v>
      </c>
      <c r="AK94" s="9">
        <f t="shared" si="96"/>
        <v>10.4025</v>
      </c>
      <c r="AL94" s="1">
        <f t="shared" si="97"/>
        <v>0.45</v>
      </c>
      <c r="AM94" s="17">
        <f t="shared" si="98"/>
        <v>54545.833333333336</v>
      </c>
      <c r="AN94" s="1">
        <f t="shared" si="99"/>
        <v>417907511.50587487</v>
      </c>
    </row>
    <row r="95" spans="1:48" x14ac:dyDescent="0.15">
      <c r="C95" s="7">
        <v>6</v>
      </c>
      <c r="D95" s="7">
        <f t="shared" si="100"/>
        <v>19.993346016215799</v>
      </c>
      <c r="E95" s="10">
        <f t="shared" si="101"/>
        <v>17.560242231598998</v>
      </c>
      <c r="F95" s="7" t="s">
        <v>83</v>
      </c>
      <c r="G95" s="1">
        <v>7</v>
      </c>
      <c r="H95" s="9">
        <f t="shared" si="84"/>
        <v>19.993346016215799</v>
      </c>
      <c r="I95" s="9">
        <f t="shared" si="85"/>
        <v>293.14334601621579</v>
      </c>
      <c r="J95" s="9">
        <f t="shared" si="86"/>
        <v>0.19818105046880324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14.590544727589737</v>
      </c>
      <c r="P95" s="9">
        <f t="shared" si="89"/>
        <v>2.8915694810257926</v>
      </c>
      <c r="Q95" s="12">
        <f t="shared" si="90"/>
        <v>1.3012062664616066</v>
      </c>
      <c r="R95" s="9">
        <f t="shared" si="91"/>
        <v>2.3873737500000001</v>
      </c>
      <c r="S95" s="13">
        <f t="shared" si="92"/>
        <v>0.54503668160949104</v>
      </c>
      <c r="T95" s="2">
        <f t="shared" si="93"/>
        <v>0.51</v>
      </c>
      <c r="U95" s="14">
        <f t="shared" si="94"/>
        <v>0.27796870762084042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0.13026256534768338</v>
      </c>
      <c r="AK95" s="9">
        <f t="shared" si="96"/>
        <v>10.4025</v>
      </c>
      <c r="AL95" s="1">
        <f t="shared" si="97"/>
        <v>0.45</v>
      </c>
      <c r="AM95" s="17">
        <f t="shared" si="98"/>
        <v>54545.833333333336</v>
      </c>
      <c r="AN95" s="1">
        <f t="shared" si="99"/>
        <v>739126770.62330234</v>
      </c>
    </row>
    <row r="96" spans="1:48" x14ac:dyDescent="0.15">
      <c r="C96" s="7">
        <v>7</v>
      </c>
      <c r="D96" s="7">
        <f t="shared" si="100"/>
        <v>21.595211659648299</v>
      </c>
      <c r="E96" s="10">
        <f t="shared" si="101"/>
        <v>19.993346016215799</v>
      </c>
      <c r="F96" s="7" t="s">
        <v>83</v>
      </c>
      <c r="G96" s="1">
        <v>8</v>
      </c>
      <c r="H96" s="9">
        <f t="shared" si="84"/>
        <v>21.595211659648299</v>
      </c>
      <c r="I96" s="9">
        <f t="shared" si="85"/>
        <v>294.74521165964825</v>
      </c>
      <c r="J96" s="9">
        <f t="shared" si="86"/>
        <v>0.23738819133706657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17.004250246563945</v>
      </c>
      <c r="P96" s="9">
        <f t="shared" si="89"/>
        <v>4.0366082110746833</v>
      </c>
      <c r="Q96" s="12">
        <f t="shared" si="90"/>
        <v>1.8164736949836076</v>
      </c>
      <c r="R96" s="9">
        <f t="shared" si="91"/>
        <v>2.3873737500000001</v>
      </c>
      <c r="S96" s="13">
        <f t="shared" si="92"/>
        <v>0.7608669128508293</v>
      </c>
      <c r="T96" s="2">
        <f t="shared" si="93"/>
        <v>0.51</v>
      </c>
      <c r="U96" s="14">
        <f t="shared" si="94"/>
        <v>0.38804212555392298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0.16344970085450777</v>
      </c>
      <c r="AK96" s="9">
        <f t="shared" si="96"/>
        <v>10.4025</v>
      </c>
      <c r="AL96" s="1">
        <f t="shared" si="97"/>
        <v>0.45</v>
      </c>
      <c r="AM96" s="17">
        <f t="shared" si="98"/>
        <v>54545.833333333336</v>
      </c>
      <c r="AN96" s="1">
        <f t="shared" si="99"/>
        <v>927434902.18761969</v>
      </c>
    </row>
    <row r="97" spans="1:50" x14ac:dyDescent="0.15">
      <c r="C97" s="7">
        <v>8</v>
      </c>
      <c r="D97" s="7">
        <f t="shared" si="100"/>
        <v>22.607684443926299</v>
      </c>
      <c r="E97" s="10">
        <f t="shared" si="101"/>
        <v>21.595211659648299</v>
      </c>
      <c r="F97" s="7" t="s">
        <v>83</v>
      </c>
      <c r="G97" s="1">
        <v>9</v>
      </c>
      <c r="H97" s="9">
        <f t="shared" si="84"/>
        <v>22.607684443926299</v>
      </c>
      <c r="I97" s="9">
        <f t="shared" si="85"/>
        <v>295.75768444392628</v>
      </c>
      <c r="J97" s="9">
        <f t="shared" si="86"/>
        <v>0.26581077622975874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18.272917035489261</v>
      </c>
      <c r="P97" s="9">
        <f t="shared" si="89"/>
        <v>4.8571382611853826</v>
      </c>
      <c r="Q97" s="12">
        <f t="shared" si="90"/>
        <v>2.185712217533422</v>
      </c>
      <c r="R97" s="9">
        <f t="shared" si="91"/>
        <v>2.3873737500000001</v>
      </c>
      <c r="S97" s="13">
        <f t="shared" si="92"/>
        <v>0.91552996992340308</v>
      </c>
      <c r="T97" s="2">
        <f t="shared" si="93"/>
        <v>0.51</v>
      </c>
      <c r="U97" s="14">
        <f t="shared" si="94"/>
        <v>0.4669202846609356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0.18723146582527209</v>
      </c>
      <c r="AK97" s="9">
        <f t="shared" si="96"/>
        <v>10.4025</v>
      </c>
      <c r="AL97" s="1">
        <f t="shared" si="97"/>
        <v>0.45</v>
      </c>
      <c r="AM97" s="17">
        <f t="shared" si="98"/>
        <v>54545.833333333336</v>
      </c>
      <c r="AN97" s="1">
        <f t="shared" si="99"/>
        <v>1062375735.6929842</v>
      </c>
    </row>
    <row r="98" spans="1:50" x14ac:dyDescent="0.15">
      <c r="C98" s="7">
        <v>9</v>
      </c>
      <c r="D98" s="7">
        <f t="shared" si="100"/>
        <v>17.976256750403</v>
      </c>
      <c r="E98" s="10">
        <f t="shared" si="101"/>
        <v>22.607684443926299</v>
      </c>
      <c r="F98" s="7" t="s">
        <v>83</v>
      </c>
      <c r="G98" s="1">
        <v>10</v>
      </c>
      <c r="H98" s="9">
        <f t="shared" si="84"/>
        <v>17.976256750403</v>
      </c>
      <c r="I98" s="9">
        <f t="shared" si="85"/>
        <v>291.126256750403</v>
      </c>
      <c r="J98" s="9">
        <f t="shared" si="86"/>
        <v>0.15744051570116296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18.721053774303876</v>
      </c>
      <c r="P98" s="9">
        <f t="shared" si="89"/>
        <v>2.9474523606956056</v>
      </c>
      <c r="Q98" s="12">
        <f t="shared" si="90"/>
        <v>1.3263535623130225</v>
      </c>
      <c r="R98" s="9">
        <f t="shared" si="91"/>
        <v>2.3873737500000001</v>
      </c>
      <c r="S98" s="13">
        <f t="shared" si="92"/>
        <v>0.5555701374001546</v>
      </c>
      <c r="T98" s="2">
        <f t="shared" si="93"/>
        <v>0.51</v>
      </c>
      <c r="U98" s="14">
        <f t="shared" si="94"/>
        <v>0.28334077007407887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0.12867624217733478</v>
      </c>
      <c r="AK98" s="9">
        <f t="shared" si="96"/>
        <v>10.4025</v>
      </c>
      <c r="AL98" s="1">
        <f t="shared" si="97"/>
        <v>0.45</v>
      </c>
      <c r="AM98" s="17">
        <f t="shared" si="98"/>
        <v>54545.833333333336</v>
      </c>
      <c r="AN98" s="1">
        <f t="shared" si="99"/>
        <v>730125766.23700631</v>
      </c>
    </row>
    <row r="99" spans="1:50" x14ac:dyDescent="0.15">
      <c r="C99" s="7">
        <v>10</v>
      </c>
      <c r="D99" s="7">
        <f t="shared" si="100"/>
        <v>12.968276253288</v>
      </c>
      <c r="E99" s="10">
        <f t="shared" si="101"/>
        <v>17.976256750403</v>
      </c>
      <c r="F99" s="7" t="s">
        <v>83</v>
      </c>
      <c r="G99" s="1">
        <v>11</v>
      </c>
      <c r="H99" s="9">
        <f t="shared" si="84"/>
        <v>12.968276253288</v>
      </c>
      <c r="I99" s="9">
        <f t="shared" si="85"/>
        <v>286.118276253288</v>
      </c>
      <c r="J99" s="9">
        <f t="shared" si="86"/>
        <v>8.7676110529363929E-2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14.984921342927857</v>
      </c>
      <c r="O99" s="9">
        <f t="shared" si="102"/>
        <v>6.0939550706804138</v>
      </c>
      <c r="P99" s="9">
        <f t="shared" si="89"/>
        <v>0.53429427833795373</v>
      </c>
      <c r="Q99" s="12">
        <f t="shared" si="90"/>
        <v>0.2404324252520792</v>
      </c>
      <c r="R99" s="9">
        <f t="shared" si="91"/>
        <v>2.3873737500000001</v>
      </c>
      <c r="S99" s="13">
        <f t="shared" si="92"/>
        <v>0.10071000623680276</v>
      </c>
      <c r="T99" s="2">
        <f t="shared" si="93"/>
        <v>0.51</v>
      </c>
      <c r="U99" s="14">
        <f t="shared" si="94"/>
        <v>5.1362103180769413E-2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4.5822674109001982E-2</v>
      </c>
      <c r="AK99" s="9">
        <f t="shared" si="96"/>
        <v>10.4025</v>
      </c>
      <c r="AL99" s="1">
        <f t="shared" si="97"/>
        <v>0.45</v>
      </c>
      <c r="AM99" s="17">
        <f t="shared" si="98"/>
        <v>54545.833333333336</v>
      </c>
      <c r="AN99" s="1">
        <f t="shared" si="99"/>
        <v>260003824.16169706</v>
      </c>
    </row>
    <row r="100" spans="1:50" x14ac:dyDescent="0.15">
      <c r="C100" s="7">
        <v>11</v>
      </c>
      <c r="D100" s="7">
        <f t="shared" si="100"/>
        <v>5.88785541741629</v>
      </c>
      <c r="E100" s="10">
        <f t="shared" si="101"/>
        <v>12.968276253288</v>
      </c>
      <c r="F100" s="7" t="s">
        <v>85</v>
      </c>
      <c r="G100" s="1">
        <v>12</v>
      </c>
      <c r="H100" s="9">
        <f t="shared" si="84"/>
        <v>5.88785541741629</v>
      </c>
      <c r="I100" s="9">
        <f t="shared" si="85"/>
        <v>279.03785541741627</v>
      </c>
      <c r="J100" s="9">
        <f t="shared" si="86"/>
        <v>3.6971301224654002E-2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10.864935792342459</v>
      </c>
      <c r="P100" s="9">
        <f t="shared" si="89"/>
        <v>0.40169081396521789</v>
      </c>
      <c r="Q100" s="12">
        <f t="shared" si="90"/>
        <v>0.18076086628434807</v>
      </c>
      <c r="R100" s="9">
        <f t="shared" si="91"/>
        <v>2.3873737500000001</v>
      </c>
      <c r="S100" s="13">
        <f t="shared" si="92"/>
        <v>7.5715361402607387E-2</v>
      </c>
      <c r="T100" s="2">
        <f t="shared" si="93"/>
        <v>0.51</v>
      </c>
      <c r="U100" s="14">
        <f t="shared" si="94"/>
        <v>3.861483431532977E-2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4.1979372546071925E-2</v>
      </c>
      <c r="AK100" s="9">
        <f t="shared" si="96"/>
        <v>10.4025</v>
      </c>
      <c r="AL100" s="1">
        <f t="shared" si="97"/>
        <v>0.45</v>
      </c>
      <c r="AM100" s="17">
        <f t="shared" si="98"/>
        <v>54545.833333333336</v>
      </c>
      <c r="AN100" s="1">
        <f t="shared" si="99"/>
        <v>238196430.26339701</v>
      </c>
      <c r="AO100" s="1">
        <f>SUM(AN89:AN100)</f>
        <v>5538272576.6697998</v>
      </c>
    </row>
    <row r="101" spans="1:50" x14ac:dyDescent="0.15">
      <c r="C101" s="7">
        <v>12</v>
      </c>
      <c r="D101" s="7">
        <f t="shared" si="100"/>
        <v>1.0274331013533899</v>
      </c>
      <c r="E101" s="10">
        <f t="shared" si="101"/>
        <v>5.88785541741629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2.5854627371935499</v>
      </c>
      <c r="E105" s="7"/>
      <c r="F105" s="7"/>
      <c r="G105" s="1">
        <v>1</v>
      </c>
      <c r="H105" s="9">
        <f t="shared" ref="H105:H116" si="103">E106</f>
        <v>2.5854627371935499</v>
      </c>
      <c r="I105" s="9">
        <f t="shared" ref="I105:I116" si="104">H105+273.15</f>
        <v>275.73546273719353</v>
      </c>
      <c r="J105" s="9">
        <f t="shared" ref="J105:J116" si="105">EXP(($C$15*(I105-$C$13))/($C$16*I105*$C$13))</f>
        <v>2.4342559306851599E-2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1.5771305820682608E-2</v>
      </c>
      <c r="Q105" s="12">
        <f t="shared" ref="Q105:Q116" si="109">P105*$B$107</f>
        <v>4.7313917462047826E-3</v>
      </c>
      <c r="R105" s="9">
        <f t="shared" ref="R105:R116" si="110">L105*$B$107</f>
        <v>0.19436706250000002</v>
      </c>
      <c r="S105" s="13">
        <f t="shared" ref="S105:S116" si="111">Q105/R105</f>
        <v>2.4342559306851603E-2</v>
      </c>
      <c r="T105" s="2">
        <f t="shared" ref="T105:T116" si="112">$B$106/100</f>
        <v>0.01</v>
      </c>
      <c r="U105" s="14">
        <f t="shared" ref="U105:U116" si="113">S105*T105</f>
        <v>2.4342559306851603E-4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5.7334255930685165E-3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1.65235911380198</v>
      </c>
      <c r="E106" s="10">
        <f t="shared" ref="E106:E117" si="122">D105</f>
        <v>2.5854627371935499</v>
      </c>
      <c r="F106" s="7" t="s">
        <v>83</v>
      </c>
      <c r="G106" s="1">
        <v>2</v>
      </c>
      <c r="H106" s="9">
        <f t="shared" si="103"/>
        <v>1.65235911380198</v>
      </c>
      <c r="I106" s="9">
        <f t="shared" si="104"/>
        <v>274.80235911380197</v>
      </c>
      <c r="J106" s="9">
        <f t="shared" si="105"/>
        <v>2.1591992695321152E-2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1.2800091108459843</v>
      </c>
      <c r="P106" s="9">
        <f t="shared" si="108"/>
        <v>2.7637947371331018E-2</v>
      </c>
      <c r="Q106" s="12">
        <f t="shared" si="109"/>
        <v>8.2913842113993049E-3</v>
      </c>
      <c r="R106" s="9">
        <f t="shared" si="110"/>
        <v>0.19436706250000002</v>
      </c>
      <c r="S106" s="13">
        <f t="shared" si="111"/>
        <v>4.2658381027903348E-2</v>
      </c>
      <c r="T106" s="2">
        <f t="shared" si="112"/>
        <v>0.01</v>
      </c>
      <c r="U106" s="14">
        <f t="shared" si="113"/>
        <v>4.265838102790335E-4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5.9165838102790335E-3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2.0446213837375802</v>
      </c>
      <c r="E107" s="10">
        <f t="shared" si="122"/>
        <v>1.65235911380198</v>
      </c>
      <c r="F107" s="7" t="s">
        <v>83</v>
      </c>
      <c r="G107" s="1">
        <v>3</v>
      </c>
      <c r="H107" s="9">
        <f t="shared" si="103"/>
        <v>2.0446213837375802</v>
      </c>
      <c r="I107" s="9">
        <f t="shared" si="104"/>
        <v>275.19462138373757</v>
      </c>
      <c r="J107" s="9">
        <f t="shared" si="105"/>
        <v>2.2710497214351186E-2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1.9002613718079866</v>
      </c>
      <c r="P107" s="9">
        <f t="shared" si="108"/>
        <v>4.3155880590984443E-2</v>
      </c>
      <c r="Q107" s="12">
        <f t="shared" si="109"/>
        <v>1.2946764177295332E-2</v>
      </c>
      <c r="R107" s="9">
        <f t="shared" si="110"/>
        <v>0.19436706250000002</v>
      </c>
      <c r="S107" s="13">
        <f t="shared" si="111"/>
        <v>6.6609866974222193E-2</v>
      </c>
      <c r="T107" s="2">
        <f t="shared" si="112"/>
        <v>0.01</v>
      </c>
      <c r="U107" s="14">
        <f t="shared" si="113"/>
        <v>6.6609866974222192E-4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6.1560986697422222E-3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5.3682737757579</v>
      </c>
      <c r="E108" s="10">
        <f t="shared" si="122"/>
        <v>2.0446213837375802</v>
      </c>
      <c r="F108" s="7" t="s">
        <v>83</v>
      </c>
      <c r="G108" s="1">
        <v>4</v>
      </c>
      <c r="H108" s="9">
        <f t="shared" si="103"/>
        <v>5.3682737757579</v>
      </c>
      <c r="I108" s="9">
        <f t="shared" si="104"/>
        <v>278.5182737757579</v>
      </c>
      <c r="J108" s="9">
        <f t="shared" si="105"/>
        <v>3.4641285838812215E-2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2.5049956995503355</v>
      </c>
      <c r="P108" s="9">
        <f t="shared" si="108"/>
        <v>8.6776272053118539E-2</v>
      </c>
      <c r="Q108" s="12">
        <f t="shared" si="109"/>
        <v>2.603288161593556E-2</v>
      </c>
      <c r="R108" s="9">
        <f t="shared" si="110"/>
        <v>0.19436706250000002</v>
      </c>
      <c r="S108" s="13">
        <f t="shared" si="111"/>
        <v>0.13393669318810411</v>
      </c>
      <c r="T108" s="2">
        <f t="shared" si="112"/>
        <v>0.01</v>
      </c>
      <c r="U108" s="14">
        <f t="shared" si="113"/>
        <v>1.3393669318810411E-3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6.829366931881041E-3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14.6795149202236</v>
      </c>
      <c r="E109" s="10">
        <f t="shared" si="122"/>
        <v>5.3682737757579</v>
      </c>
      <c r="F109" s="7" t="s">
        <v>83</v>
      </c>
      <c r="G109" s="1">
        <v>5</v>
      </c>
      <c r="H109" s="9">
        <f t="shared" si="103"/>
        <v>14.6795149202236</v>
      </c>
      <c r="I109" s="9">
        <f t="shared" si="104"/>
        <v>287.82951492022357</v>
      </c>
      <c r="J109" s="9">
        <f t="shared" si="105"/>
        <v>0.10733690583927771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2.297308456122356</v>
      </c>
      <c r="O109" s="9">
        <f t="shared" si="123"/>
        <v>0.76880117970819439</v>
      </c>
      <c r="P109" s="9">
        <f t="shared" si="108"/>
        <v>8.2520739835464083E-2</v>
      </c>
      <c r="Q109" s="12">
        <f t="shared" si="109"/>
        <v>2.4756221950639225E-2</v>
      </c>
      <c r="R109" s="9">
        <f t="shared" si="110"/>
        <v>0.19436706250000002</v>
      </c>
      <c r="S109" s="13">
        <f t="shared" si="111"/>
        <v>0.12736840096371382</v>
      </c>
      <c r="T109" s="2">
        <f t="shared" si="112"/>
        <v>0.01</v>
      </c>
      <c r="U109" s="14">
        <f t="shared" si="113"/>
        <v>1.2736840096371383E-3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6.7636840096371382E-3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17.560242231598998</v>
      </c>
      <c r="E110" s="10">
        <f t="shared" si="122"/>
        <v>14.6795149202236</v>
      </c>
      <c r="F110" s="7" t="s">
        <v>85</v>
      </c>
      <c r="G110" s="1">
        <v>6</v>
      </c>
      <c r="H110" s="9">
        <f t="shared" si="103"/>
        <v>17.560242231598998</v>
      </c>
      <c r="I110" s="9">
        <f t="shared" si="104"/>
        <v>290.71024223159895</v>
      </c>
      <c r="J110" s="9">
        <f t="shared" si="105"/>
        <v>0.15008272221121646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1.3341706482060638</v>
      </c>
      <c r="P110" s="9">
        <f t="shared" si="108"/>
        <v>0.20023596277706929</v>
      </c>
      <c r="Q110" s="12">
        <f t="shared" si="109"/>
        <v>6.0070788833120781E-2</v>
      </c>
      <c r="R110" s="9">
        <f t="shared" si="110"/>
        <v>0.19436706250000002</v>
      </c>
      <c r="S110" s="13">
        <f t="shared" si="111"/>
        <v>0.30905847966458194</v>
      </c>
      <c r="T110" s="2">
        <f t="shared" si="112"/>
        <v>0.01</v>
      </c>
      <c r="U110" s="14">
        <f t="shared" si="113"/>
        <v>3.0905847966458196E-3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8.580584796645821E-3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19.993346016215799</v>
      </c>
      <c r="E111" s="10">
        <f t="shared" si="122"/>
        <v>17.560242231598998</v>
      </c>
      <c r="F111" s="7" t="s">
        <v>83</v>
      </c>
      <c r="G111" s="1">
        <v>7</v>
      </c>
      <c r="H111" s="9">
        <f t="shared" si="103"/>
        <v>19.993346016215799</v>
      </c>
      <c r="I111" s="9">
        <f t="shared" si="104"/>
        <v>293.14334601621579</v>
      </c>
      <c r="J111" s="9">
        <f t="shared" si="105"/>
        <v>0.19818105046880324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1.781824893762328</v>
      </c>
      <c r="P111" s="9">
        <f t="shared" si="108"/>
        <v>0.35312392919728192</v>
      </c>
      <c r="Q111" s="12">
        <f t="shared" si="109"/>
        <v>0.10593717875918457</v>
      </c>
      <c r="R111" s="9">
        <f t="shared" si="110"/>
        <v>0.19436706250000002</v>
      </c>
      <c r="S111" s="13">
        <f t="shared" si="111"/>
        <v>0.54503668160949115</v>
      </c>
      <c r="T111" s="2">
        <f t="shared" si="112"/>
        <v>0.01</v>
      </c>
      <c r="U111" s="14">
        <f t="shared" si="113"/>
        <v>5.4503668160949112E-3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1.5400366816094913E-2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21.595211659648299</v>
      </c>
      <c r="E112" s="10">
        <f t="shared" si="122"/>
        <v>19.993346016215799</v>
      </c>
      <c r="F112" s="7" t="s">
        <v>83</v>
      </c>
      <c r="G112" s="1">
        <v>8</v>
      </c>
      <c r="H112" s="9">
        <f t="shared" si="103"/>
        <v>21.595211659648299</v>
      </c>
      <c r="I112" s="9">
        <f t="shared" si="104"/>
        <v>294.74521165964825</v>
      </c>
      <c r="J112" s="9">
        <f t="shared" si="105"/>
        <v>0.23738819133706657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2.0765911728983797</v>
      </c>
      <c r="P112" s="9">
        <f t="shared" si="108"/>
        <v>0.49295822268086403</v>
      </c>
      <c r="Q112" s="12">
        <f t="shared" si="109"/>
        <v>0.14788746680425921</v>
      </c>
      <c r="R112" s="9">
        <f t="shared" si="110"/>
        <v>0.19436706250000002</v>
      </c>
      <c r="S112" s="13">
        <f t="shared" si="111"/>
        <v>0.7608669128508293</v>
      </c>
      <c r="T112" s="2">
        <f t="shared" si="112"/>
        <v>0.01</v>
      </c>
      <c r="U112" s="14">
        <f t="shared" si="113"/>
        <v>7.6086691285082936E-3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1.7558669128508293E-2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22.607684443926299</v>
      </c>
      <c r="E113" s="10">
        <f t="shared" si="122"/>
        <v>21.595211659648299</v>
      </c>
      <c r="F113" s="7" t="s">
        <v>83</v>
      </c>
      <c r="G113" s="1">
        <v>9</v>
      </c>
      <c r="H113" s="9">
        <f t="shared" si="103"/>
        <v>22.607684443926299</v>
      </c>
      <c r="I113" s="9">
        <f t="shared" si="104"/>
        <v>295.75768444392628</v>
      </c>
      <c r="J113" s="9">
        <f t="shared" si="105"/>
        <v>0.26581077622975874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2.231523158550849</v>
      </c>
      <c r="P113" s="9">
        <f t="shared" si="108"/>
        <v>0.59316290294908414</v>
      </c>
      <c r="Q113" s="12">
        <f t="shared" si="109"/>
        <v>0.17794887088472525</v>
      </c>
      <c r="R113" s="9">
        <f t="shared" si="110"/>
        <v>0.19436706250000002</v>
      </c>
      <c r="S113" s="13">
        <f t="shared" si="111"/>
        <v>0.91552996992340319</v>
      </c>
      <c r="T113" s="2">
        <f t="shared" si="112"/>
        <v>0.01</v>
      </c>
      <c r="U113" s="14">
        <f t="shared" si="113"/>
        <v>9.1552996992340322E-3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1.9105299699234031E-2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17.976256750403</v>
      </c>
      <c r="E114" s="10">
        <f t="shared" si="122"/>
        <v>22.607684443926299</v>
      </c>
      <c r="F114" s="7" t="s">
        <v>83</v>
      </c>
      <c r="G114" s="1">
        <v>10</v>
      </c>
      <c r="H114" s="9">
        <f t="shared" si="103"/>
        <v>17.976256750403</v>
      </c>
      <c r="I114" s="9">
        <f t="shared" si="104"/>
        <v>291.126256750403</v>
      </c>
      <c r="J114" s="9">
        <f t="shared" si="105"/>
        <v>0.15744051570116296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2.2862504639350982</v>
      </c>
      <c r="P114" s="9">
        <f t="shared" si="108"/>
        <v>0.35994845206396492</v>
      </c>
      <c r="Q114" s="12">
        <f t="shared" si="109"/>
        <v>0.10798453561918947</v>
      </c>
      <c r="R114" s="9">
        <f t="shared" si="110"/>
        <v>0.19436706250000002</v>
      </c>
      <c r="S114" s="13">
        <f t="shared" si="111"/>
        <v>0.55557013740015471</v>
      </c>
      <c r="T114" s="2">
        <f t="shared" si="112"/>
        <v>0.01</v>
      </c>
      <c r="U114" s="14">
        <f t="shared" si="113"/>
        <v>5.5557013740015473E-3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1.5505701374001549E-2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12.968276253288</v>
      </c>
      <c r="E115" s="10">
        <f t="shared" si="122"/>
        <v>17.976256750403</v>
      </c>
      <c r="F115" s="7" t="s">
        <v>83</v>
      </c>
      <c r="G115" s="1">
        <v>11</v>
      </c>
      <c r="H115" s="9">
        <f t="shared" si="103"/>
        <v>12.968276253288</v>
      </c>
      <c r="I115" s="9">
        <f t="shared" si="104"/>
        <v>286.118276253288</v>
      </c>
      <c r="J115" s="9">
        <f t="shared" si="105"/>
        <v>8.7676110529363929E-2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1.8299869112775766</v>
      </c>
      <c r="O115" s="9">
        <f t="shared" si="123"/>
        <v>0.74420530892689007</v>
      </c>
      <c r="P115" s="9">
        <f t="shared" si="108"/>
        <v>6.5249026922013439E-2</v>
      </c>
      <c r="Q115" s="12">
        <f t="shared" si="109"/>
        <v>1.9574708076604032E-2</v>
      </c>
      <c r="R115" s="9">
        <f t="shared" si="110"/>
        <v>0.19436706250000002</v>
      </c>
      <c r="S115" s="13">
        <f t="shared" si="111"/>
        <v>0.10071000623680275</v>
      </c>
      <c r="T115" s="2">
        <f t="shared" si="112"/>
        <v>0.01</v>
      </c>
      <c r="U115" s="14">
        <f t="shared" si="113"/>
        <v>1.0071000623680275E-3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6.4971000623680279E-3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5.88785541741629</v>
      </c>
      <c r="E116" s="10">
        <f t="shared" si="122"/>
        <v>12.968276253288</v>
      </c>
      <c r="F116" s="7" t="s">
        <v>85</v>
      </c>
      <c r="G116" s="1">
        <v>12</v>
      </c>
      <c r="H116" s="9">
        <f t="shared" si="103"/>
        <v>5.88785541741629</v>
      </c>
      <c r="I116" s="9">
        <f t="shared" si="104"/>
        <v>279.03785541741627</v>
      </c>
      <c r="J116" s="9">
        <f t="shared" si="105"/>
        <v>3.6971301224654002E-2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1.32684649033821</v>
      </c>
      <c r="P116" s="9">
        <f t="shared" si="108"/>
        <v>4.9055241273168924E-2</v>
      </c>
      <c r="Q116" s="12">
        <f t="shared" si="109"/>
        <v>1.4716572381950677E-2</v>
      </c>
      <c r="R116" s="9">
        <f t="shared" si="110"/>
        <v>0.19436706250000002</v>
      </c>
      <c r="S116" s="13">
        <f t="shared" si="111"/>
        <v>7.5715361402607373E-2</v>
      </c>
      <c r="T116" s="2">
        <f t="shared" si="112"/>
        <v>0.01</v>
      </c>
      <c r="U116" s="14">
        <f t="shared" si="113"/>
        <v>7.5715361402607379E-4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6.247153614026074E-3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1.0274331013533899</v>
      </c>
      <c r="E117" s="10">
        <f t="shared" si="122"/>
        <v>5.88785541741629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2.5854627371935499</v>
      </c>
      <c r="E121" s="7"/>
      <c r="F121" s="7"/>
      <c r="G121" s="1">
        <v>1</v>
      </c>
      <c r="H121" s="9">
        <f t="shared" ref="H121:H132" si="124">E122</f>
        <v>2.5854627371935499</v>
      </c>
      <c r="I121" s="9">
        <f t="shared" ref="I121:I132" si="125">H121+273.15</f>
        <v>275.73546273719353</v>
      </c>
      <c r="J121" s="9">
        <f t="shared" ref="J121:J132" si="126">EXP(($C$15*(I121-$C$13))/($C$16*I121*$C$13))</f>
        <v>2.4342559306851599E-2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6.930326634660651E-3</v>
      </c>
      <c r="Q121" s="12">
        <f t="shared" ref="Q121:Q132" si="130">P121*$B$123</f>
        <v>2.2870077894380147E-3</v>
      </c>
      <c r="R121" s="9">
        <f t="shared" ref="R121:R132" si="131">L121*$B$123</f>
        <v>9.3951000000000007E-2</v>
      </c>
      <c r="S121" s="13">
        <f t="shared" ref="S121:S132" si="132">Q121/R121</f>
        <v>2.4342559306851599E-2</v>
      </c>
      <c r="T121" s="2">
        <f t="shared" ref="T121:T132" si="133">$B$122/100</f>
        <v>0.01</v>
      </c>
      <c r="U121" s="14">
        <f t="shared" ref="U121:U132" si="134">S121*T121</f>
        <v>2.43425593068516E-4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5.7334255930685165E-3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1.65235911380198</v>
      </c>
      <c r="E122" s="10">
        <f t="shared" ref="E122:E133" si="145">D121</f>
        <v>2.5854627371935499</v>
      </c>
      <c r="F122" s="7" t="s">
        <v>83</v>
      </c>
      <c r="G122" s="1">
        <v>2</v>
      </c>
      <c r="H122" s="9">
        <f t="shared" si="124"/>
        <v>1.65235911380198</v>
      </c>
      <c r="I122" s="9">
        <f t="shared" si="125"/>
        <v>274.80235911380197</v>
      </c>
      <c r="J122" s="9">
        <f t="shared" si="126"/>
        <v>2.1591992695321152E-2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0.56246967336533937</v>
      </c>
      <c r="P122" s="9">
        <f t="shared" si="129"/>
        <v>1.2144841078644083E-2</v>
      </c>
      <c r="Q122" s="12">
        <f t="shared" si="130"/>
        <v>4.0077975559525475E-3</v>
      </c>
      <c r="R122" s="9">
        <f t="shared" si="131"/>
        <v>9.3951000000000007E-2</v>
      </c>
      <c r="S122" s="13">
        <f t="shared" si="132"/>
        <v>4.2658381027903348E-2</v>
      </c>
      <c r="T122" s="2">
        <f t="shared" si="133"/>
        <v>0.01</v>
      </c>
      <c r="U122" s="14">
        <f t="shared" si="134"/>
        <v>4.265838102790335E-4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5.9165838102790335E-3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2.0446213837375802</v>
      </c>
      <c r="E123" s="10">
        <f t="shared" si="145"/>
        <v>1.65235911380198</v>
      </c>
      <c r="F123" s="7" t="s">
        <v>83</v>
      </c>
      <c r="G123" s="1">
        <v>3</v>
      </c>
      <c r="H123" s="9">
        <f t="shared" si="124"/>
        <v>2.0446213837375802</v>
      </c>
      <c r="I123" s="9">
        <f t="shared" si="125"/>
        <v>275.19462138373757</v>
      </c>
      <c r="J123" s="9">
        <f t="shared" si="126"/>
        <v>2.2710497214351186E-2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0.83502483228669522</v>
      </c>
      <c r="P123" s="9">
        <f t="shared" si="129"/>
        <v>1.8963829127561057E-2</v>
      </c>
      <c r="Q123" s="12">
        <f t="shared" si="130"/>
        <v>6.2580636120951492E-3</v>
      </c>
      <c r="R123" s="9">
        <f t="shared" si="131"/>
        <v>9.3951000000000007E-2</v>
      </c>
      <c r="S123" s="13">
        <f t="shared" si="132"/>
        <v>6.6609866974222193E-2</v>
      </c>
      <c r="T123" s="2">
        <f t="shared" si="133"/>
        <v>0.01</v>
      </c>
      <c r="U123" s="14">
        <f t="shared" si="134"/>
        <v>6.6609866974222192E-4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6.1560986697422222E-3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5.3682737757579</v>
      </c>
      <c r="E124" s="10">
        <f t="shared" si="145"/>
        <v>2.0446213837375802</v>
      </c>
      <c r="F124" s="7" t="s">
        <v>83</v>
      </c>
      <c r="G124" s="1">
        <v>4</v>
      </c>
      <c r="H124" s="9">
        <f t="shared" si="124"/>
        <v>5.3682737757579</v>
      </c>
      <c r="I124" s="9">
        <f t="shared" si="125"/>
        <v>278.5182737757579</v>
      </c>
      <c r="J124" s="9">
        <f t="shared" si="126"/>
        <v>3.4641285838812215E-2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1.1007610031591342</v>
      </c>
      <c r="P124" s="9">
        <f t="shared" si="129"/>
        <v>3.8131776550653244E-2</v>
      </c>
      <c r="Q124" s="12">
        <f t="shared" si="130"/>
        <v>1.2583486261715571E-2</v>
      </c>
      <c r="R124" s="9">
        <f t="shared" si="131"/>
        <v>9.3951000000000007E-2</v>
      </c>
      <c r="S124" s="13">
        <f t="shared" si="132"/>
        <v>0.13393669318810411</v>
      </c>
      <c r="T124" s="2">
        <f t="shared" si="133"/>
        <v>0.01</v>
      </c>
      <c r="U124" s="14">
        <f t="shared" si="134"/>
        <v>1.3393669318810411E-3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6.829366931881041E-3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14.6795149202236</v>
      </c>
      <c r="E125" s="10">
        <f t="shared" si="145"/>
        <v>5.3682737757579</v>
      </c>
      <c r="F125" s="7" t="s">
        <v>83</v>
      </c>
      <c r="G125" s="1">
        <v>5</v>
      </c>
      <c r="H125" s="9">
        <f t="shared" si="124"/>
        <v>14.6795149202236</v>
      </c>
      <c r="I125" s="9">
        <f t="shared" si="125"/>
        <v>287.82951492022357</v>
      </c>
      <c r="J125" s="9">
        <f t="shared" si="126"/>
        <v>0.10733690583927771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1.0094977652780568</v>
      </c>
      <c r="O125" s="9">
        <f t="shared" si="146"/>
        <v>0.33783146133042408</v>
      </c>
      <c r="P125" s="9">
        <f t="shared" si="129"/>
        <v>3.6261783754369316E-2</v>
      </c>
      <c r="Q125" s="12">
        <f t="shared" si="130"/>
        <v>1.1966388638941875E-2</v>
      </c>
      <c r="R125" s="9">
        <f t="shared" si="131"/>
        <v>9.3951000000000007E-2</v>
      </c>
      <c r="S125" s="13">
        <f t="shared" si="132"/>
        <v>0.1273684009637138</v>
      </c>
      <c r="T125" s="2">
        <f t="shared" si="133"/>
        <v>0.01</v>
      </c>
      <c r="U125" s="14">
        <f t="shared" si="134"/>
        <v>1.2736840096371381E-3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6.7636840096371382E-3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17.560242231598998</v>
      </c>
      <c r="E126" s="10">
        <f t="shared" si="145"/>
        <v>14.6795149202236</v>
      </c>
      <c r="F126" s="7" t="s">
        <v>85</v>
      </c>
      <c r="G126" s="1">
        <v>6</v>
      </c>
      <c r="H126" s="9">
        <f t="shared" si="124"/>
        <v>17.560242231598998</v>
      </c>
      <c r="I126" s="9">
        <f t="shared" si="125"/>
        <v>290.71024223159895</v>
      </c>
      <c r="J126" s="9">
        <f t="shared" si="126"/>
        <v>0.15008272221121646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0.58626967757605475</v>
      </c>
      <c r="P126" s="9">
        <f t="shared" si="129"/>
        <v>8.7988949160506466E-2</v>
      </c>
      <c r="Q126" s="12">
        <f t="shared" si="130"/>
        <v>2.9036353222967135E-2</v>
      </c>
      <c r="R126" s="9">
        <f t="shared" si="131"/>
        <v>9.3951000000000007E-2</v>
      </c>
      <c r="S126" s="13">
        <f t="shared" si="132"/>
        <v>0.30905847966458189</v>
      </c>
      <c r="T126" s="2">
        <f t="shared" si="133"/>
        <v>0.01</v>
      </c>
      <c r="U126" s="14">
        <f t="shared" si="134"/>
        <v>3.0905847966458191E-3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8.580584796645821E-3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19.993346016215799</v>
      </c>
      <c r="E127" s="10">
        <f t="shared" si="145"/>
        <v>17.560242231598998</v>
      </c>
      <c r="F127" s="7" t="s">
        <v>83</v>
      </c>
      <c r="G127" s="1">
        <v>7</v>
      </c>
      <c r="H127" s="9">
        <f t="shared" si="124"/>
        <v>19.993346016215799</v>
      </c>
      <c r="I127" s="9">
        <f t="shared" si="125"/>
        <v>293.14334601621579</v>
      </c>
      <c r="J127" s="9">
        <f t="shared" si="126"/>
        <v>0.19818105046880324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0.78298072841554822</v>
      </c>
      <c r="P127" s="9">
        <f t="shared" si="129"/>
        <v>0.15517194325422209</v>
      </c>
      <c r="Q127" s="12">
        <f t="shared" si="130"/>
        <v>5.1206741273893297E-2</v>
      </c>
      <c r="R127" s="9">
        <f t="shared" si="131"/>
        <v>9.3951000000000007E-2</v>
      </c>
      <c r="S127" s="13">
        <f t="shared" si="132"/>
        <v>0.54503668160949104</v>
      </c>
      <c r="T127" s="2">
        <f t="shared" si="133"/>
        <v>0.01</v>
      </c>
      <c r="U127" s="14">
        <f t="shared" si="134"/>
        <v>5.4503668160949103E-3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1.5400366816094909E-2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21.595211659648299</v>
      </c>
      <c r="E128" s="10">
        <f t="shared" si="145"/>
        <v>19.993346016215799</v>
      </c>
      <c r="F128" s="7" t="s">
        <v>83</v>
      </c>
      <c r="G128" s="1">
        <v>8</v>
      </c>
      <c r="H128" s="9">
        <f t="shared" si="124"/>
        <v>21.595211659648299</v>
      </c>
      <c r="I128" s="9">
        <f t="shared" si="125"/>
        <v>294.74521165964825</v>
      </c>
      <c r="J128" s="9">
        <f t="shared" si="126"/>
        <v>0.23738819133706657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0.91250878516132616</v>
      </c>
      <c r="P128" s="9">
        <f t="shared" si="129"/>
        <v>0.21661881008863107</v>
      </c>
      <c r="Q128" s="12">
        <f t="shared" si="130"/>
        <v>7.1484207329248262E-2</v>
      </c>
      <c r="R128" s="9">
        <f t="shared" si="131"/>
        <v>9.3951000000000007E-2</v>
      </c>
      <c r="S128" s="13">
        <f t="shared" si="132"/>
        <v>0.76086691285082919</v>
      </c>
      <c r="T128" s="2">
        <f t="shared" si="133"/>
        <v>0.01</v>
      </c>
      <c r="U128" s="14">
        <f t="shared" si="134"/>
        <v>7.6086691285082919E-3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1.7558669128508293E-2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22.607684443926299</v>
      </c>
      <c r="E129" s="10">
        <f t="shared" si="145"/>
        <v>21.595211659648299</v>
      </c>
      <c r="F129" s="7" t="s">
        <v>83</v>
      </c>
      <c r="G129" s="1">
        <v>9</v>
      </c>
      <c r="H129" s="9">
        <f t="shared" si="124"/>
        <v>22.607684443926299</v>
      </c>
      <c r="I129" s="9">
        <f t="shared" si="125"/>
        <v>295.75768444392628</v>
      </c>
      <c r="J129" s="9">
        <f t="shared" si="126"/>
        <v>0.26581077622975874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0.98058997507269519</v>
      </c>
      <c r="P129" s="9">
        <f t="shared" si="129"/>
        <v>0.26065138243719288</v>
      </c>
      <c r="Q129" s="12">
        <f t="shared" si="130"/>
        <v>8.6014956204273657E-2</v>
      </c>
      <c r="R129" s="9">
        <f t="shared" si="131"/>
        <v>9.3951000000000007E-2</v>
      </c>
      <c r="S129" s="13">
        <f t="shared" si="132"/>
        <v>0.91552996992340319</v>
      </c>
      <c r="T129" s="2">
        <f t="shared" si="133"/>
        <v>0.01</v>
      </c>
      <c r="U129" s="14">
        <f t="shared" si="134"/>
        <v>9.1552996992340322E-3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1.9105299699234031E-2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17.976256750403</v>
      </c>
      <c r="E130" s="10">
        <f t="shared" si="145"/>
        <v>22.607684443926299</v>
      </c>
      <c r="F130" s="7" t="s">
        <v>83</v>
      </c>
      <c r="G130" s="1">
        <v>10</v>
      </c>
      <c r="H130" s="9">
        <f t="shared" si="124"/>
        <v>17.976256750403</v>
      </c>
      <c r="I130" s="9">
        <f t="shared" si="125"/>
        <v>291.126256750403</v>
      </c>
      <c r="J130" s="9">
        <f t="shared" si="126"/>
        <v>0.15744051570116296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1.0046385926355024</v>
      </c>
      <c r="P130" s="9">
        <f t="shared" si="129"/>
        <v>0.15817081811782407</v>
      </c>
      <c r="Q130" s="12">
        <f t="shared" si="130"/>
        <v>5.2196369978881947E-2</v>
      </c>
      <c r="R130" s="9">
        <f t="shared" si="131"/>
        <v>9.3951000000000007E-2</v>
      </c>
      <c r="S130" s="13">
        <f t="shared" si="132"/>
        <v>0.55557013740015482</v>
      </c>
      <c r="T130" s="2">
        <f t="shared" si="133"/>
        <v>0.01</v>
      </c>
      <c r="U130" s="14">
        <f t="shared" si="134"/>
        <v>5.5557013740015482E-3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1.5505701374001549E-2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12.968276253288</v>
      </c>
      <c r="E131" s="10">
        <f t="shared" si="145"/>
        <v>17.976256750403</v>
      </c>
      <c r="F131" s="7" t="s">
        <v>83</v>
      </c>
      <c r="G131" s="1">
        <v>11</v>
      </c>
      <c r="H131" s="9">
        <f t="shared" si="124"/>
        <v>12.968276253288</v>
      </c>
      <c r="I131" s="9">
        <f t="shared" si="125"/>
        <v>286.118276253288</v>
      </c>
      <c r="J131" s="9">
        <f t="shared" si="126"/>
        <v>8.7676110529363929E-2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0.80414438579179437</v>
      </c>
      <c r="O131" s="9">
        <f t="shared" si="146"/>
        <v>0.32702338872588388</v>
      </c>
      <c r="P131" s="9">
        <f t="shared" si="129"/>
        <v>2.867213877561774E-2</v>
      </c>
      <c r="Q131" s="12">
        <f t="shared" si="130"/>
        <v>9.4618057959538551E-3</v>
      </c>
      <c r="R131" s="9">
        <f t="shared" si="131"/>
        <v>9.3951000000000007E-2</v>
      </c>
      <c r="S131" s="13">
        <f t="shared" si="132"/>
        <v>0.10071000623680275</v>
      </c>
      <c r="T131" s="2">
        <f t="shared" si="133"/>
        <v>0.01</v>
      </c>
      <c r="U131" s="14">
        <f t="shared" si="134"/>
        <v>1.0071000623680275E-3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6.4971000623680279E-3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5.88785541741629</v>
      </c>
      <c r="E132" s="10">
        <f t="shared" si="145"/>
        <v>12.968276253288</v>
      </c>
      <c r="F132" s="7" t="s">
        <v>85</v>
      </c>
      <c r="G132" s="1">
        <v>12</v>
      </c>
      <c r="H132" s="9">
        <f t="shared" si="124"/>
        <v>5.88785541741629</v>
      </c>
      <c r="I132" s="9">
        <f t="shared" si="125"/>
        <v>279.03785541741627</v>
      </c>
      <c r="J132" s="9">
        <f t="shared" si="126"/>
        <v>3.6971301224654002E-2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0.58305124995026625</v>
      </c>
      <c r="P132" s="9">
        <f t="shared" si="129"/>
        <v>2.1556163391322325E-2</v>
      </c>
      <c r="Q132" s="12">
        <f t="shared" si="130"/>
        <v>7.1135339191363677E-3</v>
      </c>
      <c r="R132" s="9">
        <f t="shared" si="131"/>
        <v>9.3951000000000007E-2</v>
      </c>
      <c r="S132" s="13">
        <f t="shared" si="132"/>
        <v>7.5715361402607387E-2</v>
      </c>
      <c r="T132" s="2">
        <f t="shared" si="133"/>
        <v>0.01</v>
      </c>
      <c r="U132" s="14">
        <f t="shared" si="134"/>
        <v>7.571536140260739E-4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6.247153614026074E-3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1.0274331013533899</v>
      </c>
      <c r="E133" s="10">
        <f t="shared" si="145"/>
        <v>5.88785541741629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2.5854627371935499</v>
      </c>
      <c r="E136" s="7"/>
      <c r="F136" s="7"/>
      <c r="G136" s="1">
        <v>1</v>
      </c>
      <c r="H136" s="9">
        <f t="shared" ref="H136:H147" si="147">E137</f>
        <v>2.5854627371935499</v>
      </c>
      <c r="I136" s="9">
        <f t="shared" ref="I136:I147" si="148">H136+273.15</f>
        <v>275.73546273719353</v>
      </c>
      <c r="J136" s="9">
        <f t="shared" ref="J136:J147" si="149">EXP(($C$15*(I136-$C$13))/($C$16*I136*$C$13))</f>
        <v>2.4342559306851599E-2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1.8477168928200484E-2</v>
      </c>
      <c r="Q136" s="12">
        <f t="shared" ref="Q136:Q147" si="153">P136*$B$138</f>
        <v>4.804063921332126E-3</v>
      </c>
      <c r="R136" s="9">
        <f t="shared" ref="R136:R147" si="154">L136*$B$138</f>
        <v>0.19735245833333334</v>
      </c>
      <c r="S136" s="13">
        <f t="shared" ref="S136:S147" si="155">Q136/R136</f>
        <v>2.4342559306851599E-2</v>
      </c>
      <c r="T136" s="2">
        <f t="shared" ref="T136:T147" si="156">$B$137/100</f>
        <v>0.01</v>
      </c>
      <c r="U136" s="14">
        <f t="shared" ref="U136:U147" si="157">S136*T136</f>
        <v>2.43425593068516E-4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5.7334255930685165E-3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1.65235911380198</v>
      </c>
      <c r="E137" s="10">
        <f t="shared" ref="E137:E148" si="166">D136</f>
        <v>2.5854627371935499</v>
      </c>
      <c r="F137" s="7" t="s">
        <v>83</v>
      </c>
      <c r="G137" s="1">
        <v>2</v>
      </c>
      <c r="H137" s="9">
        <f t="shared" si="147"/>
        <v>1.65235911380198</v>
      </c>
      <c r="I137" s="9">
        <f t="shared" si="148"/>
        <v>274.80235911380197</v>
      </c>
      <c r="J137" s="9">
        <f t="shared" si="149"/>
        <v>2.1591992695321152E-2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1.499618664405133</v>
      </c>
      <c r="P137" s="9">
        <f t="shared" si="152"/>
        <v>3.2379755247602893E-2</v>
      </c>
      <c r="Q137" s="12">
        <f t="shared" si="153"/>
        <v>8.4187363643767523E-3</v>
      </c>
      <c r="R137" s="9">
        <f t="shared" si="154"/>
        <v>0.19735245833333334</v>
      </c>
      <c r="S137" s="13">
        <f t="shared" si="155"/>
        <v>4.2658381027903342E-2</v>
      </c>
      <c r="T137" s="2">
        <f t="shared" si="156"/>
        <v>0.01</v>
      </c>
      <c r="U137" s="14">
        <f t="shared" si="157"/>
        <v>4.2658381027903345E-4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5.9165838102790335E-3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2.0446213837375802</v>
      </c>
      <c r="E138" s="10">
        <f t="shared" si="166"/>
        <v>1.65235911380198</v>
      </c>
      <c r="F138" s="7" t="s">
        <v>83</v>
      </c>
      <c r="G138" s="1">
        <v>3</v>
      </c>
      <c r="H138" s="9">
        <f t="shared" si="147"/>
        <v>2.0446213837375802</v>
      </c>
      <c r="I138" s="9">
        <f t="shared" si="148"/>
        <v>275.19462138373757</v>
      </c>
      <c r="J138" s="9">
        <f t="shared" si="149"/>
        <v>2.2710497214351186E-2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2.226286825824197</v>
      </c>
      <c r="P138" s="9">
        <f t="shared" si="152"/>
        <v>5.0560080756227171E-2</v>
      </c>
      <c r="Q138" s="12">
        <f t="shared" si="153"/>
        <v>1.3145620996619065E-2</v>
      </c>
      <c r="R138" s="9">
        <f t="shared" si="154"/>
        <v>0.19735245833333334</v>
      </c>
      <c r="S138" s="13">
        <f t="shared" si="155"/>
        <v>6.6609866974222207E-2</v>
      </c>
      <c r="T138" s="2">
        <f t="shared" si="156"/>
        <v>0.01</v>
      </c>
      <c r="U138" s="14">
        <f t="shared" si="157"/>
        <v>6.6609866974222203E-4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6.1560986697422222E-3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5.3682737757579</v>
      </c>
      <c r="E139" s="10">
        <f t="shared" si="166"/>
        <v>2.0446213837375802</v>
      </c>
      <c r="F139" s="7" t="s">
        <v>83</v>
      </c>
      <c r="G139" s="1">
        <v>4</v>
      </c>
      <c r="H139" s="9">
        <f t="shared" si="147"/>
        <v>5.3682737757579</v>
      </c>
      <c r="I139" s="9">
        <f t="shared" si="148"/>
        <v>278.5182737757579</v>
      </c>
      <c r="J139" s="9">
        <f t="shared" si="149"/>
        <v>3.4641285838812215E-2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2.9347746617346369</v>
      </c>
      <c r="P139" s="9">
        <f t="shared" si="152"/>
        <v>0.10166436792965299</v>
      </c>
      <c r="Q139" s="12">
        <f t="shared" si="153"/>
        <v>2.6432735661709776E-2</v>
      </c>
      <c r="R139" s="9">
        <f t="shared" si="154"/>
        <v>0.19735245833333334</v>
      </c>
      <c r="S139" s="13">
        <f t="shared" si="155"/>
        <v>0.13393669318810414</v>
      </c>
      <c r="T139" s="2">
        <f t="shared" si="156"/>
        <v>0.01</v>
      </c>
      <c r="U139" s="14">
        <f t="shared" si="157"/>
        <v>1.3393669318810413E-3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6.8293669318810419E-3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14.6795149202236</v>
      </c>
      <c r="E140" s="10">
        <f t="shared" si="166"/>
        <v>5.3682737757579</v>
      </c>
      <c r="F140" s="7" t="s">
        <v>83</v>
      </c>
      <c r="G140" s="1">
        <v>5</v>
      </c>
      <c r="H140" s="9">
        <f t="shared" si="147"/>
        <v>14.6795149202236</v>
      </c>
      <c r="I140" s="9">
        <f t="shared" si="148"/>
        <v>287.82951492022357</v>
      </c>
      <c r="J140" s="9">
        <f t="shared" si="149"/>
        <v>0.10733690583927771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3.5921582104716507</v>
      </c>
      <c r="P140" s="9">
        <f t="shared" si="152"/>
        <v>0.38557114759718392</v>
      </c>
      <c r="Q140" s="12">
        <f t="shared" si="153"/>
        <v>0.10024849837526782</v>
      </c>
      <c r="R140" s="9">
        <f t="shared" si="154"/>
        <v>0.19735245833333334</v>
      </c>
      <c r="S140" s="13">
        <f t="shared" si="155"/>
        <v>0.50796680832799934</v>
      </c>
      <c r="T140" s="2">
        <f t="shared" si="156"/>
        <v>0.01</v>
      </c>
      <c r="U140" s="14">
        <f t="shared" si="157"/>
        <v>5.0796680832799939E-3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1.0569668083279995E-2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17.560242231598998</v>
      </c>
      <c r="E141" s="10">
        <f t="shared" si="166"/>
        <v>14.6795149202236</v>
      </c>
      <c r="F141" s="7" t="s">
        <v>85</v>
      </c>
      <c r="G141" s="1">
        <v>6</v>
      </c>
      <c r="H141" s="9">
        <f t="shared" si="147"/>
        <v>17.560242231598998</v>
      </c>
      <c r="I141" s="9">
        <f t="shared" si="148"/>
        <v>290.71024223159895</v>
      </c>
      <c r="J141" s="9">
        <f t="shared" si="149"/>
        <v>0.15008272221121646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3.9656349795411332</v>
      </c>
      <c r="P141" s="9">
        <f t="shared" si="152"/>
        <v>0.59517329302555499</v>
      </c>
      <c r="Q141" s="12">
        <f t="shared" si="153"/>
        <v>0.1547450561866443</v>
      </c>
      <c r="R141" s="9">
        <f t="shared" si="154"/>
        <v>0.19735245833333334</v>
      </c>
      <c r="S141" s="13">
        <f t="shared" si="155"/>
        <v>0.78410503468508075</v>
      </c>
      <c r="T141" s="2">
        <f t="shared" si="156"/>
        <v>0.01</v>
      </c>
      <c r="U141" s="14">
        <f t="shared" si="157"/>
        <v>7.8410503468508072E-3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1.3331050346850809E-2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19.993346016215799</v>
      </c>
      <c r="E142" s="10">
        <f t="shared" si="166"/>
        <v>17.560242231598998</v>
      </c>
      <c r="F142" s="7" t="s">
        <v>83</v>
      </c>
      <c r="G142" s="1">
        <v>7</v>
      </c>
      <c r="H142" s="9">
        <f t="shared" si="147"/>
        <v>19.993346016215799</v>
      </c>
      <c r="I142" s="9">
        <f t="shared" si="148"/>
        <v>293.14334601621579</v>
      </c>
      <c r="J142" s="9">
        <f t="shared" si="149"/>
        <v>0.19818105046880324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4.1295096031822451</v>
      </c>
      <c r="P142" s="9">
        <f t="shared" si="152"/>
        <v>0.81839055107966818</v>
      </c>
      <c r="Q142" s="12">
        <f t="shared" si="153"/>
        <v>0.21278154328071375</v>
      </c>
      <c r="R142" s="9">
        <f t="shared" si="154"/>
        <v>0.19735245833333334</v>
      </c>
      <c r="S142" s="13">
        <f t="shared" si="155"/>
        <v>1.0781803534533139</v>
      </c>
      <c r="T142" s="2">
        <f t="shared" si="156"/>
        <v>0.01</v>
      </c>
      <c r="U142" s="14">
        <f t="shared" si="157"/>
        <v>1.0781803534533139E-2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2.073180353453314E-2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21.595211659648299</v>
      </c>
      <c r="E143" s="10">
        <f t="shared" si="166"/>
        <v>19.993346016215799</v>
      </c>
      <c r="F143" s="7" t="s">
        <v>83</v>
      </c>
      <c r="G143" s="1">
        <v>8</v>
      </c>
      <c r="H143" s="9">
        <f t="shared" si="147"/>
        <v>21.595211659648299</v>
      </c>
      <c r="I143" s="9">
        <f t="shared" si="148"/>
        <v>294.74521165964825</v>
      </c>
      <c r="J143" s="9">
        <f t="shared" si="149"/>
        <v>0.23738819133706657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4.0701669687692439</v>
      </c>
      <c r="P143" s="9">
        <f t="shared" si="152"/>
        <v>0.96620957515600148</v>
      </c>
      <c r="Q143" s="12">
        <f t="shared" si="153"/>
        <v>0.25121448954056042</v>
      </c>
      <c r="R143" s="9">
        <f t="shared" si="154"/>
        <v>0.19735245833333334</v>
      </c>
      <c r="S143" s="13">
        <f t="shared" si="155"/>
        <v>1.2729230315249114</v>
      </c>
      <c r="T143" s="2">
        <f t="shared" si="156"/>
        <v>0.01</v>
      </c>
      <c r="U143" s="14">
        <f t="shared" si="157"/>
        <v>1.2729230315249114E-2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2.2679230315249113E-2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22.607684443926299</v>
      </c>
      <c r="E144" s="10">
        <f t="shared" si="166"/>
        <v>21.595211659648299</v>
      </c>
      <c r="F144" s="7" t="s">
        <v>83</v>
      </c>
      <c r="G144" s="1">
        <v>9</v>
      </c>
      <c r="H144" s="9">
        <f t="shared" si="147"/>
        <v>22.607684443926299</v>
      </c>
      <c r="I144" s="9">
        <f t="shared" si="148"/>
        <v>295.75768444392628</v>
      </c>
      <c r="J144" s="9">
        <f t="shared" si="149"/>
        <v>0.26581077622975874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3.8630053102799091</v>
      </c>
      <c r="P144" s="9">
        <f t="shared" si="152"/>
        <v>1.0268284401051826</v>
      </c>
      <c r="Q144" s="12">
        <f t="shared" si="153"/>
        <v>0.26697539442734747</v>
      </c>
      <c r="R144" s="9">
        <f t="shared" si="154"/>
        <v>0.19735245833333334</v>
      </c>
      <c r="S144" s="13">
        <f t="shared" si="155"/>
        <v>1.3527847419889709</v>
      </c>
      <c r="T144" s="2">
        <f t="shared" si="156"/>
        <v>0.01</v>
      </c>
      <c r="U144" s="14">
        <f t="shared" si="157"/>
        <v>1.3527847419889709E-2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2.3477847419889709E-2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17.976256750403</v>
      </c>
      <c r="E145" s="10">
        <f t="shared" si="166"/>
        <v>22.607684443926299</v>
      </c>
      <c r="F145" s="7" t="s">
        <v>83</v>
      </c>
      <c r="G145" s="1">
        <v>10</v>
      </c>
      <c r="H145" s="9">
        <f t="shared" si="147"/>
        <v>17.976256750403</v>
      </c>
      <c r="I145" s="9">
        <f t="shared" si="148"/>
        <v>291.126256750403</v>
      </c>
      <c r="J145" s="9">
        <f t="shared" si="149"/>
        <v>0.15744051570116296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3.5952247868413929</v>
      </c>
      <c r="P145" s="9">
        <f t="shared" si="152"/>
        <v>0.56603404450191264</v>
      </c>
      <c r="Q145" s="12">
        <f t="shared" si="153"/>
        <v>0.14716885157049728</v>
      </c>
      <c r="R145" s="9">
        <f t="shared" si="154"/>
        <v>0.19735245833333334</v>
      </c>
      <c r="S145" s="13">
        <f t="shared" si="155"/>
        <v>0.74571582646275092</v>
      </c>
      <c r="T145" s="2">
        <f t="shared" si="156"/>
        <v>0.01</v>
      </c>
      <c r="U145" s="14">
        <f t="shared" si="157"/>
        <v>7.4571582646275093E-3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1.740715826462751E-2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12.968276253288</v>
      </c>
      <c r="E146" s="10">
        <f t="shared" si="166"/>
        <v>17.976256750403</v>
      </c>
      <c r="F146" s="7" t="s">
        <v>83</v>
      </c>
      <c r="G146" s="1">
        <v>11</v>
      </c>
      <c r="H146" s="9">
        <f t="shared" si="147"/>
        <v>12.968276253288</v>
      </c>
      <c r="I146" s="9">
        <f t="shared" si="148"/>
        <v>286.118276253288</v>
      </c>
      <c r="J146" s="9">
        <f t="shared" si="149"/>
        <v>8.7676110529363929E-2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3.7882386590061472</v>
      </c>
      <c r="P146" s="9">
        <f t="shared" si="152"/>
        <v>0.33213803137863235</v>
      </c>
      <c r="Q146" s="12">
        <f t="shared" si="153"/>
        <v>8.6355888158444416E-2</v>
      </c>
      <c r="R146" s="9">
        <f t="shared" si="154"/>
        <v>0.19735245833333334</v>
      </c>
      <c r="S146" s="13">
        <f t="shared" si="155"/>
        <v>0.43757188984485368</v>
      </c>
      <c r="T146" s="2">
        <f t="shared" si="156"/>
        <v>0.01</v>
      </c>
      <c r="U146" s="14">
        <f t="shared" si="157"/>
        <v>4.3757188984485367E-3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9.8657188984485368E-3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5.88785541741629</v>
      </c>
      <c r="E147" s="10">
        <f t="shared" si="166"/>
        <v>12.968276253288</v>
      </c>
      <c r="F147" s="7" t="s">
        <v>85</v>
      </c>
      <c r="G147" s="1">
        <v>12</v>
      </c>
      <c r="H147" s="9">
        <f t="shared" si="147"/>
        <v>5.88785541741629</v>
      </c>
      <c r="I147" s="9">
        <f t="shared" si="148"/>
        <v>279.03785541741627</v>
      </c>
      <c r="J147" s="9">
        <f t="shared" si="149"/>
        <v>3.6971301224654002E-2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4.2151485442941814</v>
      </c>
      <c r="P147" s="9">
        <f t="shared" si="152"/>
        <v>0.15583952653776201</v>
      </c>
      <c r="Q147" s="12">
        <f t="shared" si="153"/>
        <v>4.0518276899818122E-2</v>
      </c>
      <c r="R147" s="9">
        <f t="shared" si="154"/>
        <v>0.19735245833333334</v>
      </c>
      <c r="S147" s="13">
        <f t="shared" si="155"/>
        <v>0.20530920791157167</v>
      </c>
      <c r="T147" s="2">
        <f t="shared" si="156"/>
        <v>0.01</v>
      </c>
      <c r="U147" s="14">
        <f t="shared" si="157"/>
        <v>2.0530920791157169E-3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7.543092079115717E-3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1.0274331013533899</v>
      </c>
      <c r="E148" s="10">
        <f t="shared" si="166"/>
        <v>5.88785541741629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70820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250412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310988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362100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901499.7865606253</v>
      </c>
      <c r="J13" s="6" t="s">
        <v>37</v>
      </c>
      <c r="K13" s="6">
        <f>I13/(10000*1000)</f>
        <v>9.0149978656062529E-2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12.2398703207419</v>
      </c>
      <c r="E26" s="7"/>
      <c r="F26" s="7"/>
      <c r="G26" s="1">
        <v>1</v>
      </c>
      <c r="H26" s="9">
        <f t="shared" ref="H26:H37" si="0">E27</f>
        <v>12.2398703207419</v>
      </c>
      <c r="I26" s="9">
        <f t="shared" ref="I26:I37" si="1">H26+273.15</f>
        <v>285.38987032074186</v>
      </c>
      <c r="J26" s="9">
        <f t="shared" ref="J26:J37" si="2">EXP(($C$15*(I26-$C$13))/($C$16*I26*$C$13))</f>
        <v>8.0382172009162561E-2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3.2580577651965745</v>
      </c>
      <c r="Q26" s="12">
        <f t="shared" ref="Q26:Q37" si="6">P26*$B$28</f>
        <v>0.32580577651965748</v>
      </c>
      <c r="R26" s="9">
        <f t="shared" ref="R26:R37" si="7">L26*$B$28</f>
        <v>4.0532094166666672</v>
      </c>
      <c r="S26" s="13">
        <f t="shared" ref="S26:S37" si="8">Q26/R26</f>
        <v>8.0382172009162561E-2</v>
      </c>
      <c r="T26" s="2">
        <f t="shared" ref="T26:T37" si="9">$B$27/100</f>
        <v>0.34</v>
      </c>
      <c r="U26" s="14">
        <f t="shared" ref="U26:U37" si="10">S26*T26</f>
        <v>2.7329938483115272E-2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4.022993848311527E-2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12.1896455756874</v>
      </c>
      <c r="E27" s="10">
        <f t="shared" ref="E27:E38" si="18">D26</f>
        <v>12.2398703207419</v>
      </c>
      <c r="F27" s="7" t="s">
        <v>83</v>
      </c>
      <c r="G27" s="1">
        <v>2</v>
      </c>
      <c r="H27" s="9">
        <f t="shared" si="0"/>
        <v>12.1896455756874</v>
      </c>
      <c r="I27" s="9">
        <f t="shared" si="1"/>
        <v>285.33964557568737</v>
      </c>
      <c r="J27" s="9">
        <f t="shared" si="2"/>
        <v>7.9900901561343773E-2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77.806130568136766</v>
      </c>
      <c r="P27" s="9">
        <f t="shared" si="5"/>
        <v>6.2167799793937562</v>
      </c>
      <c r="Q27" s="12">
        <f t="shared" si="6"/>
        <v>0.62167799793937562</v>
      </c>
      <c r="R27" s="9">
        <f t="shared" si="7"/>
        <v>4.0532094166666672</v>
      </c>
      <c r="S27" s="13">
        <f t="shared" si="8"/>
        <v>0.15337919510969644</v>
      </c>
      <c r="T27" s="2">
        <f t="shared" si="9"/>
        <v>0.34</v>
      </c>
      <c r="U27" s="14">
        <f t="shared" si="10"/>
        <v>5.2148926337296793E-2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6.5048926337296795E-2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13.813527123142</v>
      </c>
      <c r="E28" s="10">
        <f t="shared" si="18"/>
        <v>12.1896455756874</v>
      </c>
      <c r="F28" s="7" t="s">
        <v>83</v>
      </c>
      <c r="G28" s="1">
        <v>3</v>
      </c>
      <c r="H28" s="9">
        <f t="shared" si="0"/>
        <v>13.813527123142</v>
      </c>
      <c r="I28" s="9">
        <f t="shared" si="1"/>
        <v>286.963527123142</v>
      </c>
      <c r="J28" s="9">
        <f t="shared" si="2"/>
        <v>9.6920077919771572E-2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112.12144475540967</v>
      </c>
      <c r="P28" s="9">
        <f t="shared" si="5"/>
        <v>10.866819162171669</v>
      </c>
      <c r="Q28" s="12">
        <f t="shared" si="6"/>
        <v>1.086681916217167</v>
      </c>
      <c r="R28" s="9">
        <f t="shared" si="7"/>
        <v>4.0532094166666672</v>
      </c>
      <c r="S28" s="13">
        <f t="shared" si="8"/>
        <v>0.26810406384352259</v>
      </c>
      <c r="T28" s="2">
        <f t="shared" si="9"/>
        <v>0.34</v>
      </c>
      <c r="U28" s="14">
        <f t="shared" si="10"/>
        <v>9.1155381706797683E-2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0.10405538170679768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16.086199126061501</v>
      </c>
      <c r="E29" s="10">
        <f t="shared" si="18"/>
        <v>13.813527123142</v>
      </c>
      <c r="F29" s="7" t="s">
        <v>83</v>
      </c>
      <c r="G29" s="1">
        <v>4</v>
      </c>
      <c r="H29" s="9">
        <f t="shared" si="0"/>
        <v>16.086199126061501</v>
      </c>
      <c r="I29" s="9">
        <f t="shared" si="1"/>
        <v>289.23619912606148</v>
      </c>
      <c r="J29" s="9">
        <f t="shared" si="2"/>
        <v>0.12653193173786983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141.78671975990466</v>
      </c>
      <c r="P29" s="9">
        <f t="shared" si="5"/>
        <v>17.940547545996736</v>
      </c>
      <c r="Q29" s="12">
        <f t="shared" si="6"/>
        <v>1.7940547545996737</v>
      </c>
      <c r="R29" s="9">
        <f t="shared" si="7"/>
        <v>4.0532094166666672</v>
      </c>
      <c r="S29" s="13">
        <f t="shared" si="8"/>
        <v>0.44262572449935056</v>
      </c>
      <c r="T29" s="2">
        <f t="shared" si="9"/>
        <v>0.34</v>
      </c>
      <c r="U29" s="14">
        <f t="shared" si="10"/>
        <v>0.15049274632977921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0.16339274632977921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19.269065147532999</v>
      </c>
      <c r="E30" s="10">
        <f t="shared" si="18"/>
        <v>16.086199126061501</v>
      </c>
      <c r="F30" s="7" t="s">
        <v>83</v>
      </c>
      <c r="G30" s="1">
        <v>5</v>
      </c>
      <c r="H30" s="9">
        <f t="shared" si="0"/>
        <v>19.269065147532999</v>
      </c>
      <c r="I30" s="9">
        <f t="shared" si="1"/>
        <v>292.41906514753299</v>
      </c>
      <c r="J30" s="9">
        <f t="shared" si="2"/>
        <v>0.18252950862296785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117.65386360321253</v>
      </c>
      <c r="O30" s="9">
        <f t="shared" si="19"/>
        <v>46.724402777362059</v>
      </c>
      <c r="P30" s="9">
        <f t="shared" si="5"/>
        <v>8.5285822796535307</v>
      </c>
      <c r="Q30" s="12">
        <f t="shared" si="6"/>
        <v>0.85285822796535316</v>
      </c>
      <c r="R30" s="9">
        <f t="shared" si="7"/>
        <v>4.0532094166666672</v>
      </c>
      <c r="S30" s="13">
        <f t="shared" si="8"/>
        <v>0.21041553502230292</v>
      </c>
      <c r="T30" s="2">
        <f t="shared" si="9"/>
        <v>0.34</v>
      </c>
      <c r="U30" s="14">
        <f t="shared" si="10"/>
        <v>7.1541281907582993E-2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9.7191281907582999E-2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23.307543770381599</v>
      </c>
      <c r="E31" s="10">
        <f t="shared" si="18"/>
        <v>19.269065147532999</v>
      </c>
      <c r="F31" s="7" t="s">
        <v>85</v>
      </c>
      <c r="G31" s="1">
        <v>6</v>
      </c>
      <c r="H31" s="9">
        <f t="shared" si="0"/>
        <v>23.307543770381599</v>
      </c>
      <c r="I31" s="9">
        <f t="shared" si="1"/>
        <v>296.45754377038156</v>
      </c>
      <c r="J31" s="9">
        <f t="shared" si="2"/>
        <v>0.28729335200783213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78.727914664375191</v>
      </c>
      <c r="P31" s="9">
        <f t="shared" si="5"/>
        <v>22.618006500514909</v>
      </c>
      <c r="Q31" s="12">
        <f t="shared" si="6"/>
        <v>2.2618006500514909</v>
      </c>
      <c r="R31" s="9">
        <f t="shared" si="7"/>
        <v>4.0532094166666672</v>
      </c>
      <c r="S31" s="13">
        <f t="shared" si="8"/>
        <v>0.55802708854643412</v>
      </c>
      <c r="T31" s="2">
        <f t="shared" si="9"/>
        <v>0.34</v>
      </c>
      <c r="U31" s="14">
        <f t="shared" si="10"/>
        <v>0.18972921010578761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0.21537921010578762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25.049321756436498</v>
      </c>
      <c r="E32" s="10">
        <f t="shared" si="18"/>
        <v>23.307543770381599</v>
      </c>
      <c r="F32" s="7" t="s">
        <v>83</v>
      </c>
      <c r="G32" s="1">
        <v>7</v>
      </c>
      <c r="H32" s="9">
        <f t="shared" si="0"/>
        <v>25.049321756436498</v>
      </c>
      <c r="I32" s="9">
        <f t="shared" si="1"/>
        <v>298.19932175643646</v>
      </c>
      <c r="J32" s="9">
        <f t="shared" si="2"/>
        <v>0.34804922872304883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96.64200233052695</v>
      </c>
      <c r="P32" s="9">
        <f t="shared" si="5"/>
        <v>33.636174373390993</v>
      </c>
      <c r="Q32" s="12">
        <f t="shared" si="6"/>
        <v>3.3636174373390997</v>
      </c>
      <c r="R32" s="9">
        <f t="shared" si="7"/>
        <v>4.0532094166666672</v>
      </c>
      <c r="S32" s="13">
        <f t="shared" si="8"/>
        <v>0.8298651985530312</v>
      </c>
      <c r="T32" s="2">
        <f t="shared" si="9"/>
        <v>0.34</v>
      </c>
      <c r="U32" s="14">
        <f t="shared" si="10"/>
        <v>0.28215416750803063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0.31425416750803065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28.2488771302272</v>
      </c>
      <c r="E33" s="10">
        <f t="shared" si="18"/>
        <v>25.049321756436498</v>
      </c>
      <c r="F33" s="7" t="s">
        <v>83</v>
      </c>
      <c r="G33" s="1">
        <v>8</v>
      </c>
      <c r="H33" s="9">
        <f t="shared" si="0"/>
        <v>28.2488771302272</v>
      </c>
      <c r="I33" s="9">
        <f t="shared" si="1"/>
        <v>301.39887713022716</v>
      </c>
      <c r="J33" s="9">
        <f t="shared" si="2"/>
        <v>0.49224015726282233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103.53792212380262</v>
      </c>
      <c r="P33" s="9">
        <f t="shared" si="5"/>
        <v>50.965523068886448</v>
      </c>
      <c r="Q33" s="12">
        <f t="shared" si="6"/>
        <v>5.0965523068886451</v>
      </c>
      <c r="R33" s="9">
        <f t="shared" si="7"/>
        <v>4.0532094166666672</v>
      </c>
      <c r="S33" s="13">
        <f t="shared" si="8"/>
        <v>1.2574115430433437</v>
      </c>
      <c r="T33" s="2">
        <f t="shared" si="9"/>
        <v>0.34</v>
      </c>
      <c r="U33" s="14">
        <f t="shared" si="10"/>
        <v>0.42751992463473687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0.45961992463473689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28.121419761079</v>
      </c>
      <c r="E34" s="10">
        <f t="shared" si="18"/>
        <v>28.2488771302272</v>
      </c>
      <c r="F34" s="7" t="s">
        <v>83</v>
      </c>
      <c r="G34" s="1">
        <v>9</v>
      </c>
      <c r="H34" s="9">
        <f t="shared" si="0"/>
        <v>28.121419761079</v>
      </c>
      <c r="I34" s="9">
        <f t="shared" si="1"/>
        <v>301.27141976107896</v>
      </c>
      <c r="J34" s="9">
        <f t="shared" si="2"/>
        <v>0.48555835274750064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93.104493221582828</v>
      </c>
      <c r="P34" s="9">
        <f t="shared" si="5"/>
        <v>45.207664362062594</v>
      </c>
      <c r="Q34" s="12">
        <f t="shared" si="6"/>
        <v>4.5207664362062596</v>
      </c>
      <c r="R34" s="9">
        <f t="shared" si="7"/>
        <v>4.0532094166666672</v>
      </c>
      <c r="S34" s="13">
        <f t="shared" si="8"/>
        <v>1.1153547649467637</v>
      </c>
      <c r="T34" s="2">
        <f t="shared" si="9"/>
        <v>0.34</v>
      </c>
      <c r="U34" s="14">
        <f t="shared" si="10"/>
        <v>0.37922062008189966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0.41132062008189968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26.4192044224393</v>
      </c>
      <c r="E35" s="10">
        <f t="shared" si="18"/>
        <v>28.121419761079</v>
      </c>
      <c r="F35" s="7" t="s">
        <v>83</v>
      </c>
      <c r="G35" s="1">
        <v>10</v>
      </c>
      <c r="H35" s="9">
        <f t="shared" si="0"/>
        <v>26.4192044224393</v>
      </c>
      <c r="I35" s="9">
        <f t="shared" si="1"/>
        <v>299.56920442243927</v>
      </c>
      <c r="J35" s="9">
        <f t="shared" si="2"/>
        <v>0.40409748142595003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88.428923026186908</v>
      </c>
      <c r="P35" s="9">
        <f t="shared" si="5"/>
        <v>35.733905080091333</v>
      </c>
      <c r="Q35" s="12">
        <f t="shared" si="6"/>
        <v>3.5733905080091333</v>
      </c>
      <c r="R35" s="9">
        <f t="shared" si="7"/>
        <v>4.0532094166666672</v>
      </c>
      <c r="S35" s="13">
        <f t="shared" si="8"/>
        <v>0.88162000544937702</v>
      </c>
      <c r="T35" s="2">
        <f t="shared" si="9"/>
        <v>0.34</v>
      </c>
      <c r="U35" s="14">
        <f t="shared" si="10"/>
        <v>0.29975080185278818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0.3318508018527882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22.126332755600799</v>
      </c>
      <c r="E36" s="10">
        <f t="shared" si="18"/>
        <v>26.4192044224393</v>
      </c>
      <c r="F36" s="7" t="s">
        <v>83</v>
      </c>
      <c r="G36" s="1">
        <v>11</v>
      </c>
      <c r="H36" s="9">
        <f t="shared" si="0"/>
        <v>22.126332755600799</v>
      </c>
      <c r="I36" s="9">
        <f t="shared" si="1"/>
        <v>295.27633275560078</v>
      </c>
      <c r="J36" s="9">
        <f t="shared" si="2"/>
        <v>0.25192134438916336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50.060267048790791</v>
      </c>
      <c r="O36" s="9">
        <f t="shared" si="19"/>
        <v>43.166845063971451</v>
      </c>
      <c r="P36" s="9">
        <f t="shared" si="5"/>
        <v>10.874649641554408</v>
      </c>
      <c r="Q36" s="12">
        <f t="shared" si="6"/>
        <v>1.0874649641554408</v>
      </c>
      <c r="R36" s="9">
        <f t="shared" si="7"/>
        <v>4.0532094166666672</v>
      </c>
      <c r="S36" s="13">
        <f t="shared" si="8"/>
        <v>0.26829725591868503</v>
      </c>
      <c r="T36" s="2">
        <f t="shared" si="9"/>
        <v>0.34</v>
      </c>
      <c r="U36" s="14">
        <f t="shared" si="10"/>
        <v>9.1221067012352913E-2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0.12332106701235292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17.639508382012401</v>
      </c>
      <c r="E37" s="10">
        <f t="shared" si="18"/>
        <v>22.126332755600799</v>
      </c>
      <c r="F37" s="7" t="s">
        <v>85</v>
      </c>
      <c r="G37" s="1">
        <v>12</v>
      </c>
      <c r="H37" s="9">
        <f t="shared" si="0"/>
        <v>17.639508382012401</v>
      </c>
      <c r="I37" s="9">
        <f t="shared" si="1"/>
        <v>290.7895083820124</v>
      </c>
      <c r="J37" s="9">
        <f t="shared" si="2"/>
        <v>0.15145923166228745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72.824289589083705</v>
      </c>
      <c r="P37" s="9">
        <f t="shared" si="5"/>
        <v>11.029910947514537</v>
      </c>
      <c r="Q37" s="12">
        <f t="shared" si="6"/>
        <v>1.1029910947514538</v>
      </c>
      <c r="R37" s="9">
        <f t="shared" si="7"/>
        <v>4.0532094166666672</v>
      </c>
      <c r="S37" s="13">
        <f t="shared" si="8"/>
        <v>0.27212783287633496</v>
      </c>
      <c r="T37" s="2">
        <f t="shared" si="9"/>
        <v>0.34</v>
      </c>
      <c r="U37" s="14">
        <f t="shared" si="10"/>
        <v>9.2523463177953888E-2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0.10542346317795388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13.650811409478999</v>
      </c>
      <c r="E38" s="10">
        <f t="shared" si="18"/>
        <v>17.639508382012401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12.2398703207419</v>
      </c>
      <c r="E42" s="7"/>
      <c r="F42" s="7"/>
      <c r="G42" s="1">
        <v>1</v>
      </c>
      <c r="H42" s="9">
        <f t="shared" ref="H42:H53" si="20">E43</f>
        <v>12.2398703207419</v>
      </c>
      <c r="I42" s="9">
        <f t="shared" ref="I42:I53" si="21">H42+273.15</f>
        <v>285.38987032074186</v>
      </c>
      <c r="J42" s="9">
        <f t="shared" ref="J42:J53" si="22">EXP(($C$15*(I42-$C$13))/($C$16*I42*$C$13))</f>
        <v>8.0382172009162561E-2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4.7309932113142743</v>
      </c>
      <c r="Q42" s="12">
        <f t="shared" ref="Q42:Q53" si="26">P42*$B$44</f>
        <v>1.1354383707154259</v>
      </c>
      <c r="R42" s="9">
        <f t="shared" ref="R42:R53" si="27">L42*$B$44</f>
        <v>14.125500000000001</v>
      </c>
      <c r="S42" s="13">
        <f t="shared" ref="S42:S53" si="28">Q42/R42</f>
        <v>8.0382172009162561E-2</v>
      </c>
      <c r="T42" s="2">
        <f t="shared" ref="T42:T53" si="29">$B$43/100</f>
        <v>0.43</v>
      </c>
      <c r="U42" s="14">
        <f t="shared" ref="U42:U53" si="30">S42*T42</f>
        <v>3.4564333963939903E-2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4.29843339639399E-2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5901.666666666667</v>
      </c>
      <c r="AU42" s="1">
        <f t="shared" ref="AU42:AU53" si="38">AT42*10000*AS42*0.67*AR42*AQ42</f>
        <v>55833525.932687104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12.1896455756874</v>
      </c>
      <c r="E43" s="10">
        <f t="shared" ref="E43:E54" si="40">D42</f>
        <v>12.2398703207419</v>
      </c>
      <c r="F43" s="7" t="s">
        <v>83</v>
      </c>
      <c r="G43" s="1">
        <v>2</v>
      </c>
      <c r="H43" s="9">
        <f t="shared" si="20"/>
        <v>12.1896455756874</v>
      </c>
      <c r="I43" s="9">
        <f t="shared" si="21"/>
        <v>285.33964557568737</v>
      </c>
      <c r="J43" s="9">
        <f t="shared" si="22"/>
        <v>7.9900901561343773E-2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112.98150678868573</v>
      </c>
      <c r="P43" s="9">
        <f t="shared" si="25"/>
        <v>9.0273242521750721</v>
      </c>
      <c r="Q43" s="12">
        <f t="shared" si="26"/>
        <v>2.1665578205220171</v>
      </c>
      <c r="R43" s="9">
        <f t="shared" si="27"/>
        <v>14.125500000000001</v>
      </c>
      <c r="S43" s="13">
        <f t="shared" si="28"/>
        <v>0.15337919510969644</v>
      </c>
      <c r="T43" s="2">
        <f t="shared" si="29"/>
        <v>0.43</v>
      </c>
      <c r="U43" s="14">
        <f t="shared" si="30"/>
        <v>6.5953053897169475E-2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7.4373053897169486E-2</v>
      </c>
      <c r="AR43" s="9">
        <f t="shared" si="35"/>
        <v>136.875</v>
      </c>
      <c r="AS43" s="1">
        <f t="shared" si="36"/>
        <v>0.24</v>
      </c>
      <c r="AT43" s="1">
        <f t="shared" si="37"/>
        <v>5901.666666666667</v>
      </c>
      <c r="AU43" s="1">
        <f t="shared" si="38"/>
        <v>96605191.950731188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13.813527123142</v>
      </c>
      <c r="E44" s="10">
        <f t="shared" si="40"/>
        <v>12.1896455756874</v>
      </c>
      <c r="F44" s="7" t="s">
        <v>83</v>
      </c>
      <c r="G44" s="1">
        <v>3</v>
      </c>
      <c r="H44" s="9">
        <f t="shared" si="20"/>
        <v>13.813527123142</v>
      </c>
      <c r="I44" s="9">
        <f t="shared" si="21"/>
        <v>286.963527123142</v>
      </c>
      <c r="J44" s="9">
        <f t="shared" si="22"/>
        <v>9.6920077919771572E-2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162.81043253651066</v>
      </c>
      <c r="P44" s="9">
        <f t="shared" si="25"/>
        <v>15.779599807590326</v>
      </c>
      <c r="Q44" s="12">
        <f t="shared" si="26"/>
        <v>3.7871039538216782</v>
      </c>
      <c r="R44" s="9">
        <f t="shared" si="27"/>
        <v>14.125500000000001</v>
      </c>
      <c r="S44" s="13">
        <f t="shared" si="28"/>
        <v>0.26810406384352259</v>
      </c>
      <c r="T44" s="2">
        <f t="shared" si="29"/>
        <v>0.43</v>
      </c>
      <c r="U44" s="14">
        <f t="shared" si="30"/>
        <v>0.11528474745271471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0.12370474745271472</v>
      </c>
      <c r="AR44" s="9">
        <f t="shared" si="35"/>
        <v>136.875</v>
      </c>
      <c r="AS44" s="1">
        <f t="shared" si="36"/>
        <v>0.24</v>
      </c>
      <c r="AT44" s="1">
        <f t="shared" si="37"/>
        <v>5901.666666666667</v>
      </c>
      <c r="AU44" s="1">
        <f t="shared" si="38"/>
        <v>160683476.69855529</v>
      </c>
    </row>
    <row r="45" spans="1:48" x14ac:dyDescent="0.15">
      <c r="C45" s="7">
        <v>3</v>
      </c>
      <c r="D45" s="7">
        <f t="shared" si="39"/>
        <v>16.086199126061501</v>
      </c>
      <c r="E45" s="10">
        <f t="shared" si="40"/>
        <v>13.813527123142</v>
      </c>
      <c r="F45" s="7" t="s">
        <v>83</v>
      </c>
      <c r="G45" s="1">
        <v>4</v>
      </c>
      <c r="H45" s="9">
        <f t="shared" si="20"/>
        <v>16.086199126061501</v>
      </c>
      <c r="I45" s="9">
        <f t="shared" si="21"/>
        <v>289.23619912606148</v>
      </c>
      <c r="J45" s="9">
        <f t="shared" si="22"/>
        <v>0.12653193173786983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205.88708272892035</v>
      </c>
      <c r="P45" s="9">
        <f t="shared" si="25"/>
        <v>26.051290297564908</v>
      </c>
      <c r="Q45" s="12">
        <f t="shared" si="26"/>
        <v>6.2523096714155777</v>
      </c>
      <c r="R45" s="9">
        <f t="shared" si="27"/>
        <v>14.125500000000001</v>
      </c>
      <c r="S45" s="13">
        <f t="shared" si="28"/>
        <v>0.44262572449935061</v>
      </c>
      <c r="T45" s="2">
        <f t="shared" si="29"/>
        <v>0.43</v>
      </c>
      <c r="U45" s="14">
        <f t="shared" si="30"/>
        <v>0.19032906153472076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0.19874906153472074</v>
      </c>
      <c r="AR45" s="9">
        <f t="shared" si="35"/>
        <v>136.875</v>
      </c>
      <c r="AS45" s="1">
        <f t="shared" si="36"/>
        <v>0.24</v>
      </c>
      <c r="AT45" s="1">
        <f t="shared" si="37"/>
        <v>5901.666666666667</v>
      </c>
      <c r="AU45" s="1">
        <f t="shared" si="38"/>
        <v>258160586.84555522</v>
      </c>
    </row>
    <row r="46" spans="1:48" x14ac:dyDescent="0.15">
      <c r="C46" s="7">
        <v>4</v>
      </c>
      <c r="D46" s="7">
        <f t="shared" si="39"/>
        <v>19.269065147532999</v>
      </c>
      <c r="E46" s="10">
        <f t="shared" si="40"/>
        <v>16.086199126061501</v>
      </c>
      <c r="F46" s="7" t="s">
        <v>83</v>
      </c>
      <c r="G46" s="1">
        <v>5</v>
      </c>
      <c r="H46" s="9">
        <f t="shared" si="20"/>
        <v>19.269065147532999</v>
      </c>
      <c r="I46" s="9">
        <f t="shared" si="21"/>
        <v>292.41906514753299</v>
      </c>
      <c r="J46" s="9">
        <f t="shared" si="22"/>
        <v>0.18252950862296785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170.84400280978767</v>
      </c>
      <c r="O46" s="9">
        <f t="shared" si="41"/>
        <v>67.84803962156775</v>
      </c>
      <c r="P46" s="9">
        <f t="shared" si="25"/>
        <v>12.384269333156414</v>
      </c>
      <c r="Q46" s="12">
        <f t="shared" si="26"/>
        <v>2.9722246399575392</v>
      </c>
      <c r="R46" s="9">
        <f t="shared" si="27"/>
        <v>14.125500000000001</v>
      </c>
      <c r="S46" s="13">
        <f t="shared" si="28"/>
        <v>0.21041553502230287</v>
      </c>
      <c r="T46" s="2">
        <f t="shared" si="29"/>
        <v>0.43</v>
      </c>
      <c r="U46" s="14">
        <f t="shared" si="30"/>
        <v>9.0478680059590227E-2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0.10607868005959023</v>
      </c>
      <c r="AR46" s="9">
        <f t="shared" si="35"/>
        <v>136.875</v>
      </c>
      <c r="AS46" s="1">
        <f t="shared" si="36"/>
        <v>0.24</v>
      </c>
      <c r="AT46" s="1">
        <f t="shared" si="37"/>
        <v>5901.666666666667</v>
      </c>
      <c r="AU46" s="1">
        <f t="shared" si="38"/>
        <v>137788496.12933439</v>
      </c>
    </row>
    <row r="47" spans="1:48" x14ac:dyDescent="0.15">
      <c r="C47" s="7">
        <v>5</v>
      </c>
      <c r="D47" s="7">
        <f t="shared" si="39"/>
        <v>23.307543770381599</v>
      </c>
      <c r="E47" s="10">
        <f t="shared" si="40"/>
        <v>19.269065147532999</v>
      </c>
      <c r="F47" s="7" t="s">
        <v>85</v>
      </c>
      <c r="G47" s="1">
        <v>6</v>
      </c>
      <c r="H47" s="9">
        <f t="shared" si="20"/>
        <v>23.307543770381599</v>
      </c>
      <c r="I47" s="9">
        <f t="shared" si="21"/>
        <v>296.45754377038156</v>
      </c>
      <c r="J47" s="9">
        <f t="shared" si="22"/>
        <v>0.28729335200783213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114.32002028841134</v>
      </c>
      <c r="P47" s="9">
        <f t="shared" si="25"/>
        <v>32.843381830261073</v>
      </c>
      <c r="Q47" s="12">
        <f t="shared" si="26"/>
        <v>7.8824116392626573</v>
      </c>
      <c r="R47" s="9">
        <f t="shared" si="27"/>
        <v>14.125500000000001</v>
      </c>
      <c r="S47" s="13">
        <f t="shared" si="28"/>
        <v>0.55802708854643424</v>
      </c>
      <c r="T47" s="2">
        <f t="shared" si="29"/>
        <v>0.43</v>
      </c>
      <c r="U47" s="14">
        <f t="shared" si="30"/>
        <v>0.23995164807496672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0.25555164807496672</v>
      </c>
      <c r="AR47" s="9">
        <f t="shared" si="35"/>
        <v>136.875</v>
      </c>
      <c r="AS47" s="1">
        <f t="shared" si="36"/>
        <v>0.24</v>
      </c>
      <c r="AT47" s="1">
        <f t="shared" si="37"/>
        <v>5901.666666666667</v>
      </c>
      <c r="AU47" s="1">
        <f t="shared" si="38"/>
        <v>331943018.63335794</v>
      </c>
    </row>
    <row r="48" spans="1:48" x14ac:dyDescent="0.15">
      <c r="C48" s="7">
        <v>6</v>
      </c>
      <c r="D48" s="7">
        <f t="shared" si="39"/>
        <v>25.049321756436498</v>
      </c>
      <c r="E48" s="10">
        <f t="shared" si="40"/>
        <v>23.307543770381599</v>
      </c>
      <c r="F48" s="7" t="s">
        <v>83</v>
      </c>
      <c r="G48" s="1">
        <v>7</v>
      </c>
      <c r="H48" s="9">
        <f t="shared" si="20"/>
        <v>25.049321756436498</v>
      </c>
      <c r="I48" s="9">
        <f t="shared" si="21"/>
        <v>298.19932175643646</v>
      </c>
      <c r="J48" s="9">
        <f t="shared" si="22"/>
        <v>0.34804922872304883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140.33288845815025</v>
      </c>
      <c r="P48" s="9">
        <f t="shared" si="25"/>
        <v>48.842753592336834</v>
      </c>
      <c r="Q48" s="12">
        <f t="shared" si="26"/>
        <v>11.722260862160839</v>
      </c>
      <c r="R48" s="9">
        <f t="shared" si="27"/>
        <v>14.125500000000001</v>
      </c>
      <c r="S48" s="13">
        <f t="shared" si="28"/>
        <v>0.82986519855303098</v>
      </c>
      <c r="T48" s="2">
        <f t="shared" si="29"/>
        <v>0.43</v>
      </c>
      <c r="U48" s="14">
        <f t="shared" si="30"/>
        <v>0.35684203537780329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0.37674203537780326</v>
      </c>
      <c r="AR48" s="9">
        <f t="shared" si="35"/>
        <v>136.875</v>
      </c>
      <c r="AS48" s="1">
        <f t="shared" si="36"/>
        <v>0.24</v>
      </c>
      <c r="AT48" s="1">
        <f t="shared" si="37"/>
        <v>5901.666666666667</v>
      </c>
      <c r="AU48" s="1">
        <f t="shared" si="38"/>
        <v>489360524.22834533</v>
      </c>
    </row>
    <row r="49" spans="1:48" x14ac:dyDescent="0.15">
      <c r="C49" s="7">
        <v>7</v>
      </c>
      <c r="D49" s="7">
        <f t="shared" si="39"/>
        <v>28.2488771302272</v>
      </c>
      <c r="E49" s="10">
        <f t="shared" si="40"/>
        <v>25.049321756436498</v>
      </c>
      <c r="F49" s="7" t="s">
        <v>83</v>
      </c>
      <c r="G49" s="1">
        <v>8</v>
      </c>
      <c r="H49" s="9">
        <f t="shared" si="20"/>
        <v>28.2488771302272</v>
      </c>
      <c r="I49" s="9">
        <f t="shared" si="21"/>
        <v>301.39887713022716</v>
      </c>
      <c r="J49" s="9">
        <f t="shared" si="22"/>
        <v>0.49224015726282233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150.34638486581341</v>
      </c>
      <c r="P49" s="9">
        <f t="shared" si="25"/>
        <v>74.006528130244803</v>
      </c>
      <c r="Q49" s="12">
        <f t="shared" si="26"/>
        <v>17.761566751258751</v>
      </c>
      <c r="R49" s="9">
        <f t="shared" si="27"/>
        <v>14.125500000000001</v>
      </c>
      <c r="S49" s="13">
        <f t="shared" si="28"/>
        <v>1.2574115430433437</v>
      </c>
      <c r="T49" s="2">
        <f t="shared" si="29"/>
        <v>0.43</v>
      </c>
      <c r="U49" s="14">
        <f t="shared" si="30"/>
        <v>0.54068696350863776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0.56058696350863779</v>
      </c>
      <c r="AR49" s="9">
        <f t="shared" si="35"/>
        <v>136.875</v>
      </c>
      <c r="AS49" s="1">
        <f t="shared" si="36"/>
        <v>0.24</v>
      </c>
      <c r="AT49" s="1">
        <f t="shared" si="37"/>
        <v>5901.666666666667</v>
      </c>
      <c r="AU49" s="1">
        <f t="shared" si="38"/>
        <v>728161724.94014752</v>
      </c>
    </row>
    <row r="50" spans="1:48" x14ac:dyDescent="0.15">
      <c r="C50" s="7">
        <v>8</v>
      </c>
      <c r="D50" s="7">
        <f t="shared" si="39"/>
        <v>28.121419761079</v>
      </c>
      <c r="E50" s="10">
        <f t="shared" si="40"/>
        <v>28.2488771302272</v>
      </c>
      <c r="F50" s="7" t="s">
        <v>83</v>
      </c>
      <c r="G50" s="1">
        <v>9</v>
      </c>
      <c r="H50" s="9">
        <f t="shared" si="20"/>
        <v>28.121419761079</v>
      </c>
      <c r="I50" s="9">
        <f t="shared" si="21"/>
        <v>301.27141976107896</v>
      </c>
      <c r="J50" s="9">
        <f t="shared" si="22"/>
        <v>0.48555835274750064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135.19610673556861</v>
      </c>
      <c r="P50" s="9">
        <f t="shared" si="25"/>
        <v>65.64559888439797</v>
      </c>
      <c r="Q50" s="12">
        <f t="shared" si="26"/>
        <v>15.754943732255512</v>
      </c>
      <c r="R50" s="9">
        <f t="shared" si="27"/>
        <v>14.125500000000001</v>
      </c>
      <c r="S50" s="13">
        <f t="shared" si="28"/>
        <v>1.1153547649467637</v>
      </c>
      <c r="T50" s="2">
        <f t="shared" si="29"/>
        <v>0.43</v>
      </c>
      <c r="U50" s="14">
        <f t="shared" si="30"/>
        <v>0.47960254892710835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0.49950254892710833</v>
      </c>
      <c r="AR50" s="9">
        <f t="shared" si="35"/>
        <v>136.875</v>
      </c>
      <c r="AS50" s="1">
        <f t="shared" si="36"/>
        <v>0.24</v>
      </c>
      <c r="AT50" s="1">
        <f t="shared" si="37"/>
        <v>5901.666666666667</v>
      </c>
      <c r="AU50" s="1">
        <f t="shared" si="38"/>
        <v>648817509.70857048</v>
      </c>
    </row>
    <row r="51" spans="1:48" x14ac:dyDescent="0.15">
      <c r="C51" s="7">
        <v>9</v>
      </c>
      <c r="D51" s="7">
        <f t="shared" si="39"/>
        <v>26.4192044224393</v>
      </c>
      <c r="E51" s="10">
        <f t="shared" si="40"/>
        <v>28.121419761079</v>
      </c>
      <c r="F51" s="7" t="s">
        <v>83</v>
      </c>
      <c r="G51" s="1">
        <v>10</v>
      </c>
      <c r="H51" s="9">
        <f t="shared" si="20"/>
        <v>26.4192044224393</v>
      </c>
      <c r="I51" s="9">
        <f t="shared" si="21"/>
        <v>299.56920442243927</v>
      </c>
      <c r="J51" s="9">
        <f t="shared" si="22"/>
        <v>0.40409748142595003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128.40675785117062</v>
      </c>
      <c r="P51" s="9">
        <f t="shared" si="25"/>
        <v>51.888847445729887</v>
      </c>
      <c r="Q51" s="12">
        <f t="shared" si="26"/>
        <v>12.453323386975173</v>
      </c>
      <c r="R51" s="9">
        <f t="shared" si="27"/>
        <v>14.125500000000001</v>
      </c>
      <c r="S51" s="13">
        <f t="shared" si="28"/>
        <v>0.8816200054493768</v>
      </c>
      <c r="T51" s="2">
        <f t="shared" si="29"/>
        <v>0.43</v>
      </c>
      <c r="U51" s="14">
        <f t="shared" si="30"/>
        <v>0.379096602343232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0.39899660234323198</v>
      </c>
      <c r="AR51" s="9">
        <f t="shared" si="35"/>
        <v>136.875</v>
      </c>
      <c r="AS51" s="1">
        <f t="shared" si="36"/>
        <v>0.24</v>
      </c>
      <c r="AT51" s="1">
        <f t="shared" si="37"/>
        <v>5901.666666666667</v>
      </c>
      <c r="AU51" s="1">
        <f t="shared" si="38"/>
        <v>518267589.36578304</v>
      </c>
    </row>
    <row r="52" spans="1:48" x14ac:dyDescent="0.15">
      <c r="C52" s="7">
        <v>10</v>
      </c>
      <c r="D52" s="7">
        <f t="shared" si="39"/>
        <v>22.126332755600799</v>
      </c>
      <c r="E52" s="10">
        <f t="shared" si="40"/>
        <v>26.4192044224393</v>
      </c>
      <c r="F52" s="7" t="s">
        <v>83</v>
      </c>
      <c r="G52" s="1">
        <v>11</v>
      </c>
      <c r="H52" s="9">
        <f t="shared" si="20"/>
        <v>22.126332755600799</v>
      </c>
      <c r="I52" s="9">
        <f t="shared" si="21"/>
        <v>295.27633275560078</v>
      </c>
      <c r="J52" s="9">
        <f t="shared" si="22"/>
        <v>0.25192134438916336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72.692014885168703</v>
      </c>
      <c r="O52" s="9">
        <f t="shared" si="41"/>
        <v>62.682145520272059</v>
      </c>
      <c r="P52" s="9">
        <f t="shared" si="25"/>
        <v>15.790970368664111</v>
      </c>
      <c r="Q52" s="12">
        <f t="shared" si="26"/>
        <v>3.7898328884793866</v>
      </c>
      <c r="R52" s="9">
        <f t="shared" si="27"/>
        <v>14.125500000000001</v>
      </c>
      <c r="S52" s="13">
        <f t="shared" si="28"/>
        <v>0.26829725591868508</v>
      </c>
      <c r="T52" s="2">
        <f t="shared" si="29"/>
        <v>0.43</v>
      </c>
      <c r="U52" s="14">
        <f t="shared" si="30"/>
        <v>0.11536782004503458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0.1352678200450346</v>
      </c>
      <c r="AR52" s="9">
        <f t="shared" si="35"/>
        <v>136.875</v>
      </c>
      <c r="AS52" s="1">
        <f t="shared" si="36"/>
        <v>0.24</v>
      </c>
      <c r="AT52" s="1">
        <f t="shared" si="37"/>
        <v>5901.666666666667</v>
      </c>
      <c r="AU52" s="1">
        <f t="shared" si="38"/>
        <v>175703067.64967817</v>
      </c>
    </row>
    <row r="53" spans="1:48" x14ac:dyDescent="0.15">
      <c r="C53" s="7">
        <v>11</v>
      </c>
      <c r="D53" s="7">
        <f t="shared" si="39"/>
        <v>17.639508382012401</v>
      </c>
      <c r="E53" s="10">
        <f t="shared" si="40"/>
        <v>22.126332755600799</v>
      </c>
      <c r="F53" s="7" t="s">
        <v>85</v>
      </c>
      <c r="G53" s="1">
        <v>12</v>
      </c>
      <c r="H53" s="9">
        <f t="shared" si="20"/>
        <v>17.639508382012401</v>
      </c>
      <c r="I53" s="9">
        <f t="shared" si="21"/>
        <v>290.7895083820124</v>
      </c>
      <c r="J53" s="9">
        <f t="shared" si="22"/>
        <v>0.15145923166228745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105.74742515160796</v>
      </c>
      <c r="P53" s="9">
        <f t="shared" si="25"/>
        <v>16.01642376372779</v>
      </c>
      <c r="Q53" s="12">
        <f t="shared" si="26"/>
        <v>3.8439417032946697</v>
      </c>
      <c r="R53" s="9">
        <f t="shared" si="27"/>
        <v>14.125500000000001</v>
      </c>
      <c r="S53" s="13">
        <f t="shared" si="28"/>
        <v>0.27212783287633496</v>
      </c>
      <c r="T53" s="2">
        <f t="shared" si="29"/>
        <v>0.43</v>
      </c>
      <c r="U53" s="14">
        <f t="shared" si="30"/>
        <v>0.11701496813682404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0.13131496813682403</v>
      </c>
      <c r="AR53" s="9">
        <f t="shared" si="35"/>
        <v>136.875</v>
      </c>
      <c r="AS53" s="1">
        <f t="shared" si="36"/>
        <v>0.24</v>
      </c>
      <c r="AT53" s="1">
        <f t="shared" si="37"/>
        <v>5901.666666666667</v>
      </c>
      <c r="AU53" s="1">
        <f t="shared" si="38"/>
        <v>170568600.29442507</v>
      </c>
      <c r="AV53" s="1">
        <f>SUM(AU42:AU53)</f>
        <v>3771893312.377171</v>
      </c>
    </row>
    <row r="54" spans="1:48" x14ac:dyDescent="0.15">
      <c r="C54" s="7">
        <v>12</v>
      </c>
      <c r="D54" s="7">
        <f t="shared" si="39"/>
        <v>13.650811409478999</v>
      </c>
      <c r="E54" s="10">
        <f t="shared" si="40"/>
        <v>17.639508382012401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12.2398703207419</v>
      </c>
      <c r="E58" s="7"/>
      <c r="F58" s="7"/>
      <c r="G58" s="1">
        <v>1</v>
      </c>
      <c r="H58" s="9">
        <f t="shared" ref="H58:H69" si="42">E59</f>
        <v>12.2398703207419</v>
      </c>
      <c r="I58" s="9">
        <f t="shared" ref="I58:I69" si="43">H58+273.15</f>
        <v>285.38987032074186</v>
      </c>
      <c r="J58" s="9">
        <f t="shared" ref="J58:J69" si="44">EXP(($C$15*(I58-$C$13))/($C$16*I58*$C$13))</f>
        <v>8.0382172009162561E-2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8.0194613607807858E-3</v>
      </c>
      <c r="Q58" s="12">
        <f t="shared" ref="Q58:Q69" si="48">P58*$B$60</f>
        <v>1.5236976585483494E-3</v>
      </c>
      <c r="R58" s="9">
        <f t="shared" ref="R58:R69" si="49">L58*$B$60</f>
        <v>1.8955666666666669E-2</v>
      </c>
      <c r="S58" s="13">
        <f t="shared" ref="S58:S69" si="50">Q58/R58</f>
        <v>8.0382172009162561E-2</v>
      </c>
      <c r="T58" s="2">
        <f t="shared" ref="T58:T69" si="51">$B$59/100</f>
        <v>0.01</v>
      </c>
      <c r="U58" s="14">
        <f t="shared" ref="U58:U69" si="52">S58*T58</f>
        <v>8.0382172009162568E-4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1.2803821720091625E-2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25915.666666666668</v>
      </c>
      <c r="AU58" s="1">
        <f t="shared" ref="AU58:AU69" si="59">AT58*10000*AS58*0.67*AR58*AQ58</f>
        <v>4214207.0519254543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12.1896455756874</v>
      </c>
      <c r="E59" s="10">
        <f t="shared" ref="E59:E70" si="61">D58</f>
        <v>12.2398703207419</v>
      </c>
      <c r="F59" s="7" t="s">
        <v>83</v>
      </c>
      <c r="G59" s="1">
        <v>2</v>
      </c>
      <c r="H59" s="9">
        <f t="shared" si="42"/>
        <v>12.1896455756874</v>
      </c>
      <c r="I59" s="9">
        <f t="shared" si="43"/>
        <v>285.33964557568737</v>
      </c>
      <c r="J59" s="9">
        <f t="shared" si="44"/>
        <v>7.9900901561343773E-2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0.19151387197255254</v>
      </c>
      <c r="P59" s="9">
        <f t="shared" si="47"/>
        <v>1.5302131032110715E-2</v>
      </c>
      <c r="Q59" s="12">
        <f t="shared" si="48"/>
        <v>2.907404896101036E-3</v>
      </c>
      <c r="R59" s="9">
        <f t="shared" si="49"/>
        <v>1.8955666666666669E-2</v>
      </c>
      <c r="S59" s="13">
        <f t="shared" si="50"/>
        <v>0.15337919510969641</v>
      </c>
      <c r="T59" s="2">
        <f t="shared" si="51"/>
        <v>0.01</v>
      </c>
      <c r="U59" s="14">
        <f t="shared" si="52"/>
        <v>1.5337919510969643E-3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1.3533791951096965E-2</v>
      </c>
      <c r="AR59" s="9">
        <f t="shared" si="56"/>
        <v>9.9766666666666666</v>
      </c>
      <c r="AS59" s="1">
        <f t="shared" si="57"/>
        <v>0.19</v>
      </c>
      <c r="AT59" s="1">
        <f t="shared" si="58"/>
        <v>25915.666666666668</v>
      </c>
      <c r="AU59" s="1">
        <f t="shared" si="59"/>
        <v>4454467.0119943414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13.813527123142</v>
      </c>
      <c r="E60" s="10">
        <f t="shared" si="61"/>
        <v>12.1896455756874</v>
      </c>
      <c r="F60" s="7" t="s">
        <v>83</v>
      </c>
      <c r="G60" s="1">
        <v>3</v>
      </c>
      <c r="H60" s="9">
        <f t="shared" si="42"/>
        <v>13.813527123142</v>
      </c>
      <c r="I60" s="9">
        <f t="shared" si="43"/>
        <v>286.963527123142</v>
      </c>
      <c r="J60" s="9">
        <f t="shared" si="44"/>
        <v>9.6920077919771572E-2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0.27597840760710851</v>
      </c>
      <c r="P60" s="9">
        <f t="shared" si="47"/>
        <v>2.6747848769455438E-2</v>
      </c>
      <c r="Q60" s="12">
        <f t="shared" si="48"/>
        <v>5.0820912661965331E-3</v>
      </c>
      <c r="R60" s="9">
        <f t="shared" si="49"/>
        <v>1.8955666666666669E-2</v>
      </c>
      <c r="S60" s="13">
        <f t="shared" si="50"/>
        <v>0.26810406384352253</v>
      </c>
      <c r="T60" s="2">
        <f t="shared" si="51"/>
        <v>0.01</v>
      </c>
      <c r="U60" s="14">
        <f t="shared" si="52"/>
        <v>2.6810406384352252E-3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1.4681040638435226E-2</v>
      </c>
      <c r="AR60" s="9">
        <f t="shared" si="56"/>
        <v>9.9766666666666666</v>
      </c>
      <c r="AS60" s="1">
        <f t="shared" si="57"/>
        <v>0.19</v>
      </c>
      <c r="AT60" s="1">
        <f t="shared" si="58"/>
        <v>25915.666666666668</v>
      </c>
      <c r="AU60" s="1">
        <f t="shared" si="59"/>
        <v>4832068.6073763268</v>
      </c>
    </row>
    <row r="61" spans="1:48" x14ac:dyDescent="0.15">
      <c r="C61" s="7">
        <v>3</v>
      </c>
      <c r="D61" s="7">
        <f t="shared" si="60"/>
        <v>16.086199126061501</v>
      </c>
      <c r="E61" s="10">
        <f t="shared" si="61"/>
        <v>13.813527123142</v>
      </c>
      <c r="F61" s="7" t="s">
        <v>83</v>
      </c>
      <c r="G61" s="1">
        <v>4</v>
      </c>
      <c r="H61" s="9">
        <f t="shared" si="42"/>
        <v>16.086199126061501</v>
      </c>
      <c r="I61" s="9">
        <f t="shared" si="43"/>
        <v>289.23619912606148</v>
      </c>
      <c r="J61" s="9">
        <f t="shared" si="44"/>
        <v>0.12653193173786983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0.34899722550431972</v>
      </c>
      <c r="P61" s="9">
        <f t="shared" si="47"/>
        <v>4.4159293114218547E-2</v>
      </c>
      <c r="Q61" s="12">
        <f t="shared" si="48"/>
        <v>8.3902656917015234E-3</v>
      </c>
      <c r="R61" s="9">
        <f t="shared" si="49"/>
        <v>1.8955666666666669E-2</v>
      </c>
      <c r="S61" s="13">
        <f t="shared" si="50"/>
        <v>0.4426257244993505</v>
      </c>
      <c r="T61" s="2">
        <f t="shared" si="51"/>
        <v>0.01</v>
      </c>
      <c r="U61" s="14">
        <f t="shared" si="52"/>
        <v>4.4262572449935049E-3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1.6426257244993504E-2</v>
      </c>
      <c r="AR61" s="9">
        <f t="shared" si="56"/>
        <v>9.9766666666666666</v>
      </c>
      <c r="AS61" s="1">
        <f t="shared" si="57"/>
        <v>0.19</v>
      </c>
      <c r="AT61" s="1">
        <f t="shared" si="58"/>
        <v>25915.666666666668</v>
      </c>
      <c r="AU61" s="1">
        <f t="shared" si="59"/>
        <v>5406483.3634764049</v>
      </c>
    </row>
    <row r="62" spans="1:48" x14ac:dyDescent="0.15">
      <c r="C62" s="7">
        <v>4</v>
      </c>
      <c r="D62" s="7">
        <f t="shared" si="60"/>
        <v>19.269065147532999</v>
      </c>
      <c r="E62" s="10">
        <f t="shared" si="61"/>
        <v>16.086199126061501</v>
      </c>
      <c r="F62" s="7" t="s">
        <v>83</v>
      </c>
      <c r="G62" s="1">
        <v>5</v>
      </c>
      <c r="H62" s="9">
        <f t="shared" si="42"/>
        <v>19.269065147532999</v>
      </c>
      <c r="I62" s="9">
        <f t="shared" si="43"/>
        <v>292.41906514753299</v>
      </c>
      <c r="J62" s="9">
        <f t="shared" si="44"/>
        <v>0.18252950862296785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0.28959603577059612</v>
      </c>
      <c r="O62" s="9">
        <f t="shared" si="62"/>
        <v>0.11500856328617171</v>
      </c>
      <c r="P62" s="9">
        <f t="shared" si="47"/>
        <v>2.0992456544058423E-2</v>
      </c>
      <c r="Q62" s="12">
        <f t="shared" si="48"/>
        <v>3.9885667433711006E-3</v>
      </c>
      <c r="R62" s="9">
        <f t="shared" si="49"/>
        <v>1.8955666666666669E-2</v>
      </c>
      <c r="S62" s="13">
        <f t="shared" si="50"/>
        <v>0.21041553502230292</v>
      </c>
      <c r="T62" s="2">
        <f t="shared" si="51"/>
        <v>0.01</v>
      </c>
      <c r="U62" s="14">
        <f t="shared" si="52"/>
        <v>2.1041553502230293E-3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2.2204155350223027E-2</v>
      </c>
      <c r="AR62" s="9">
        <f t="shared" si="56"/>
        <v>9.9766666666666666</v>
      </c>
      <c r="AS62" s="1">
        <f t="shared" si="57"/>
        <v>0.19</v>
      </c>
      <c r="AT62" s="1">
        <f t="shared" si="58"/>
        <v>25915.666666666668</v>
      </c>
      <c r="AU62" s="1">
        <f t="shared" si="59"/>
        <v>7308201.4186533503</v>
      </c>
    </row>
    <row r="63" spans="1:48" x14ac:dyDescent="0.15">
      <c r="C63" s="7">
        <v>5</v>
      </c>
      <c r="D63" s="7">
        <f t="shared" si="60"/>
        <v>23.307543770381599</v>
      </c>
      <c r="E63" s="10">
        <f t="shared" si="61"/>
        <v>19.269065147532999</v>
      </c>
      <c r="F63" s="7" t="s">
        <v>85</v>
      </c>
      <c r="G63" s="1">
        <v>6</v>
      </c>
      <c r="H63" s="9">
        <f t="shared" si="42"/>
        <v>23.307543770381599</v>
      </c>
      <c r="I63" s="9">
        <f t="shared" si="43"/>
        <v>296.45754377038156</v>
      </c>
      <c r="J63" s="9">
        <f t="shared" si="44"/>
        <v>0.28729335200783213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0.19378277340877995</v>
      </c>
      <c r="P63" s="9">
        <f t="shared" si="47"/>
        <v>5.5672502533982586E-2</v>
      </c>
      <c r="Q63" s="12">
        <f t="shared" si="48"/>
        <v>1.0577775481456692E-2</v>
      </c>
      <c r="R63" s="9">
        <f t="shared" si="49"/>
        <v>1.8955666666666669E-2</v>
      </c>
      <c r="S63" s="13">
        <f t="shared" si="50"/>
        <v>0.55802708854643412</v>
      </c>
      <c r="T63" s="2">
        <f t="shared" si="51"/>
        <v>0.01</v>
      </c>
      <c r="U63" s="14">
        <f t="shared" si="52"/>
        <v>5.5802708854643416E-3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2.5680270885464342E-2</v>
      </c>
      <c r="AR63" s="9">
        <f t="shared" si="56"/>
        <v>9.9766666666666666</v>
      </c>
      <c r="AS63" s="1">
        <f t="shared" si="57"/>
        <v>0.19</v>
      </c>
      <c r="AT63" s="1">
        <f t="shared" si="58"/>
        <v>25915.666666666668</v>
      </c>
      <c r="AU63" s="1">
        <f t="shared" si="59"/>
        <v>8452318.4582505506</v>
      </c>
    </row>
    <row r="64" spans="1:48" x14ac:dyDescent="0.15">
      <c r="C64" s="7">
        <v>6</v>
      </c>
      <c r="D64" s="7">
        <f t="shared" si="60"/>
        <v>25.049321756436498</v>
      </c>
      <c r="E64" s="10">
        <f t="shared" si="61"/>
        <v>23.307543770381599</v>
      </c>
      <c r="F64" s="7" t="s">
        <v>83</v>
      </c>
      <c r="G64" s="1">
        <v>7</v>
      </c>
      <c r="H64" s="9">
        <f t="shared" si="42"/>
        <v>25.049321756436498</v>
      </c>
      <c r="I64" s="9">
        <f t="shared" si="43"/>
        <v>298.19932175643646</v>
      </c>
      <c r="J64" s="9">
        <f t="shared" si="44"/>
        <v>0.34804922872304883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0.237876937541464</v>
      </c>
      <c r="P64" s="9">
        <f t="shared" si="47"/>
        <v>8.2792884642307399E-2</v>
      </c>
      <c r="Q64" s="12">
        <f t="shared" si="48"/>
        <v>1.5730648082038407E-2</v>
      </c>
      <c r="R64" s="9">
        <f t="shared" si="49"/>
        <v>1.8955666666666669E-2</v>
      </c>
      <c r="S64" s="13">
        <f t="shared" si="50"/>
        <v>0.82986519855303098</v>
      </c>
      <c r="T64" s="2">
        <f t="shared" si="51"/>
        <v>0.01</v>
      </c>
      <c r="U64" s="14">
        <f t="shared" si="52"/>
        <v>8.2986519855303108E-3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3.4398651985530312E-2</v>
      </c>
      <c r="AR64" s="9">
        <f t="shared" si="56"/>
        <v>9.9766666666666666</v>
      </c>
      <c r="AS64" s="1">
        <f t="shared" si="57"/>
        <v>0.19</v>
      </c>
      <c r="AT64" s="1">
        <f t="shared" si="58"/>
        <v>25915.666666666668</v>
      </c>
      <c r="AU64" s="1">
        <f t="shared" si="59"/>
        <v>11321857.250376806</v>
      </c>
    </row>
    <row r="65" spans="1:48" x14ac:dyDescent="0.15">
      <c r="C65" s="7">
        <v>7</v>
      </c>
      <c r="D65" s="7">
        <f t="shared" si="60"/>
        <v>28.2488771302272</v>
      </c>
      <c r="E65" s="10">
        <f t="shared" si="61"/>
        <v>25.049321756436498</v>
      </c>
      <c r="F65" s="7" t="s">
        <v>83</v>
      </c>
      <c r="G65" s="1">
        <v>8</v>
      </c>
      <c r="H65" s="9">
        <f t="shared" si="42"/>
        <v>28.2488771302272</v>
      </c>
      <c r="I65" s="9">
        <f t="shared" si="43"/>
        <v>301.39887713022716</v>
      </c>
      <c r="J65" s="9">
        <f t="shared" si="44"/>
        <v>0.49224015726282233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0.25485071956582328</v>
      </c>
      <c r="P65" s="9">
        <f t="shared" si="47"/>
        <v>0.12544775827762428</v>
      </c>
      <c r="Q65" s="12">
        <f t="shared" si="48"/>
        <v>2.3835074072748614E-2</v>
      </c>
      <c r="R65" s="9">
        <f t="shared" si="49"/>
        <v>1.8955666666666669E-2</v>
      </c>
      <c r="S65" s="13">
        <f t="shared" si="50"/>
        <v>1.2574115430433439</v>
      </c>
      <c r="T65" s="2">
        <f t="shared" si="51"/>
        <v>0.01</v>
      </c>
      <c r="U65" s="14">
        <f t="shared" si="52"/>
        <v>1.2574115430433439E-2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3.8674115430433441E-2</v>
      </c>
      <c r="AR65" s="9">
        <f t="shared" si="56"/>
        <v>9.9766666666666666</v>
      </c>
      <c r="AS65" s="1">
        <f t="shared" si="57"/>
        <v>0.19</v>
      </c>
      <c r="AT65" s="1">
        <f t="shared" si="58"/>
        <v>25915.666666666668</v>
      </c>
      <c r="AU65" s="1">
        <f t="shared" si="59"/>
        <v>12729068.987126239</v>
      </c>
    </row>
    <row r="66" spans="1:48" x14ac:dyDescent="0.15">
      <c r="C66" s="7">
        <v>8</v>
      </c>
      <c r="D66" s="7">
        <f t="shared" si="60"/>
        <v>28.121419761079</v>
      </c>
      <c r="E66" s="10">
        <f t="shared" si="61"/>
        <v>28.2488771302272</v>
      </c>
      <c r="F66" s="7" t="s">
        <v>83</v>
      </c>
      <c r="G66" s="1">
        <v>9</v>
      </c>
      <c r="H66" s="9">
        <f t="shared" si="42"/>
        <v>28.121419761079</v>
      </c>
      <c r="I66" s="9">
        <f t="shared" si="43"/>
        <v>301.27141976107896</v>
      </c>
      <c r="J66" s="9">
        <f t="shared" si="44"/>
        <v>0.48555835274750064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0.22916962795486567</v>
      </c>
      <c r="P66" s="9">
        <f t="shared" si="47"/>
        <v>0.11127522704952215</v>
      </c>
      <c r="Q66" s="12">
        <f t="shared" si="48"/>
        <v>2.1142293139409209E-2</v>
      </c>
      <c r="R66" s="9">
        <f t="shared" si="49"/>
        <v>1.8955666666666669E-2</v>
      </c>
      <c r="S66" s="13">
        <f t="shared" si="50"/>
        <v>1.1153547649467639</v>
      </c>
      <c r="T66" s="2">
        <f t="shared" si="51"/>
        <v>0.01</v>
      </c>
      <c r="U66" s="14">
        <f t="shared" si="52"/>
        <v>1.1153547649467639E-2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3.7253547649467644E-2</v>
      </c>
      <c r="AR66" s="9">
        <f t="shared" si="56"/>
        <v>9.9766666666666666</v>
      </c>
      <c r="AS66" s="1">
        <f t="shared" si="57"/>
        <v>0.19</v>
      </c>
      <c r="AT66" s="1">
        <f t="shared" si="58"/>
        <v>25915.666666666668</v>
      </c>
      <c r="AU66" s="1">
        <f t="shared" si="59"/>
        <v>12261508.059525218</v>
      </c>
    </row>
    <row r="67" spans="1:48" x14ac:dyDescent="0.15">
      <c r="C67" s="7">
        <v>9</v>
      </c>
      <c r="D67" s="7">
        <f t="shared" si="60"/>
        <v>26.4192044224393</v>
      </c>
      <c r="E67" s="10">
        <f t="shared" si="61"/>
        <v>28.121419761079</v>
      </c>
      <c r="F67" s="7" t="s">
        <v>83</v>
      </c>
      <c r="G67" s="1">
        <v>10</v>
      </c>
      <c r="H67" s="9">
        <f t="shared" si="42"/>
        <v>26.4192044224393</v>
      </c>
      <c r="I67" s="9">
        <f t="shared" si="43"/>
        <v>299.56920442243927</v>
      </c>
      <c r="J67" s="9">
        <f t="shared" si="44"/>
        <v>0.40409748142595003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0.2176610675720102</v>
      </c>
      <c r="P67" s="9">
        <f t="shared" si="47"/>
        <v>8.7956289210332841E-2</v>
      </c>
      <c r="Q67" s="12">
        <f t="shared" si="48"/>
        <v>1.6711694949963239E-2</v>
      </c>
      <c r="R67" s="9">
        <f t="shared" si="49"/>
        <v>1.8955666666666669E-2</v>
      </c>
      <c r="S67" s="13">
        <f t="shared" si="50"/>
        <v>0.8816200054493768</v>
      </c>
      <c r="T67" s="2">
        <f t="shared" si="51"/>
        <v>0.01</v>
      </c>
      <c r="U67" s="14">
        <f t="shared" si="52"/>
        <v>8.8162000544937686E-3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3.4916200054493772E-2</v>
      </c>
      <c r="AR67" s="9">
        <f t="shared" si="56"/>
        <v>9.9766666666666666</v>
      </c>
      <c r="AS67" s="1">
        <f t="shared" si="57"/>
        <v>0.19</v>
      </c>
      <c r="AT67" s="1">
        <f t="shared" si="58"/>
        <v>25915.666666666668</v>
      </c>
      <c r="AU67" s="1">
        <f t="shared" si="59"/>
        <v>11492201.290587371</v>
      </c>
    </row>
    <row r="68" spans="1:48" x14ac:dyDescent="0.15">
      <c r="C68" s="7">
        <v>10</v>
      </c>
      <c r="D68" s="7">
        <f t="shared" si="60"/>
        <v>22.126332755600799</v>
      </c>
      <c r="E68" s="10">
        <f t="shared" si="61"/>
        <v>26.4192044224393</v>
      </c>
      <c r="F68" s="7" t="s">
        <v>83</v>
      </c>
      <c r="G68" s="1">
        <v>11</v>
      </c>
      <c r="H68" s="9">
        <f t="shared" si="42"/>
        <v>22.126332755600799</v>
      </c>
      <c r="I68" s="9">
        <f t="shared" si="43"/>
        <v>295.27633275560078</v>
      </c>
      <c r="J68" s="9">
        <f t="shared" si="44"/>
        <v>0.25192134438916336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0.1232195394435935</v>
      </c>
      <c r="O68" s="9">
        <f t="shared" si="62"/>
        <v>0.10625190558475055</v>
      </c>
      <c r="P68" s="9">
        <f t="shared" si="47"/>
        <v>2.6767122898820814E-2</v>
      </c>
      <c r="Q68" s="12">
        <f t="shared" si="48"/>
        <v>5.0857533507759544E-3</v>
      </c>
      <c r="R68" s="9">
        <f t="shared" si="49"/>
        <v>1.8955666666666669E-2</v>
      </c>
      <c r="S68" s="13">
        <f t="shared" si="50"/>
        <v>0.26829725591868503</v>
      </c>
      <c r="T68" s="2">
        <f t="shared" si="51"/>
        <v>0.01</v>
      </c>
      <c r="U68" s="14">
        <f t="shared" si="52"/>
        <v>2.6829725591868505E-3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2.8782972559186853E-2</v>
      </c>
      <c r="AR68" s="9">
        <f t="shared" si="56"/>
        <v>9.9766666666666666</v>
      </c>
      <c r="AS68" s="1">
        <f t="shared" si="57"/>
        <v>0.19</v>
      </c>
      <c r="AT68" s="1">
        <f t="shared" si="58"/>
        <v>25915.666666666668</v>
      </c>
      <c r="AU68" s="1">
        <f t="shared" si="59"/>
        <v>9473531.308543874</v>
      </c>
    </row>
    <row r="69" spans="1:48" x14ac:dyDescent="0.15">
      <c r="C69" s="7">
        <v>11</v>
      </c>
      <c r="D69" s="7">
        <f t="shared" si="60"/>
        <v>17.639508382012401</v>
      </c>
      <c r="E69" s="10">
        <f t="shared" si="61"/>
        <v>22.126332755600799</v>
      </c>
      <c r="F69" s="7" t="s">
        <v>85</v>
      </c>
      <c r="G69" s="1">
        <v>12</v>
      </c>
      <c r="H69" s="9">
        <f t="shared" si="42"/>
        <v>17.639508382012401</v>
      </c>
      <c r="I69" s="9">
        <f t="shared" si="43"/>
        <v>290.7895083820124</v>
      </c>
      <c r="J69" s="9">
        <f t="shared" si="44"/>
        <v>0.15145923166228745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0.1792514493525964</v>
      </c>
      <c r="P69" s="9">
        <f t="shared" si="47"/>
        <v>2.7149286793295684E-2</v>
      </c>
      <c r="Q69" s="12">
        <f t="shared" si="48"/>
        <v>5.1583644907261797E-3</v>
      </c>
      <c r="R69" s="9">
        <f t="shared" si="49"/>
        <v>1.8955666666666669E-2</v>
      </c>
      <c r="S69" s="13">
        <f t="shared" si="50"/>
        <v>0.27212783287633491</v>
      </c>
      <c r="T69" s="2">
        <f t="shared" si="51"/>
        <v>0.01</v>
      </c>
      <c r="U69" s="14">
        <f t="shared" si="52"/>
        <v>2.7212783287633492E-3</v>
      </c>
      <c r="V69" s="13"/>
      <c r="W69" s="2"/>
      <c r="X69" s="14"/>
      <c r="Y69" s="2">
        <v>0.04</v>
      </c>
      <c r="Z69" s="2">
        <v>0.21</v>
      </c>
      <c r="AA69" s="2">
        <f t="shared" si="53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1.892127832876335E-2</v>
      </c>
      <c r="AR69" s="9">
        <f t="shared" si="56"/>
        <v>9.9766666666666666</v>
      </c>
      <c r="AS69" s="1">
        <f t="shared" si="57"/>
        <v>0.19</v>
      </c>
      <c r="AT69" s="1">
        <f t="shared" si="58"/>
        <v>25915.666666666668</v>
      </c>
      <c r="AU69" s="1">
        <f t="shared" si="59"/>
        <v>6227686.2570957588</v>
      </c>
      <c r="AV69" s="1">
        <f>SUM(AU58:AU69)</f>
        <v>98173599.064931691</v>
      </c>
    </row>
    <row r="70" spans="1:48" x14ac:dyDescent="0.15">
      <c r="C70" s="7">
        <v>12</v>
      </c>
      <c r="D70" s="7">
        <f t="shared" si="60"/>
        <v>13.650811409478999</v>
      </c>
      <c r="E70" s="10">
        <f t="shared" si="61"/>
        <v>17.639508382012401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12.2398703207419</v>
      </c>
      <c r="E73" s="7"/>
      <c r="F73" s="7"/>
      <c r="G73" s="1">
        <v>1</v>
      </c>
      <c r="H73" s="9">
        <f t="shared" ref="H73:H84" si="63">E74</f>
        <v>12.2398703207419</v>
      </c>
      <c r="I73" s="9">
        <f t="shared" ref="I73:I84" si="64">H73+273.15</f>
        <v>285.38987032074186</v>
      </c>
      <c r="J73" s="9">
        <f t="shared" ref="J73:J84" si="65">EXP(($C$15*(I73-$C$13))/($C$16*I73*$C$13))</f>
        <v>8.0382172009162561E-2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8.8018478350033024E-3</v>
      </c>
      <c r="Q73" s="12">
        <f t="shared" ref="Q73:Q84" si="69">P73*$B$75</f>
        <v>1.5843326103005943E-3</v>
      </c>
      <c r="R73" s="9">
        <f t="shared" ref="R73:R84" si="70">L73*$B$75</f>
        <v>1.9710000000000002E-2</v>
      </c>
      <c r="S73" s="13">
        <f t="shared" ref="S73:S84" si="71">Q73/R73</f>
        <v>8.0382172009162561E-2</v>
      </c>
      <c r="T73" s="2">
        <f t="shared" ref="T73:T84" si="72">$B$74/100</f>
        <v>0.01</v>
      </c>
      <c r="U73" s="14">
        <f t="shared" ref="U73:U84" si="73">S73*T73</f>
        <v>8.0382172009162568E-4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1.3403821720091625E-2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20867.666666666668</v>
      </c>
      <c r="AU73" s="1">
        <f t="shared" ref="AU73:AU84" si="80">AT73*10000*AS73*0.67*AR73*AQ73</f>
        <v>3693719.9119859147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12.1896455756874</v>
      </c>
      <c r="E74" s="10">
        <f t="shared" ref="E74:E85" si="82">D73</f>
        <v>12.2398703207419</v>
      </c>
      <c r="F74" s="7" t="s">
        <v>83</v>
      </c>
      <c r="G74" s="1">
        <v>2</v>
      </c>
      <c r="H74" s="9">
        <f t="shared" si="63"/>
        <v>12.1896455756874</v>
      </c>
      <c r="I74" s="9">
        <f t="shared" si="64"/>
        <v>285.33964557568737</v>
      </c>
      <c r="J74" s="9">
        <f t="shared" si="65"/>
        <v>7.9900901561343773E-2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0.21019815216499674</v>
      </c>
      <c r="P74" s="9">
        <f t="shared" si="68"/>
        <v>1.6795021864511765E-2</v>
      </c>
      <c r="Q74" s="12">
        <f t="shared" si="69"/>
        <v>3.0231039356121174E-3</v>
      </c>
      <c r="R74" s="9">
        <f t="shared" si="70"/>
        <v>1.9710000000000002E-2</v>
      </c>
      <c r="S74" s="13">
        <f t="shared" si="71"/>
        <v>0.15337919510969644</v>
      </c>
      <c r="T74" s="2">
        <f t="shared" si="72"/>
        <v>0.01</v>
      </c>
      <c r="U74" s="14">
        <f t="shared" si="73"/>
        <v>1.5337919510969645E-3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1.4133791951096965E-2</v>
      </c>
      <c r="AR74" s="9">
        <f t="shared" si="77"/>
        <v>10.950000000000001</v>
      </c>
      <c r="AS74" s="1">
        <f t="shared" si="78"/>
        <v>0.18</v>
      </c>
      <c r="AT74" s="1">
        <f t="shared" si="79"/>
        <v>20867.666666666668</v>
      </c>
      <c r="AU74" s="1">
        <f t="shared" si="80"/>
        <v>3894879.3748411806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13.813527123142</v>
      </c>
      <c r="E75" s="10">
        <f t="shared" si="82"/>
        <v>12.1896455756874</v>
      </c>
      <c r="F75" s="7" t="s">
        <v>83</v>
      </c>
      <c r="G75" s="1">
        <v>3</v>
      </c>
      <c r="H75" s="9">
        <f t="shared" si="63"/>
        <v>13.813527123142</v>
      </c>
      <c r="I75" s="9">
        <f t="shared" si="64"/>
        <v>286.963527123142</v>
      </c>
      <c r="J75" s="9">
        <f t="shared" si="65"/>
        <v>9.6920077919771572E-2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0.30290313030048499</v>
      </c>
      <c r="P75" s="9">
        <f t="shared" si="68"/>
        <v>2.9357394990865728E-2</v>
      </c>
      <c r="Q75" s="12">
        <f t="shared" si="69"/>
        <v>5.284331098355831E-3</v>
      </c>
      <c r="R75" s="9">
        <f t="shared" si="70"/>
        <v>1.9710000000000002E-2</v>
      </c>
      <c r="S75" s="13">
        <f t="shared" si="71"/>
        <v>0.26810406384352259</v>
      </c>
      <c r="T75" s="2">
        <f t="shared" si="72"/>
        <v>0.01</v>
      </c>
      <c r="U75" s="14">
        <f t="shared" si="73"/>
        <v>2.6810406384352261E-3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1.5281040638435226E-2</v>
      </c>
      <c r="AR75" s="9">
        <f t="shared" si="77"/>
        <v>10.950000000000001</v>
      </c>
      <c r="AS75" s="1">
        <f t="shared" si="78"/>
        <v>0.18</v>
      </c>
      <c r="AT75" s="1">
        <f t="shared" si="79"/>
        <v>20867.666666666668</v>
      </c>
      <c r="AU75" s="1">
        <f t="shared" si="80"/>
        <v>4211029.1572624939</v>
      </c>
    </row>
    <row r="76" spans="1:48" x14ac:dyDescent="0.15">
      <c r="C76" s="7">
        <v>3</v>
      </c>
      <c r="D76" s="7">
        <f t="shared" si="81"/>
        <v>16.086199126061501</v>
      </c>
      <c r="E76" s="10">
        <f t="shared" si="82"/>
        <v>13.813527123142</v>
      </c>
      <c r="F76" s="7" t="s">
        <v>83</v>
      </c>
      <c r="G76" s="1">
        <v>4</v>
      </c>
      <c r="H76" s="9">
        <f t="shared" si="63"/>
        <v>16.086199126061501</v>
      </c>
      <c r="I76" s="9">
        <f t="shared" si="64"/>
        <v>289.23619912606148</v>
      </c>
      <c r="J76" s="9">
        <f t="shared" si="65"/>
        <v>0.12653193173786983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0.38304573530961933</v>
      </c>
      <c r="P76" s="9">
        <f t="shared" si="68"/>
        <v>4.8467516832678907E-2</v>
      </c>
      <c r="Q76" s="12">
        <f t="shared" si="69"/>
        <v>8.7241530298822027E-3</v>
      </c>
      <c r="R76" s="9">
        <f t="shared" si="70"/>
        <v>1.9710000000000002E-2</v>
      </c>
      <c r="S76" s="13">
        <f t="shared" si="71"/>
        <v>0.44262572449935067</v>
      </c>
      <c r="T76" s="2">
        <f t="shared" si="72"/>
        <v>0.01</v>
      </c>
      <c r="U76" s="14">
        <f t="shared" si="73"/>
        <v>4.4262572449935067E-3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1.7026257244993508E-2</v>
      </c>
      <c r="AR76" s="9">
        <f t="shared" si="77"/>
        <v>10.950000000000001</v>
      </c>
      <c r="AS76" s="1">
        <f t="shared" si="78"/>
        <v>0.18</v>
      </c>
      <c r="AT76" s="1">
        <f t="shared" si="79"/>
        <v>20867.666666666668</v>
      </c>
      <c r="AU76" s="1">
        <f t="shared" si="80"/>
        <v>4691962.242243032</v>
      </c>
    </row>
    <row r="77" spans="1:48" x14ac:dyDescent="0.15">
      <c r="C77" s="7">
        <v>4</v>
      </c>
      <c r="D77" s="7">
        <f t="shared" si="81"/>
        <v>19.269065147532999</v>
      </c>
      <c r="E77" s="10">
        <f t="shared" si="82"/>
        <v>16.086199126061501</v>
      </c>
      <c r="F77" s="7" t="s">
        <v>83</v>
      </c>
      <c r="G77" s="1">
        <v>5</v>
      </c>
      <c r="H77" s="9">
        <f t="shared" si="63"/>
        <v>19.269065147532999</v>
      </c>
      <c r="I77" s="9">
        <f t="shared" si="64"/>
        <v>292.41906514753299</v>
      </c>
      <c r="J77" s="9">
        <f t="shared" si="65"/>
        <v>0.18252950862296785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0.31784930755309337</v>
      </c>
      <c r="O77" s="9">
        <f t="shared" si="83"/>
        <v>0.12622891092384703</v>
      </c>
      <c r="P77" s="9">
        <f t="shared" si="68"/>
        <v>2.3040501084942176E-2</v>
      </c>
      <c r="Q77" s="12">
        <f t="shared" si="69"/>
        <v>4.1472901952895914E-3</v>
      </c>
      <c r="R77" s="9">
        <f t="shared" si="70"/>
        <v>1.9710000000000002E-2</v>
      </c>
      <c r="S77" s="13">
        <f t="shared" si="71"/>
        <v>0.21041553502230295</v>
      </c>
      <c r="T77" s="2">
        <f t="shared" si="72"/>
        <v>0.01</v>
      </c>
      <c r="U77" s="14">
        <f t="shared" si="73"/>
        <v>2.1041553502230297E-3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2.3704155350223032E-2</v>
      </c>
      <c r="AR77" s="9">
        <f t="shared" si="77"/>
        <v>10.950000000000001</v>
      </c>
      <c r="AS77" s="1">
        <f t="shared" si="78"/>
        <v>0.18</v>
      </c>
      <c r="AT77" s="1">
        <f t="shared" si="79"/>
        <v>20867.666666666668</v>
      </c>
      <c r="AU77" s="1">
        <f t="shared" si="80"/>
        <v>6532204.9518670971</v>
      </c>
    </row>
    <row r="78" spans="1:48" x14ac:dyDescent="0.15">
      <c r="C78" s="7">
        <v>5</v>
      </c>
      <c r="D78" s="7">
        <f t="shared" si="81"/>
        <v>23.307543770381599</v>
      </c>
      <c r="E78" s="10">
        <f t="shared" si="82"/>
        <v>19.269065147532999</v>
      </c>
      <c r="F78" s="7" t="s">
        <v>85</v>
      </c>
      <c r="G78" s="1">
        <v>6</v>
      </c>
      <c r="H78" s="9">
        <f t="shared" si="63"/>
        <v>23.307543770381599</v>
      </c>
      <c r="I78" s="9">
        <f t="shared" si="64"/>
        <v>296.45754377038156</v>
      </c>
      <c r="J78" s="9">
        <f t="shared" si="65"/>
        <v>0.28729335200783213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0.21268840983890486</v>
      </c>
      <c r="P78" s="9">
        <f t="shared" si="68"/>
        <v>6.110396619583456E-2</v>
      </c>
      <c r="Q78" s="12">
        <f t="shared" si="69"/>
        <v>1.099871391525022E-2</v>
      </c>
      <c r="R78" s="9">
        <f t="shared" si="70"/>
        <v>1.9710000000000002E-2</v>
      </c>
      <c r="S78" s="13">
        <f t="shared" si="71"/>
        <v>0.55802708854643424</v>
      </c>
      <c r="T78" s="2">
        <f t="shared" si="72"/>
        <v>0.01</v>
      </c>
      <c r="U78" s="14">
        <f t="shared" si="73"/>
        <v>5.5802708854643425E-3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2.7180270885464344E-2</v>
      </c>
      <c r="AR78" s="9">
        <f t="shared" si="77"/>
        <v>10.950000000000001</v>
      </c>
      <c r="AS78" s="1">
        <f t="shared" si="78"/>
        <v>0.18</v>
      </c>
      <c r="AT78" s="1">
        <f t="shared" si="79"/>
        <v>20867.666666666668</v>
      </c>
      <c r="AU78" s="1">
        <f t="shared" si="80"/>
        <v>7490125.5686146496</v>
      </c>
    </row>
    <row r="79" spans="1:48" x14ac:dyDescent="0.15">
      <c r="C79" s="7">
        <v>6</v>
      </c>
      <c r="D79" s="7">
        <f t="shared" si="81"/>
        <v>25.049321756436498</v>
      </c>
      <c r="E79" s="10">
        <f t="shared" si="82"/>
        <v>23.307543770381599</v>
      </c>
      <c r="F79" s="7" t="s">
        <v>83</v>
      </c>
      <c r="G79" s="1">
        <v>7</v>
      </c>
      <c r="H79" s="9">
        <f t="shared" si="63"/>
        <v>25.049321756436498</v>
      </c>
      <c r="I79" s="9">
        <f t="shared" si="64"/>
        <v>298.19932175643646</v>
      </c>
      <c r="J79" s="9">
        <f t="shared" si="65"/>
        <v>0.34804922872304883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0.26108444364307026</v>
      </c>
      <c r="P79" s="9">
        <f t="shared" si="68"/>
        <v>9.0870239241556919E-2</v>
      </c>
      <c r="Q79" s="12">
        <f t="shared" si="69"/>
        <v>1.6356643063480246E-2</v>
      </c>
      <c r="R79" s="9">
        <f t="shared" si="70"/>
        <v>1.9710000000000002E-2</v>
      </c>
      <c r="S79" s="13">
        <f t="shared" si="71"/>
        <v>0.8298651985530312</v>
      </c>
      <c r="T79" s="2">
        <f t="shared" si="72"/>
        <v>0.01</v>
      </c>
      <c r="U79" s="14">
        <f t="shared" si="73"/>
        <v>8.2986519855303125E-3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3.6198651985530315E-2</v>
      </c>
      <c r="AR79" s="9">
        <f t="shared" si="77"/>
        <v>10.950000000000001</v>
      </c>
      <c r="AS79" s="1">
        <f t="shared" si="78"/>
        <v>0.18</v>
      </c>
      <c r="AT79" s="1">
        <f t="shared" si="79"/>
        <v>20867.666666666668</v>
      </c>
      <c r="AU79" s="1">
        <f t="shared" si="80"/>
        <v>9975340.1991001554</v>
      </c>
    </row>
    <row r="80" spans="1:48" x14ac:dyDescent="0.15">
      <c r="C80" s="7">
        <v>7</v>
      </c>
      <c r="D80" s="7">
        <f t="shared" si="81"/>
        <v>28.2488771302272</v>
      </c>
      <c r="E80" s="10">
        <f t="shared" si="82"/>
        <v>25.049321756436498</v>
      </c>
      <c r="F80" s="7" t="s">
        <v>83</v>
      </c>
      <c r="G80" s="1">
        <v>8</v>
      </c>
      <c r="H80" s="9">
        <f t="shared" si="63"/>
        <v>28.2488771302272</v>
      </c>
      <c r="I80" s="9">
        <f t="shared" si="64"/>
        <v>301.39887713022716</v>
      </c>
      <c r="J80" s="9">
        <f t="shared" si="65"/>
        <v>0.49224015726282233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0.2797142044015134</v>
      </c>
      <c r="P80" s="9">
        <f t="shared" si="68"/>
        <v>0.13768656396324619</v>
      </c>
      <c r="Q80" s="12">
        <f t="shared" si="69"/>
        <v>2.4783581513384313E-2</v>
      </c>
      <c r="R80" s="9">
        <f t="shared" si="70"/>
        <v>1.9710000000000002E-2</v>
      </c>
      <c r="S80" s="13">
        <f t="shared" si="71"/>
        <v>1.2574115430433441</v>
      </c>
      <c r="T80" s="2">
        <f t="shared" si="72"/>
        <v>0.01</v>
      </c>
      <c r="U80" s="14">
        <f t="shared" si="73"/>
        <v>1.2574115430433441E-2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4.0474115430433444E-2</v>
      </c>
      <c r="AR80" s="9">
        <f t="shared" si="77"/>
        <v>10.950000000000001</v>
      </c>
      <c r="AS80" s="1">
        <f t="shared" si="78"/>
        <v>0.18</v>
      </c>
      <c r="AT80" s="1">
        <f t="shared" si="79"/>
        <v>20867.666666666668</v>
      </c>
      <c r="AU80" s="1">
        <f t="shared" si="80"/>
        <v>11153538.834474025</v>
      </c>
    </row>
    <row r="81" spans="1:48" x14ac:dyDescent="0.15">
      <c r="C81" s="7">
        <v>8</v>
      </c>
      <c r="D81" s="7">
        <f t="shared" si="81"/>
        <v>28.121419761079</v>
      </c>
      <c r="E81" s="10">
        <f t="shared" si="82"/>
        <v>28.2488771302272</v>
      </c>
      <c r="F81" s="7" t="s">
        <v>83</v>
      </c>
      <c r="G81" s="1">
        <v>9</v>
      </c>
      <c r="H81" s="9">
        <f t="shared" si="63"/>
        <v>28.121419761079</v>
      </c>
      <c r="I81" s="9">
        <f t="shared" si="64"/>
        <v>301.27141976107896</v>
      </c>
      <c r="J81" s="9">
        <f t="shared" si="65"/>
        <v>0.48555835274750064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0.25152764043826725</v>
      </c>
      <c r="P81" s="9">
        <f t="shared" si="68"/>
        <v>0.12213134676167067</v>
      </c>
      <c r="Q81" s="12">
        <f t="shared" si="69"/>
        <v>2.198364241710072E-2</v>
      </c>
      <c r="R81" s="9">
        <f t="shared" si="70"/>
        <v>1.9710000000000002E-2</v>
      </c>
      <c r="S81" s="13">
        <f t="shared" si="71"/>
        <v>1.1153547649467639</v>
      </c>
      <c r="T81" s="2">
        <f t="shared" si="72"/>
        <v>0.01</v>
      </c>
      <c r="U81" s="14">
        <f t="shared" si="73"/>
        <v>1.1153547649467639E-2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3.905354764946764E-2</v>
      </c>
      <c r="AR81" s="9">
        <f t="shared" si="77"/>
        <v>10.950000000000001</v>
      </c>
      <c r="AS81" s="1">
        <f t="shared" si="78"/>
        <v>0.18</v>
      </c>
      <c r="AT81" s="1">
        <f t="shared" si="79"/>
        <v>20867.666666666668</v>
      </c>
      <c r="AU81" s="1">
        <f t="shared" si="80"/>
        <v>10762069.922960991</v>
      </c>
    </row>
    <row r="82" spans="1:48" x14ac:dyDescent="0.15">
      <c r="C82" s="7">
        <v>9</v>
      </c>
      <c r="D82" s="7">
        <f t="shared" si="81"/>
        <v>26.4192044224393</v>
      </c>
      <c r="E82" s="10">
        <f t="shared" si="82"/>
        <v>28.121419761079</v>
      </c>
      <c r="F82" s="7" t="s">
        <v>83</v>
      </c>
      <c r="G82" s="1">
        <v>10</v>
      </c>
      <c r="H82" s="9">
        <f t="shared" si="63"/>
        <v>26.4192044224393</v>
      </c>
      <c r="I82" s="9">
        <f t="shared" si="64"/>
        <v>299.56920442243927</v>
      </c>
      <c r="J82" s="9">
        <f t="shared" si="65"/>
        <v>0.40409748142595003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0.23889629367659662</v>
      </c>
      <c r="P82" s="9">
        <f t="shared" si="68"/>
        <v>9.653739059670681E-2</v>
      </c>
      <c r="Q82" s="12">
        <f t="shared" si="69"/>
        <v>1.7376730307407225E-2</v>
      </c>
      <c r="R82" s="9">
        <f t="shared" si="70"/>
        <v>1.9710000000000002E-2</v>
      </c>
      <c r="S82" s="13">
        <f t="shared" si="71"/>
        <v>0.88162000544937713</v>
      </c>
      <c r="T82" s="2">
        <f t="shared" si="72"/>
        <v>0.01</v>
      </c>
      <c r="U82" s="14">
        <f t="shared" si="73"/>
        <v>8.8162000544937721E-3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3.6716200054493775E-2</v>
      </c>
      <c r="AR82" s="9">
        <f t="shared" si="77"/>
        <v>10.950000000000001</v>
      </c>
      <c r="AS82" s="1">
        <f t="shared" si="78"/>
        <v>0.18</v>
      </c>
      <c r="AT82" s="1">
        <f t="shared" si="79"/>
        <v>20867.666666666668</v>
      </c>
      <c r="AU82" s="1">
        <f t="shared" si="80"/>
        <v>10117962.030967308</v>
      </c>
    </row>
    <row r="83" spans="1:48" x14ac:dyDescent="0.15">
      <c r="C83" s="7">
        <v>10</v>
      </c>
      <c r="D83" s="7">
        <f t="shared" si="81"/>
        <v>22.126332755600799</v>
      </c>
      <c r="E83" s="10">
        <f t="shared" si="82"/>
        <v>26.4192044224393</v>
      </c>
      <c r="F83" s="7" t="s">
        <v>83</v>
      </c>
      <c r="G83" s="1">
        <v>11</v>
      </c>
      <c r="H83" s="9">
        <f t="shared" si="63"/>
        <v>22.126332755600799</v>
      </c>
      <c r="I83" s="9">
        <f t="shared" si="64"/>
        <v>295.27633275560078</v>
      </c>
      <c r="J83" s="9">
        <f t="shared" si="65"/>
        <v>0.25192134438916336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0.1352409579258953</v>
      </c>
      <c r="O83" s="9">
        <f t="shared" si="83"/>
        <v>0.11661794515399454</v>
      </c>
      <c r="P83" s="9">
        <f t="shared" si="68"/>
        <v>2.9378549523096022E-2</v>
      </c>
      <c r="Q83" s="12">
        <f t="shared" si="69"/>
        <v>5.2881389141572841E-3</v>
      </c>
      <c r="R83" s="9">
        <f t="shared" si="70"/>
        <v>1.9710000000000002E-2</v>
      </c>
      <c r="S83" s="13">
        <f t="shared" si="71"/>
        <v>0.26829725591868514</v>
      </c>
      <c r="T83" s="2">
        <f t="shared" si="72"/>
        <v>0.01</v>
      </c>
      <c r="U83" s="14">
        <f t="shared" si="73"/>
        <v>2.6829725591868514E-3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3.0582972559186853E-2</v>
      </c>
      <c r="AR83" s="9">
        <f t="shared" si="77"/>
        <v>10.950000000000001</v>
      </c>
      <c r="AS83" s="1">
        <f t="shared" si="78"/>
        <v>0.18</v>
      </c>
      <c r="AT83" s="1">
        <f t="shared" si="79"/>
        <v>20867.666666666668</v>
      </c>
      <c r="AU83" s="1">
        <f t="shared" si="80"/>
        <v>8427815.3700193428</v>
      </c>
    </row>
    <row r="84" spans="1:48" x14ac:dyDescent="0.15">
      <c r="C84" s="7">
        <v>11</v>
      </c>
      <c r="D84" s="7">
        <f t="shared" si="81"/>
        <v>17.639508382012401</v>
      </c>
      <c r="E84" s="10">
        <f t="shared" si="82"/>
        <v>22.126332755600799</v>
      </c>
      <c r="F84" s="7" t="s">
        <v>85</v>
      </c>
      <c r="G84" s="1">
        <v>12</v>
      </c>
      <c r="H84" s="9">
        <f t="shared" si="63"/>
        <v>17.639508382012401</v>
      </c>
      <c r="I84" s="9">
        <f t="shared" si="64"/>
        <v>290.7895083820124</v>
      </c>
      <c r="J84" s="9">
        <f t="shared" si="65"/>
        <v>0.15145923166228745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0.19673939563089854</v>
      </c>
      <c r="P84" s="9">
        <f t="shared" si="68"/>
        <v>2.9797997699958684E-2</v>
      </c>
      <c r="Q84" s="12">
        <f t="shared" si="69"/>
        <v>5.3636395859925634E-3</v>
      </c>
      <c r="R84" s="9">
        <f t="shared" si="70"/>
        <v>1.9710000000000002E-2</v>
      </c>
      <c r="S84" s="13">
        <f t="shared" si="71"/>
        <v>0.27212783287633502</v>
      </c>
      <c r="T84" s="2">
        <f t="shared" si="72"/>
        <v>0.01</v>
      </c>
      <c r="U84" s="14">
        <f t="shared" si="73"/>
        <v>2.72127832876335E-3</v>
      </c>
      <c r="V84" s="13"/>
      <c r="W84" s="2"/>
      <c r="X84" s="14"/>
      <c r="Y84" s="2">
        <v>0.04</v>
      </c>
      <c r="Z84" s="2">
        <v>0.27</v>
      </c>
      <c r="AA84" s="2">
        <f t="shared" si="74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2.0721278328763353E-2</v>
      </c>
      <c r="AR84" s="9">
        <f t="shared" si="77"/>
        <v>10.950000000000001</v>
      </c>
      <c r="AS84" s="1">
        <f t="shared" si="78"/>
        <v>0.18</v>
      </c>
      <c r="AT84" s="1">
        <f t="shared" si="79"/>
        <v>20867.666666666668</v>
      </c>
      <c r="AU84" s="1">
        <f t="shared" si="80"/>
        <v>5710207.1307042278</v>
      </c>
      <c r="AV84" s="1">
        <f>SUM(AU73:AU84)</f>
        <v>86660854.69504042</v>
      </c>
    </row>
    <row r="85" spans="1:48" x14ac:dyDescent="0.15">
      <c r="C85" s="7">
        <v>12</v>
      </c>
      <c r="D85" s="7">
        <f t="shared" si="81"/>
        <v>13.650811409478999</v>
      </c>
      <c r="E85" s="10">
        <f t="shared" si="82"/>
        <v>17.639508382012401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12.2398703207419</v>
      </c>
      <c r="E89" s="7"/>
      <c r="F89" s="7"/>
      <c r="G89" s="1">
        <v>1</v>
      </c>
      <c r="H89" s="9">
        <f t="shared" ref="H89:H100" si="84">E90</f>
        <v>12.2398703207419</v>
      </c>
      <c r="I89" s="9">
        <f t="shared" ref="I89:I100" si="85">H89+273.15</f>
        <v>285.38987032074186</v>
      </c>
      <c r="J89" s="9">
        <f t="shared" ref="J89:J100" si="86">EXP(($C$15*(I89-$C$13))/($C$16*I89*$C$13))</f>
        <v>8.0382172009162561E-2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0.42644952760590993</v>
      </c>
      <c r="Q89" s="12">
        <f t="shared" ref="Q89:Q100" si="90">P89*$B$91</f>
        <v>0.19190228742265947</v>
      </c>
      <c r="R89" s="9">
        <f t="shared" ref="R89:R100" si="91">L89*$B$91</f>
        <v>2.3873737500000001</v>
      </c>
      <c r="S89" s="13">
        <f t="shared" ref="S89:S100" si="92">Q89/R89</f>
        <v>8.0382172009162561E-2</v>
      </c>
      <c r="T89" s="2">
        <f t="shared" ref="T89:T100" si="93">$B$90/100</f>
        <v>0.51</v>
      </c>
      <c r="U89" s="14">
        <f t="shared" ref="U89:U100" si="94">S89*T89</f>
        <v>4.0994907724672909E-2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4.3242964678988888E-2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30175</v>
      </c>
      <c r="AN89" s="1">
        <f t="shared" ref="AN89:AN100" si="99">AM89*10000*AK89*AJ89</f>
        <v>135737693.16708264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12.1896455756874</v>
      </c>
      <c r="E90" s="10">
        <f t="shared" ref="E90:E101" si="101">D89</f>
        <v>12.2398703207419</v>
      </c>
      <c r="F90" s="7" t="s">
        <v>83</v>
      </c>
      <c r="G90" s="1">
        <v>2</v>
      </c>
      <c r="H90" s="9">
        <f t="shared" si="84"/>
        <v>12.1896455756874</v>
      </c>
      <c r="I90" s="9">
        <f t="shared" si="85"/>
        <v>285.33964557568737</v>
      </c>
      <c r="J90" s="9">
        <f t="shared" si="86"/>
        <v>7.9900901561343773E-2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10.184100472394089</v>
      </c>
      <c r="P90" s="9">
        <f t="shared" si="89"/>
        <v>0.81371880933559471</v>
      </c>
      <c r="Q90" s="12">
        <f t="shared" si="90"/>
        <v>0.36617346420101765</v>
      </c>
      <c r="R90" s="9">
        <f t="shared" si="91"/>
        <v>2.3873737500000001</v>
      </c>
      <c r="S90" s="13">
        <f t="shared" si="92"/>
        <v>0.15337919510969644</v>
      </c>
      <c r="T90" s="2">
        <f t="shared" si="93"/>
        <v>0.51</v>
      </c>
      <c r="U90" s="14">
        <f t="shared" si="94"/>
        <v>7.8223389505945193E-2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5.4467351936042477E-2</v>
      </c>
      <c r="AK90" s="9">
        <f t="shared" si="96"/>
        <v>10.4025</v>
      </c>
      <c r="AL90" s="1">
        <f t="shared" si="97"/>
        <v>0.45</v>
      </c>
      <c r="AM90" s="17">
        <f t="shared" si="98"/>
        <v>30175</v>
      </c>
      <c r="AN90" s="1">
        <f t="shared" si="99"/>
        <v>170970532.65430525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13.813527123142</v>
      </c>
      <c r="E91" s="10">
        <f t="shared" si="101"/>
        <v>12.1896455756874</v>
      </c>
      <c r="F91" s="7" t="s">
        <v>83</v>
      </c>
      <c r="G91" s="1">
        <v>3</v>
      </c>
      <c r="H91" s="9">
        <f t="shared" si="84"/>
        <v>13.813527123142</v>
      </c>
      <c r="I91" s="9">
        <f t="shared" si="85"/>
        <v>286.963527123142</v>
      </c>
      <c r="J91" s="9">
        <f t="shared" si="86"/>
        <v>9.6920077919771572E-2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14.675656663058493</v>
      </c>
      <c r="P91" s="9">
        <f t="shared" si="89"/>
        <v>1.422365787307444</v>
      </c>
      <c r="Q91" s="12">
        <f t="shared" si="90"/>
        <v>0.64006460428834977</v>
      </c>
      <c r="R91" s="9">
        <f t="shared" si="91"/>
        <v>2.3873737500000001</v>
      </c>
      <c r="S91" s="13">
        <f t="shared" si="92"/>
        <v>0.26810406384352253</v>
      </c>
      <c r="T91" s="2">
        <f t="shared" si="93"/>
        <v>0.51</v>
      </c>
      <c r="U91" s="14">
        <f t="shared" si="94"/>
        <v>0.13673307256019648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7.2108021376899242E-2</v>
      </c>
      <c r="AK91" s="9">
        <f t="shared" si="96"/>
        <v>10.4025</v>
      </c>
      <c r="AL91" s="1">
        <f t="shared" si="97"/>
        <v>0.45</v>
      </c>
      <c r="AM91" s="17">
        <f t="shared" si="98"/>
        <v>30175</v>
      </c>
      <c r="AN91" s="1">
        <f t="shared" si="99"/>
        <v>226343789.1736114</v>
      </c>
    </row>
    <row r="92" spans="1:48" x14ac:dyDescent="0.15">
      <c r="C92" s="7">
        <v>3</v>
      </c>
      <c r="D92" s="7">
        <f t="shared" si="100"/>
        <v>16.086199126061501</v>
      </c>
      <c r="E92" s="10">
        <f t="shared" si="101"/>
        <v>13.813527123142</v>
      </c>
      <c r="F92" s="7" t="s">
        <v>83</v>
      </c>
      <c r="G92" s="1">
        <v>4</v>
      </c>
      <c r="H92" s="9">
        <f t="shared" si="84"/>
        <v>16.086199126061501</v>
      </c>
      <c r="I92" s="9">
        <f t="shared" si="85"/>
        <v>289.23619912606148</v>
      </c>
      <c r="J92" s="9">
        <f t="shared" si="86"/>
        <v>0.12653193173786983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18.558565875751047</v>
      </c>
      <c r="P92" s="9">
        <f t="shared" si="89"/>
        <v>2.3482511905432921</v>
      </c>
      <c r="Q92" s="12">
        <f t="shared" si="90"/>
        <v>1.0567130357444814</v>
      </c>
      <c r="R92" s="9">
        <f t="shared" si="91"/>
        <v>2.3873737500000001</v>
      </c>
      <c r="S92" s="13">
        <f t="shared" si="92"/>
        <v>0.44262572449935056</v>
      </c>
      <c r="T92" s="2">
        <f t="shared" si="93"/>
        <v>0.51</v>
      </c>
      <c r="U92" s="14">
        <f t="shared" si="94"/>
        <v>0.22573911949466879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9.894334452764264E-2</v>
      </c>
      <c r="AK92" s="9">
        <f t="shared" si="96"/>
        <v>10.4025</v>
      </c>
      <c r="AL92" s="1">
        <f t="shared" si="97"/>
        <v>0.45</v>
      </c>
      <c r="AM92" s="17">
        <f t="shared" si="98"/>
        <v>30175</v>
      </c>
      <c r="AN92" s="1">
        <f t="shared" si="99"/>
        <v>310578644.18217617</v>
      </c>
    </row>
    <row r="93" spans="1:48" x14ac:dyDescent="0.15">
      <c r="C93" s="7">
        <v>4</v>
      </c>
      <c r="D93" s="7">
        <f t="shared" si="100"/>
        <v>19.269065147532999</v>
      </c>
      <c r="E93" s="10">
        <f t="shared" si="101"/>
        <v>16.086199126061501</v>
      </c>
      <c r="F93" s="7" t="s">
        <v>83</v>
      </c>
      <c r="G93" s="1">
        <v>5</v>
      </c>
      <c r="H93" s="9">
        <f t="shared" si="84"/>
        <v>19.269065147532999</v>
      </c>
      <c r="I93" s="9">
        <f t="shared" si="85"/>
        <v>292.41906514753299</v>
      </c>
      <c r="J93" s="9">
        <f t="shared" si="86"/>
        <v>0.18252950862296785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15.399798950947368</v>
      </c>
      <c r="O93" s="9">
        <f t="shared" si="102"/>
        <v>6.1157907342603863</v>
      </c>
      <c r="P93" s="9">
        <f t="shared" si="89"/>
        <v>1.1163122775654482</v>
      </c>
      <c r="Q93" s="12">
        <f t="shared" si="90"/>
        <v>0.50234052490445169</v>
      </c>
      <c r="R93" s="9">
        <f t="shared" si="91"/>
        <v>2.3873737500000001</v>
      </c>
      <c r="S93" s="13">
        <f t="shared" si="92"/>
        <v>0.21041553502230292</v>
      </c>
      <c r="T93" s="2">
        <f t="shared" si="93"/>
        <v>0.51</v>
      </c>
      <c r="U93" s="14">
        <f t="shared" si="94"/>
        <v>0.10731192286137449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7.9623544742704416E-2</v>
      </c>
      <c r="AK93" s="9">
        <f t="shared" si="96"/>
        <v>10.4025</v>
      </c>
      <c r="AL93" s="1">
        <f t="shared" si="97"/>
        <v>0.45</v>
      </c>
      <c r="AM93" s="17">
        <f t="shared" si="98"/>
        <v>30175</v>
      </c>
      <c r="AN93" s="1">
        <f t="shared" si="99"/>
        <v>249934674.12312028</v>
      </c>
    </row>
    <row r="94" spans="1:48" x14ac:dyDescent="0.15">
      <c r="C94" s="7">
        <v>5</v>
      </c>
      <c r="D94" s="7">
        <f t="shared" si="100"/>
        <v>23.307543770381599</v>
      </c>
      <c r="E94" s="10">
        <f t="shared" si="101"/>
        <v>19.269065147532999</v>
      </c>
      <c r="F94" s="7" t="s">
        <v>85</v>
      </c>
      <c r="G94" s="1">
        <v>6</v>
      </c>
      <c r="H94" s="9">
        <f t="shared" si="84"/>
        <v>23.307543770381599</v>
      </c>
      <c r="I94" s="9">
        <f t="shared" si="85"/>
        <v>296.45754377038156</v>
      </c>
      <c r="J94" s="9">
        <f t="shared" si="86"/>
        <v>0.28729335200783213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10.304753456694938</v>
      </c>
      <c r="P94" s="9">
        <f t="shared" si="89"/>
        <v>2.9604871621881834</v>
      </c>
      <c r="Q94" s="12">
        <f t="shared" si="90"/>
        <v>1.3322192229846825</v>
      </c>
      <c r="R94" s="9">
        <f t="shared" si="91"/>
        <v>2.3873737500000001</v>
      </c>
      <c r="S94" s="13">
        <f t="shared" si="92"/>
        <v>0.55802708854643412</v>
      </c>
      <c r="T94" s="2">
        <f t="shared" si="93"/>
        <v>0.51</v>
      </c>
      <c r="U94" s="14">
        <f t="shared" si="94"/>
        <v>0.28459381515868143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0.15834903527034244</v>
      </c>
      <c r="AK94" s="9">
        <f t="shared" si="96"/>
        <v>10.4025</v>
      </c>
      <c r="AL94" s="1">
        <f t="shared" si="97"/>
        <v>0.45</v>
      </c>
      <c r="AM94" s="17">
        <f t="shared" si="98"/>
        <v>30175</v>
      </c>
      <c r="AN94" s="1">
        <f t="shared" si="99"/>
        <v>497050397.03887069</v>
      </c>
    </row>
    <row r="95" spans="1:48" x14ac:dyDescent="0.15">
      <c r="C95" s="7">
        <v>6</v>
      </c>
      <c r="D95" s="7">
        <f t="shared" si="100"/>
        <v>25.049321756436498</v>
      </c>
      <c r="E95" s="10">
        <f t="shared" si="101"/>
        <v>23.307543770381599</v>
      </c>
      <c r="F95" s="7" t="s">
        <v>83</v>
      </c>
      <c r="G95" s="1">
        <v>7</v>
      </c>
      <c r="H95" s="9">
        <f t="shared" si="84"/>
        <v>25.049321756436498</v>
      </c>
      <c r="I95" s="9">
        <f t="shared" si="85"/>
        <v>298.19932175643646</v>
      </c>
      <c r="J95" s="9">
        <f t="shared" si="86"/>
        <v>0.34804922872304883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12.649541294506754</v>
      </c>
      <c r="P95" s="9">
        <f t="shared" si="89"/>
        <v>4.4026630912534328</v>
      </c>
      <c r="Q95" s="12">
        <f t="shared" si="90"/>
        <v>1.9811983910640447</v>
      </c>
      <c r="R95" s="9">
        <f t="shared" si="91"/>
        <v>2.3873737500000001</v>
      </c>
      <c r="S95" s="13">
        <f t="shared" si="92"/>
        <v>0.8298651985530312</v>
      </c>
      <c r="T95" s="2">
        <f t="shared" si="93"/>
        <v>0.51</v>
      </c>
      <c r="U95" s="14">
        <f t="shared" si="94"/>
        <v>0.42323125126204592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0.20014822225550685</v>
      </c>
      <c r="AK95" s="9">
        <f t="shared" si="96"/>
        <v>10.4025</v>
      </c>
      <c r="AL95" s="1">
        <f t="shared" si="97"/>
        <v>0.45</v>
      </c>
      <c r="AM95" s="17">
        <f t="shared" si="98"/>
        <v>30175</v>
      </c>
      <c r="AN95" s="1">
        <f t="shared" si="99"/>
        <v>628256137.89739561</v>
      </c>
    </row>
    <row r="96" spans="1:48" x14ac:dyDescent="0.15">
      <c r="C96" s="7">
        <v>7</v>
      </c>
      <c r="D96" s="7">
        <f t="shared" si="100"/>
        <v>28.2488771302272</v>
      </c>
      <c r="E96" s="10">
        <f t="shared" si="101"/>
        <v>25.049321756436498</v>
      </c>
      <c r="F96" s="7" t="s">
        <v>83</v>
      </c>
      <c r="G96" s="1">
        <v>8</v>
      </c>
      <c r="H96" s="9">
        <f t="shared" si="84"/>
        <v>28.2488771302272</v>
      </c>
      <c r="I96" s="9">
        <f t="shared" si="85"/>
        <v>301.39887713022716</v>
      </c>
      <c r="J96" s="9">
        <f t="shared" si="86"/>
        <v>0.49224015726282233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13.552153203253322</v>
      </c>
      <c r="P96" s="9">
        <f t="shared" si="89"/>
        <v>6.670914024019277</v>
      </c>
      <c r="Q96" s="12">
        <f t="shared" si="90"/>
        <v>3.0019113108086746</v>
      </c>
      <c r="R96" s="9">
        <f t="shared" si="91"/>
        <v>2.3873737500000001</v>
      </c>
      <c r="S96" s="13">
        <f t="shared" si="92"/>
        <v>1.2574115430433439</v>
      </c>
      <c r="T96" s="2">
        <f t="shared" si="93"/>
        <v>0.51</v>
      </c>
      <c r="U96" s="14">
        <f t="shared" si="94"/>
        <v>0.64127988695210536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0.26588988591605978</v>
      </c>
      <c r="AK96" s="9">
        <f t="shared" si="96"/>
        <v>10.4025</v>
      </c>
      <c r="AL96" s="1">
        <f t="shared" si="97"/>
        <v>0.45</v>
      </c>
      <c r="AM96" s="17">
        <f t="shared" si="98"/>
        <v>30175</v>
      </c>
      <c r="AN96" s="1">
        <f t="shared" si="99"/>
        <v>834616220.66446674</v>
      </c>
    </row>
    <row r="97" spans="1:50" x14ac:dyDescent="0.15">
      <c r="C97" s="7">
        <v>8</v>
      </c>
      <c r="D97" s="7">
        <f t="shared" si="100"/>
        <v>28.121419761079</v>
      </c>
      <c r="E97" s="10">
        <f t="shared" si="101"/>
        <v>28.2488771302272</v>
      </c>
      <c r="F97" s="7" t="s">
        <v>83</v>
      </c>
      <c r="G97" s="1">
        <v>9</v>
      </c>
      <c r="H97" s="9">
        <f t="shared" si="84"/>
        <v>28.121419761079</v>
      </c>
      <c r="I97" s="9">
        <f t="shared" si="85"/>
        <v>301.27141976107896</v>
      </c>
      <c r="J97" s="9">
        <f t="shared" si="86"/>
        <v>0.48555835274750064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12.186514179234043</v>
      </c>
      <c r="P97" s="9">
        <f t="shared" si="89"/>
        <v>5.9172637506029417</v>
      </c>
      <c r="Q97" s="12">
        <f t="shared" si="90"/>
        <v>2.6627686877713237</v>
      </c>
      <c r="R97" s="9">
        <f t="shared" si="91"/>
        <v>2.3873737500000001</v>
      </c>
      <c r="S97" s="13">
        <f t="shared" si="92"/>
        <v>1.1153547649467637</v>
      </c>
      <c r="T97" s="2">
        <f t="shared" si="93"/>
        <v>0.51</v>
      </c>
      <c r="U97" s="14">
        <f t="shared" si="94"/>
        <v>0.56883093012284947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0.24404652543203911</v>
      </c>
      <c r="AK97" s="9">
        <f t="shared" si="96"/>
        <v>10.4025</v>
      </c>
      <c r="AL97" s="1">
        <f t="shared" si="97"/>
        <v>0.45</v>
      </c>
      <c r="AM97" s="17">
        <f t="shared" si="98"/>
        <v>30175</v>
      </c>
      <c r="AN97" s="1">
        <f t="shared" si="99"/>
        <v>766050908.70844793</v>
      </c>
    </row>
    <row r="98" spans="1:50" x14ac:dyDescent="0.15">
      <c r="C98" s="7">
        <v>9</v>
      </c>
      <c r="D98" s="7">
        <f t="shared" si="100"/>
        <v>26.4192044224393</v>
      </c>
      <c r="E98" s="10">
        <f t="shared" si="101"/>
        <v>28.121419761079</v>
      </c>
      <c r="F98" s="7" t="s">
        <v>83</v>
      </c>
      <c r="G98" s="1">
        <v>10</v>
      </c>
      <c r="H98" s="9">
        <f t="shared" si="84"/>
        <v>26.4192044224393</v>
      </c>
      <c r="I98" s="9">
        <f t="shared" si="85"/>
        <v>299.56920442243927</v>
      </c>
      <c r="J98" s="9">
        <f t="shared" si="86"/>
        <v>0.40409748142595003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11.574525428631102</v>
      </c>
      <c r="P98" s="9">
        <f t="shared" si="89"/>
        <v>4.6772365744104434</v>
      </c>
      <c r="Q98" s="12">
        <f t="shared" si="90"/>
        <v>2.1047564584846996</v>
      </c>
      <c r="R98" s="9">
        <f t="shared" si="91"/>
        <v>2.3873737500000001</v>
      </c>
      <c r="S98" s="13">
        <f t="shared" si="92"/>
        <v>0.88162000544937702</v>
      </c>
      <c r="T98" s="2">
        <f t="shared" si="93"/>
        <v>0.51</v>
      </c>
      <c r="U98" s="14">
        <f t="shared" si="94"/>
        <v>0.4496262027791823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0.20810630013792347</v>
      </c>
      <c r="AK98" s="9">
        <f t="shared" si="96"/>
        <v>10.4025</v>
      </c>
      <c r="AL98" s="1">
        <f t="shared" si="97"/>
        <v>0.45</v>
      </c>
      <c r="AM98" s="17">
        <f t="shared" si="98"/>
        <v>30175</v>
      </c>
      <c r="AN98" s="1">
        <f t="shared" si="99"/>
        <v>653236181.28299797</v>
      </c>
    </row>
    <row r="99" spans="1:50" x14ac:dyDescent="0.15">
      <c r="C99" s="7">
        <v>10</v>
      </c>
      <c r="D99" s="7">
        <f t="shared" si="100"/>
        <v>22.126332755600799</v>
      </c>
      <c r="E99" s="10">
        <f t="shared" si="101"/>
        <v>26.4192044224393</v>
      </c>
      <c r="F99" s="7" t="s">
        <v>83</v>
      </c>
      <c r="G99" s="1">
        <v>11</v>
      </c>
      <c r="H99" s="9">
        <f t="shared" si="84"/>
        <v>22.126332755600799</v>
      </c>
      <c r="I99" s="9">
        <f t="shared" si="85"/>
        <v>295.27633275560078</v>
      </c>
      <c r="J99" s="9">
        <f t="shared" si="86"/>
        <v>0.25192134438916336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6.5524244115096257</v>
      </c>
      <c r="O99" s="9">
        <f t="shared" si="102"/>
        <v>5.6501394427110307</v>
      </c>
      <c r="P99" s="9">
        <f t="shared" si="89"/>
        <v>1.4233907243940012</v>
      </c>
      <c r="Q99" s="12">
        <f t="shared" si="90"/>
        <v>0.64052582597730057</v>
      </c>
      <c r="R99" s="9">
        <f t="shared" si="91"/>
        <v>2.3873737500000001</v>
      </c>
      <c r="S99" s="13">
        <f t="shared" si="92"/>
        <v>0.26829725591868492</v>
      </c>
      <c r="T99" s="2">
        <f t="shared" si="93"/>
        <v>0.51</v>
      </c>
      <c r="U99" s="14">
        <f t="shared" si="94"/>
        <v>0.1368316005185293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0.11379872755633658</v>
      </c>
      <c r="AK99" s="9">
        <f t="shared" si="96"/>
        <v>10.4025</v>
      </c>
      <c r="AL99" s="1">
        <f t="shared" si="97"/>
        <v>0.45</v>
      </c>
      <c r="AM99" s="17">
        <f t="shared" si="98"/>
        <v>30175</v>
      </c>
      <c r="AN99" s="1">
        <f t="shared" si="99"/>
        <v>357209013.73239577</v>
      </c>
    </row>
    <row r="100" spans="1:50" x14ac:dyDescent="0.15">
      <c r="C100" s="7">
        <v>11</v>
      </c>
      <c r="D100" s="7">
        <f t="shared" si="100"/>
        <v>17.639508382012401</v>
      </c>
      <c r="E100" s="10">
        <f t="shared" si="101"/>
        <v>22.126332755600799</v>
      </c>
      <c r="F100" s="7" t="s">
        <v>85</v>
      </c>
      <c r="G100" s="1">
        <v>12</v>
      </c>
      <c r="H100" s="9">
        <f t="shared" si="84"/>
        <v>17.639508382012401</v>
      </c>
      <c r="I100" s="9">
        <f t="shared" si="85"/>
        <v>290.7895083820124</v>
      </c>
      <c r="J100" s="9">
        <f t="shared" si="86"/>
        <v>0.15145923166228745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9.5320237183170313</v>
      </c>
      <c r="P100" s="9">
        <f t="shared" si="89"/>
        <v>1.4437129885629978</v>
      </c>
      <c r="Q100" s="12">
        <f t="shared" si="90"/>
        <v>0.64967084485334903</v>
      </c>
      <c r="R100" s="9">
        <f t="shared" si="91"/>
        <v>2.3873737500000001</v>
      </c>
      <c r="S100" s="13">
        <f t="shared" si="92"/>
        <v>0.27212783287633491</v>
      </c>
      <c r="T100" s="2">
        <f t="shared" si="93"/>
        <v>0.51</v>
      </c>
      <c r="U100" s="14">
        <f t="shared" si="94"/>
        <v>0.1387851947669308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7.2726736222229638E-2</v>
      </c>
      <c r="AK100" s="9">
        <f t="shared" si="96"/>
        <v>10.4025</v>
      </c>
      <c r="AL100" s="1">
        <f t="shared" si="97"/>
        <v>0.45</v>
      </c>
      <c r="AM100" s="17">
        <f t="shared" si="98"/>
        <v>30175</v>
      </c>
      <c r="AN100" s="1">
        <f t="shared" si="99"/>
        <v>228285906.8442387</v>
      </c>
      <c r="AO100" s="1">
        <f>SUM(AN89:AN100)</f>
        <v>5058270099.4691095</v>
      </c>
    </row>
    <row r="101" spans="1:50" x14ac:dyDescent="0.15">
      <c r="C101" s="7">
        <v>12</v>
      </c>
      <c r="D101" s="7">
        <f t="shared" si="100"/>
        <v>13.650811409478999</v>
      </c>
      <c r="E101" s="10">
        <f t="shared" si="101"/>
        <v>17.639508382012401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12.2398703207419</v>
      </c>
      <c r="E105" s="7"/>
      <c r="F105" s="7"/>
      <c r="G105" s="1">
        <v>1</v>
      </c>
      <c r="H105" s="9">
        <f t="shared" ref="H105:H116" si="103">E106</f>
        <v>12.2398703207419</v>
      </c>
      <c r="I105" s="9">
        <f t="shared" ref="I105:I116" si="104">H105+273.15</f>
        <v>285.38987032074186</v>
      </c>
      <c r="J105" s="9">
        <f t="shared" ref="J105:J116" si="105">EXP(($C$15*(I105-$C$13))/($C$16*I105*$C$13))</f>
        <v>8.0382172009162561E-2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5.2078822169302173E-2</v>
      </c>
      <c r="Q105" s="12">
        <f t="shared" ref="Q105:Q116" si="109">P105*$B$107</f>
        <v>1.5623646650790652E-2</v>
      </c>
      <c r="R105" s="9">
        <f t="shared" ref="R105:R116" si="110">L105*$B$107</f>
        <v>0.19436706250000002</v>
      </c>
      <c r="S105" s="13">
        <f t="shared" ref="S105:S116" si="111">Q105/R105</f>
        <v>8.0382172009162561E-2</v>
      </c>
      <c r="T105" s="2">
        <f t="shared" ref="T105:T116" si="112">$B$106/100</f>
        <v>0.01</v>
      </c>
      <c r="U105" s="14">
        <f t="shared" ref="U105:U116" si="113">S105*T105</f>
        <v>8.0382172009162568E-4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6.2938217200916259E-3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12.1896455756874</v>
      </c>
      <c r="E106" s="10">
        <f t="shared" ref="E106:E117" si="122">D105</f>
        <v>12.2398703207419</v>
      </c>
      <c r="F106" s="7" t="s">
        <v>83</v>
      </c>
      <c r="G106" s="1">
        <v>2</v>
      </c>
      <c r="H106" s="9">
        <f t="shared" si="103"/>
        <v>12.1896455756874</v>
      </c>
      <c r="I106" s="9">
        <f t="shared" si="104"/>
        <v>285.33964557568737</v>
      </c>
      <c r="J106" s="9">
        <f t="shared" si="105"/>
        <v>7.9900901561343773E-2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1.2437015944973646</v>
      </c>
      <c r="P106" s="9">
        <f t="shared" si="108"/>
        <v>9.9372878673620227E-2</v>
      </c>
      <c r="Q106" s="12">
        <f t="shared" si="109"/>
        <v>2.9811863602086066E-2</v>
      </c>
      <c r="R106" s="9">
        <f t="shared" si="110"/>
        <v>0.19436706250000002</v>
      </c>
      <c r="S106" s="13">
        <f t="shared" si="111"/>
        <v>0.15337919510969644</v>
      </c>
      <c r="T106" s="2">
        <f t="shared" si="112"/>
        <v>0.01</v>
      </c>
      <c r="U106" s="14">
        <f t="shared" si="113"/>
        <v>1.5337919510969645E-3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7.0237919510969648E-3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13.813527123142</v>
      </c>
      <c r="E107" s="10">
        <f t="shared" si="122"/>
        <v>12.1896455756874</v>
      </c>
      <c r="F107" s="7" t="s">
        <v>83</v>
      </c>
      <c r="G107" s="1">
        <v>3</v>
      </c>
      <c r="H107" s="9">
        <f t="shared" si="103"/>
        <v>13.813527123142</v>
      </c>
      <c r="I107" s="9">
        <f t="shared" si="104"/>
        <v>286.963527123142</v>
      </c>
      <c r="J107" s="9">
        <f t="shared" si="105"/>
        <v>9.6920077919771572E-2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1.7922189241570776</v>
      </c>
      <c r="P107" s="9">
        <f t="shared" si="108"/>
        <v>0.17370199777859313</v>
      </c>
      <c r="Q107" s="12">
        <f t="shared" si="109"/>
        <v>5.2110599333577937E-2</v>
      </c>
      <c r="R107" s="9">
        <f t="shared" si="110"/>
        <v>0.19436706250000002</v>
      </c>
      <c r="S107" s="13">
        <f t="shared" si="111"/>
        <v>0.26810406384352253</v>
      </c>
      <c r="T107" s="2">
        <f t="shared" si="112"/>
        <v>0.01</v>
      </c>
      <c r="U107" s="14">
        <f t="shared" si="113"/>
        <v>2.6810406384352252E-3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8.1710406384352258E-3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16.086199126061501</v>
      </c>
      <c r="E108" s="10">
        <f t="shared" si="122"/>
        <v>13.813527123142</v>
      </c>
      <c r="F108" s="7" t="s">
        <v>83</v>
      </c>
      <c r="G108" s="1">
        <v>4</v>
      </c>
      <c r="H108" s="9">
        <f t="shared" si="103"/>
        <v>16.086199126061501</v>
      </c>
      <c r="I108" s="9">
        <f t="shared" si="104"/>
        <v>289.23619912606148</v>
      </c>
      <c r="J108" s="9">
        <f t="shared" si="105"/>
        <v>0.12653193173786983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2.2664071347118182</v>
      </c>
      <c r="P108" s="9">
        <f t="shared" si="108"/>
        <v>0.28677287285957692</v>
      </c>
      <c r="Q108" s="12">
        <f t="shared" si="109"/>
        <v>8.6031861857873079E-2</v>
      </c>
      <c r="R108" s="9">
        <f t="shared" si="110"/>
        <v>0.19436706250000002</v>
      </c>
      <c r="S108" s="13">
        <f t="shared" si="111"/>
        <v>0.44262572449935067</v>
      </c>
      <c r="T108" s="2">
        <f t="shared" si="112"/>
        <v>0.01</v>
      </c>
      <c r="U108" s="14">
        <f t="shared" si="113"/>
        <v>4.4262572449935067E-3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9.9162572449935059E-3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19.269065147532999</v>
      </c>
      <c r="E109" s="10">
        <f t="shared" si="122"/>
        <v>16.086199126061501</v>
      </c>
      <c r="F109" s="7" t="s">
        <v>83</v>
      </c>
      <c r="G109" s="1">
        <v>5</v>
      </c>
      <c r="H109" s="9">
        <f t="shared" si="103"/>
        <v>19.269065147532999</v>
      </c>
      <c r="I109" s="9">
        <f t="shared" si="104"/>
        <v>292.41906514753299</v>
      </c>
      <c r="J109" s="9">
        <f t="shared" si="105"/>
        <v>0.18252950862296785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1.8806525487596293</v>
      </c>
      <c r="O109" s="9">
        <f t="shared" si="123"/>
        <v>0.74687192142594538</v>
      </c>
      <c r="P109" s="9">
        <f t="shared" si="108"/>
        <v>0.13632616482216967</v>
      </c>
      <c r="Q109" s="12">
        <f t="shared" si="109"/>
        <v>4.0897849446650897E-2</v>
      </c>
      <c r="R109" s="9">
        <f t="shared" si="110"/>
        <v>0.19436706250000002</v>
      </c>
      <c r="S109" s="13">
        <f t="shared" si="111"/>
        <v>0.21041553502230292</v>
      </c>
      <c r="T109" s="2">
        <f t="shared" si="112"/>
        <v>0.01</v>
      </c>
      <c r="U109" s="14">
        <f t="shared" si="113"/>
        <v>2.1041553502230293E-3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1.0094155350223028E-2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23.307543770381599</v>
      </c>
      <c r="E110" s="10">
        <f t="shared" si="122"/>
        <v>19.269065147532999</v>
      </c>
      <c r="F110" s="7" t="s">
        <v>85</v>
      </c>
      <c r="G110" s="1">
        <v>6</v>
      </c>
      <c r="H110" s="9">
        <f t="shared" si="103"/>
        <v>23.307543770381599</v>
      </c>
      <c r="I110" s="9">
        <f t="shared" si="104"/>
        <v>296.45754377038156</v>
      </c>
      <c r="J110" s="9">
        <f t="shared" si="105"/>
        <v>0.28729335200783213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1.2584359649371093</v>
      </c>
      <c r="P110" s="9">
        <f t="shared" si="108"/>
        <v>0.36154028665399285</v>
      </c>
      <c r="Q110" s="12">
        <f t="shared" si="109"/>
        <v>0.10846208599619785</v>
      </c>
      <c r="R110" s="9">
        <f t="shared" si="110"/>
        <v>0.19436706250000002</v>
      </c>
      <c r="S110" s="13">
        <f t="shared" si="111"/>
        <v>0.55802708854643435</v>
      </c>
      <c r="T110" s="2">
        <f t="shared" si="112"/>
        <v>0.01</v>
      </c>
      <c r="U110" s="14">
        <f t="shared" si="113"/>
        <v>5.5802708854643434E-3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1.3570270885464343E-2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25.049321756436498</v>
      </c>
      <c r="E111" s="10">
        <f t="shared" si="122"/>
        <v>23.307543770381599</v>
      </c>
      <c r="F111" s="7" t="s">
        <v>83</v>
      </c>
      <c r="G111" s="1">
        <v>7</v>
      </c>
      <c r="H111" s="9">
        <f t="shared" si="103"/>
        <v>25.049321756436498</v>
      </c>
      <c r="I111" s="9">
        <f t="shared" si="104"/>
        <v>298.19932175643646</v>
      </c>
      <c r="J111" s="9">
        <f t="shared" si="105"/>
        <v>0.34804922872304883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1.5447858866164501</v>
      </c>
      <c r="P111" s="9">
        <f t="shared" si="108"/>
        <v>0.53766153637910663</v>
      </c>
      <c r="Q111" s="12">
        <f t="shared" si="109"/>
        <v>0.16129846091373198</v>
      </c>
      <c r="R111" s="9">
        <f t="shared" si="110"/>
        <v>0.19436706250000002</v>
      </c>
      <c r="S111" s="13">
        <f t="shared" si="111"/>
        <v>0.82986519855303142</v>
      </c>
      <c r="T111" s="2">
        <f t="shared" si="112"/>
        <v>0.01</v>
      </c>
      <c r="U111" s="14">
        <f t="shared" si="113"/>
        <v>8.2986519855303142E-3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2.3198651985530318E-2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28.2488771302272</v>
      </c>
      <c r="E112" s="10">
        <f t="shared" si="122"/>
        <v>25.049321756436498</v>
      </c>
      <c r="F112" s="7" t="s">
        <v>83</v>
      </c>
      <c r="G112" s="1">
        <v>8</v>
      </c>
      <c r="H112" s="9">
        <f t="shared" si="103"/>
        <v>28.2488771302272</v>
      </c>
      <c r="I112" s="9">
        <f t="shared" si="104"/>
        <v>301.39887713022716</v>
      </c>
      <c r="J112" s="9">
        <f t="shared" si="105"/>
        <v>0.49224015726282233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1.655014558570677</v>
      </c>
      <c r="P112" s="9">
        <f t="shared" si="108"/>
        <v>0.81466462658309058</v>
      </c>
      <c r="Q112" s="12">
        <f t="shared" si="109"/>
        <v>0.24439938797492716</v>
      </c>
      <c r="R112" s="9">
        <f t="shared" si="110"/>
        <v>0.19436706250000002</v>
      </c>
      <c r="S112" s="13">
        <f t="shared" si="111"/>
        <v>1.2574115430433443</v>
      </c>
      <c r="T112" s="2">
        <f t="shared" si="112"/>
        <v>0.01</v>
      </c>
      <c r="U112" s="14">
        <f t="shared" si="113"/>
        <v>1.2574115430433444E-2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2.7474115430433446E-2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28.121419761079</v>
      </c>
      <c r="E113" s="10">
        <f t="shared" si="122"/>
        <v>28.2488771302272</v>
      </c>
      <c r="F113" s="7" t="s">
        <v>83</v>
      </c>
      <c r="G113" s="1">
        <v>9</v>
      </c>
      <c r="H113" s="9">
        <f t="shared" si="103"/>
        <v>28.121419761079</v>
      </c>
      <c r="I113" s="9">
        <f t="shared" si="104"/>
        <v>301.27141976107896</v>
      </c>
      <c r="J113" s="9">
        <f t="shared" si="105"/>
        <v>0.48555835274750064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1.4882401403209198</v>
      </c>
      <c r="P113" s="9">
        <f t="shared" si="108"/>
        <v>0.72262743102693505</v>
      </c>
      <c r="Q113" s="12">
        <f t="shared" si="109"/>
        <v>0.2167882293080805</v>
      </c>
      <c r="R113" s="9">
        <f t="shared" si="110"/>
        <v>0.19436706250000002</v>
      </c>
      <c r="S113" s="13">
        <f t="shared" si="111"/>
        <v>1.1153547649467639</v>
      </c>
      <c r="T113" s="2">
        <f t="shared" si="112"/>
        <v>0.01</v>
      </c>
      <c r="U113" s="14">
        <f t="shared" si="113"/>
        <v>1.1153547649467639E-2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2.6053547649467643E-2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26.4192044224393</v>
      </c>
      <c r="E114" s="10">
        <f t="shared" si="122"/>
        <v>28.121419761079</v>
      </c>
      <c r="F114" s="7" t="s">
        <v>83</v>
      </c>
      <c r="G114" s="1">
        <v>10</v>
      </c>
      <c r="H114" s="9">
        <f t="shared" si="103"/>
        <v>26.4192044224393</v>
      </c>
      <c r="I114" s="9">
        <f t="shared" si="104"/>
        <v>299.56920442243927</v>
      </c>
      <c r="J114" s="9">
        <f t="shared" si="105"/>
        <v>0.40409748142595003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1.4135029176273179</v>
      </c>
      <c r="P114" s="9">
        <f t="shared" si="108"/>
        <v>0.57119296900143124</v>
      </c>
      <c r="Q114" s="12">
        <f t="shared" si="109"/>
        <v>0.17135789070042937</v>
      </c>
      <c r="R114" s="9">
        <f t="shared" si="110"/>
        <v>0.19436706250000002</v>
      </c>
      <c r="S114" s="13">
        <f t="shared" si="111"/>
        <v>0.88162000544937669</v>
      </c>
      <c r="T114" s="2">
        <f t="shared" si="112"/>
        <v>0.01</v>
      </c>
      <c r="U114" s="14">
        <f t="shared" si="113"/>
        <v>8.8162000544937669E-3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2.371620005449377E-2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22.126332755600799</v>
      </c>
      <c r="E115" s="10">
        <f t="shared" si="122"/>
        <v>26.4192044224393</v>
      </c>
      <c r="F115" s="7" t="s">
        <v>83</v>
      </c>
      <c r="G115" s="1">
        <v>11</v>
      </c>
      <c r="H115" s="9">
        <f t="shared" si="103"/>
        <v>22.126332755600799</v>
      </c>
      <c r="I115" s="9">
        <f t="shared" si="104"/>
        <v>295.27633275560078</v>
      </c>
      <c r="J115" s="9">
        <f t="shared" si="105"/>
        <v>0.25192134438916336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0.80019445119459232</v>
      </c>
      <c r="O115" s="9">
        <f t="shared" si="123"/>
        <v>0.69000570576462794</v>
      </c>
      <c r="P115" s="9">
        <f t="shared" si="108"/>
        <v>0.17382716503241855</v>
      </c>
      <c r="Q115" s="12">
        <f t="shared" si="109"/>
        <v>5.2148149509725565E-2</v>
      </c>
      <c r="R115" s="9">
        <f t="shared" si="110"/>
        <v>0.19436706250000002</v>
      </c>
      <c r="S115" s="13">
        <f t="shared" si="111"/>
        <v>0.26829725591868508</v>
      </c>
      <c r="T115" s="2">
        <f t="shared" si="112"/>
        <v>0.01</v>
      </c>
      <c r="U115" s="14">
        <f t="shared" si="113"/>
        <v>2.682972559186851E-3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1.7582972559186852E-2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17.639508382012401</v>
      </c>
      <c r="E116" s="10">
        <f t="shared" si="122"/>
        <v>22.126332755600799</v>
      </c>
      <c r="F116" s="7" t="s">
        <v>85</v>
      </c>
      <c r="G116" s="1">
        <v>12</v>
      </c>
      <c r="H116" s="9">
        <f t="shared" si="103"/>
        <v>17.639508382012401</v>
      </c>
      <c r="I116" s="9">
        <f t="shared" si="104"/>
        <v>290.7895083820124</v>
      </c>
      <c r="J116" s="9">
        <f t="shared" si="105"/>
        <v>0.15145923166228745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1.1640687490655428</v>
      </c>
      <c r="P116" s="9">
        <f t="shared" si="108"/>
        <v>0.17630895833554719</v>
      </c>
      <c r="Q116" s="12">
        <f t="shared" si="109"/>
        <v>5.2892687500664157E-2</v>
      </c>
      <c r="R116" s="9">
        <f t="shared" si="110"/>
        <v>0.19436706250000002</v>
      </c>
      <c r="S116" s="13">
        <f t="shared" si="111"/>
        <v>0.27212783287633496</v>
      </c>
      <c r="T116" s="2">
        <f t="shared" si="112"/>
        <v>0.01</v>
      </c>
      <c r="U116" s="14">
        <f t="shared" si="113"/>
        <v>2.7212783287633496E-3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8.2112783287633488E-3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13.650811409478999</v>
      </c>
      <c r="E117" s="10">
        <f t="shared" si="122"/>
        <v>17.639508382012401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12.2398703207419</v>
      </c>
      <c r="E121" s="7"/>
      <c r="F121" s="7"/>
      <c r="G121" s="1">
        <v>1</v>
      </c>
      <c r="H121" s="9">
        <f t="shared" ref="H121:H132" si="124">E122</f>
        <v>12.2398703207419</v>
      </c>
      <c r="I121" s="9">
        <f t="shared" ref="I121:I132" si="125">H121+273.15</f>
        <v>285.38987032074186</v>
      </c>
      <c r="J121" s="9">
        <f t="shared" ref="J121:J132" si="126">EXP(($C$15*(I121-$C$13))/($C$16*I121*$C$13))</f>
        <v>8.0382172009162561E-2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2.2884804371008583E-2</v>
      </c>
      <c r="Q121" s="12">
        <f t="shared" ref="Q121:Q132" si="130">P121*$B$123</f>
        <v>7.5519854424328332E-3</v>
      </c>
      <c r="R121" s="9">
        <f t="shared" ref="R121:R132" si="131">L121*$B$123</f>
        <v>9.3951000000000007E-2</v>
      </c>
      <c r="S121" s="13">
        <f t="shared" ref="S121:S132" si="132">Q121/R121</f>
        <v>8.0382172009162575E-2</v>
      </c>
      <c r="T121" s="2">
        <f t="shared" ref="T121:T132" si="133">$B$122/100</f>
        <v>0.01</v>
      </c>
      <c r="U121" s="14">
        <f t="shared" ref="U121:U132" si="134">S121*T121</f>
        <v>8.0382172009162579E-4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6.2938217200916259E-3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12.1896455756874</v>
      </c>
      <c r="E122" s="10">
        <f t="shared" ref="E122:E133" si="145">D121</f>
        <v>12.2398703207419</v>
      </c>
      <c r="F122" s="7" t="s">
        <v>83</v>
      </c>
      <c r="G122" s="1">
        <v>2</v>
      </c>
      <c r="H122" s="9">
        <f t="shared" si="124"/>
        <v>12.1896455756874</v>
      </c>
      <c r="I122" s="9">
        <f t="shared" si="125"/>
        <v>285.33964557568737</v>
      </c>
      <c r="J122" s="9">
        <f t="shared" si="126"/>
        <v>7.9900901561343773E-2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0.54651519562899142</v>
      </c>
      <c r="P122" s="9">
        <f t="shared" si="129"/>
        <v>4.3667056847730576E-2</v>
      </c>
      <c r="Q122" s="12">
        <f t="shared" si="130"/>
        <v>1.4410128759751091E-2</v>
      </c>
      <c r="R122" s="9">
        <f t="shared" si="131"/>
        <v>9.3951000000000007E-2</v>
      </c>
      <c r="S122" s="13">
        <f t="shared" si="132"/>
        <v>0.15337919510969644</v>
      </c>
      <c r="T122" s="2">
        <f t="shared" si="133"/>
        <v>0.01</v>
      </c>
      <c r="U122" s="14">
        <f t="shared" si="134"/>
        <v>1.5337919510969645E-3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7.0237919510969648E-3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13.813527123142</v>
      </c>
      <c r="E123" s="10">
        <f t="shared" si="145"/>
        <v>12.1896455756874</v>
      </c>
      <c r="F123" s="7" t="s">
        <v>83</v>
      </c>
      <c r="G123" s="1">
        <v>3</v>
      </c>
      <c r="H123" s="9">
        <f t="shared" si="124"/>
        <v>13.813527123142</v>
      </c>
      <c r="I123" s="9">
        <f t="shared" si="125"/>
        <v>286.963527123142</v>
      </c>
      <c r="J123" s="9">
        <f t="shared" si="126"/>
        <v>9.6920077919771572E-2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0.78754813878126095</v>
      </c>
      <c r="P123" s="9">
        <f t="shared" si="129"/>
        <v>7.6329226976250886E-2</v>
      </c>
      <c r="Q123" s="12">
        <f t="shared" si="130"/>
        <v>2.5188644902162792E-2</v>
      </c>
      <c r="R123" s="9">
        <f t="shared" si="131"/>
        <v>9.3951000000000007E-2</v>
      </c>
      <c r="S123" s="13">
        <f t="shared" si="132"/>
        <v>0.26810406384352259</v>
      </c>
      <c r="T123" s="2">
        <f t="shared" si="133"/>
        <v>0.01</v>
      </c>
      <c r="U123" s="14">
        <f t="shared" si="134"/>
        <v>2.6810406384352261E-3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8.1710406384352258E-3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16.086199126061501</v>
      </c>
      <c r="E124" s="10">
        <f t="shared" si="145"/>
        <v>13.813527123142</v>
      </c>
      <c r="F124" s="7" t="s">
        <v>83</v>
      </c>
      <c r="G124" s="1">
        <v>4</v>
      </c>
      <c r="H124" s="9">
        <f t="shared" si="124"/>
        <v>16.086199126061501</v>
      </c>
      <c r="I124" s="9">
        <f t="shared" si="125"/>
        <v>289.23619912606148</v>
      </c>
      <c r="J124" s="9">
        <f t="shared" si="126"/>
        <v>0.12653193173786983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0.99591891180501013</v>
      </c>
      <c r="P124" s="9">
        <f t="shared" si="129"/>
        <v>0.12601554376496515</v>
      </c>
      <c r="Q124" s="12">
        <f t="shared" si="130"/>
        <v>4.1585129442438501E-2</v>
      </c>
      <c r="R124" s="9">
        <f t="shared" si="131"/>
        <v>9.3951000000000007E-2</v>
      </c>
      <c r="S124" s="13">
        <f t="shared" si="132"/>
        <v>0.44262572449935073</v>
      </c>
      <c r="T124" s="2">
        <f t="shared" si="133"/>
        <v>0.01</v>
      </c>
      <c r="U124" s="14">
        <f t="shared" si="134"/>
        <v>4.4262572449935075E-3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9.9162572449935094E-3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19.269065147532999</v>
      </c>
      <c r="E125" s="10">
        <f t="shared" si="145"/>
        <v>16.086199126061501</v>
      </c>
      <c r="F125" s="7" t="s">
        <v>83</v>
      </c>
      <c r="G125" s="1">
        <v>5</v>
      </c>
      <c r="H125" s="9">
        <f t="shared" si="124"/>
        <v>19.269065147532999</v>
      </c>
      <c r="I125" s="9">
        <f t="shared" si="125"/>
        <v>292.41906514753299</v>
      </c>
      <c r="J125" s="9">
        <f t="shared" si="126"/>
        <v>0.18252950862296785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0.8264081996380428</v>
      </c>
      <c r="O125" s="9">
        <f t="shared" si="146"/>
        <v>0.32819516840200214</v>
      </c>
      <c r="P125" s="9">
        <f t="shared" si="129"/>
        <v>5.9905302820849632E-2</v>
      </c>
      <c r="Q125" s="12">
        <f t="shared" si="130"/>
        <v>1.9768749930880378E-2</v>
      </c>
      <c r="R125" s="9">
        <f t="shared" si="131"/>
        <v>9.3951000000000007E-2</v>
      </c>
      <c r="S125" s="13">
        <f t="shared" si="132"/>
        <v>0.21041553502230287</v>
      </c>
      <c r="T125" s="2">
        <f t="shared" si="133"/>
        <v>0.01</v>
      </c>
      <c r="U125" s="14">
        <f t="shared" si="134"/>
        <v>2.1041553502230289E-3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1.0094155350223028E-2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23.307543770381599</v>
      </c>
      <c r="E126" s="10">
        <f t="shared" si="145"/>
        <v>19.269065147532999</v>
      </c>
      <c r="F126" s="7" t="s">
        <v>85</v>
      </c>
      <c r="G126" s="1">
        <v>6</v>
      </c>
      <c r="H126" s="9">
        <f t="shared" si="124"/>
        <v>23.307543770381599</v>
      </c>
      <c r="I126" s="9">
        <f t="shared" si="125"/>
        <v>296.45754377038156</v>
      </c>
      <c r="J126" s="9">
        <f t="shared" si="126"/>
        <v>0.28729335200783213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0.55298986558115248</v>
      </c>
      <c r="P126" s="9">
        <f t="shared" si="129"/>
        <v>0.1588703121091698</v>
      </c>
      <c r="Q126" s="12">
        <f t="shared" si="130"/>
        <v>5.2427202996026039E-2</v>
      </c>
      <c r="R126" s="9">
        <f t="shared" si="131"/>
        <v>9.3951000000000007E-2</v>
      </c>
      <c r="S126" s="13">
        <f t="shared" si="132"/>
        <v>0.55802708854643412</v>
      </c>
      <c r="T126" s="2">
        <f t="shared" si="133"/>
        <v>0.01</v>
      </c>
      <c r="U126" s="14">
        <f t="shared" si="134"/>
        <v>5.5802708854643416E-3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1.3570270885464343E-2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25.049321756436498</v>
      </c>
      <c r="E127" s="10">
        <f t="shared" si="145"/>
        <v>23.307543770381599</v>
      </c>
      <c r="F127" s="7" t="s">
        <v>83</v>
      </c>
      <c r="G127" s="1">
        <v>7</v>
      </c>
      <c r="H127" s="9">
        <f t="shared" si="124"/>
        <v>25.049321756436498</v>
      </c>
      <c r="I127" s="9">
        <f t="shared" si="125"/>
        <v>298.19932175643646</v>
      </c>
      <c r="J127" s="9">
        <f t="shared" si="126"/>
        <v>0.34804922872304883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0.67881955347198264</v>
      </c>
      <c r="P127" s="9">
        <f t="shared" si="129"/>
        <v>0.23626262202804796</v>
      </c>
      <c r="Q127" s="12">
        <f t="shared" si="130"/>
        <v>7.796666526925583E-2</v>
      </c>
      <c r="R127" s="9">
        <f t="shared" si="131"/>
        <v>9.3951000000000007E-2</v>
      </c>
      <c r="S127" s="13">
        <f t="shared" si="132"/>
        <v>0.82986519855303109</v>
      </c>
      <c r="T127" s="2">
        <f t="shared" si="133"/>
        <v>0.01</v>
      </c>
      <c r="U127" s="14">
        <f t="shared" si="134"/>
        <v>8.2986519855303108E-3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2.3198651985530311E-2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28.2488771302272</v>
      </c>
      <c r="E128" s="10">
        <f t="shared" si="145"/>
        <v>25.049321756436498</v>
      </c>
      <c r="F128" s="7" t="s">
        <v>83</v>
      </c>
      <c r="G128" s="1">
        <v>8</v>
      </c>
      <c r="H128" s="9">
        <f t="shared" si="124"/>
        <v>28.2488771302272</v>
      </c>
      <c r="I128" s="9">
        <f t="shared" si="125"/>
        <v>301.39887713022716</v>
      </c>
      <c r="J128" s="9">
        <f t="shared" si="126"/>
        <v>0.49224015726282233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0.72725693144393477</v>
      </c>
      <c r="P128" s="9">
        <f t="shared" si="129"/>
        <v>0.35798506630444005</v>
      </c>
      <c r="Q128" s="12">
        <f t="shared" si="130"/>
        <v>0.11813507188046522</v>
      </c>
      <c r="R128" s="9">
        <f t="shared" si="131"/>
        <v>9.3951000000000007E-2</v>
      </c>
      <c r="S128" s="13">
        <f t="shared" si="132"/>
        <v>1.2574115430433441</v>
      </c>
      <c r="T128" s="2">
        <f t="shared" si="133"/>
        <v>0.01</v>
      </c>
      <c r="U128" s="14">
        <f t="shared" si="134"/>
        <v>1.2574115430433441E-2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2.7474115430433439E-2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28.121419761079</v>
      </c>
      <c r="E129" s="10">
        <f t="shared" si="145"/>
        <v>28.2488771302272</v>
      </c>
      <c r="F129" s="7" t="s">
        <v>83</v>
      </c>
      <c r="G129" s="1">
        <v>9</v>
      </c>
      <c r="H129" s="9">
        <f t="shared" si="124"/>
        <v>28.121419761079</v>
      </c>
      <c r="I129" s="9">
        <f t="shared" si="125"/>
        <v>301.27141976107896</v>
      </c>
      <c r="J129" s="9">
        <f t="shared" si="126"/>
        <v>0.48555835274750064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0.65397186513949468</v>
      </c>
      <c r="P129" s="9">
        <f t="shared" si="129"/>
        <v>0.31754150158034367</v>
      </c>
      <c r="Q129" s="12">
        <f t="shared" si="130"/>
        <v>0.10478869552151342</v>
      </c>
      <c r="R129" s="9">
        <f t="shared" si="131"/>
        <v>9.3951000000000007E-2</v>
      </c>
      <c r="S129" s="13">
        <f t="shared" si="132"/>
        <v>1.1153547649467639</v>
      </c>
      <c r="T129" s="2">
        <f t="shared" si="133"/>
        <v>0.01</v>
      </c>
      <c r="U129" s="14">
        <f t="shared" si="134"/>
        <v>1.1153547649467639E-2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2.6053547649467643E-2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26.4192044224393</v>
      </c>
      <c r="E130" s="10">
        <f t="shared" si="145"/>
        <v>28.121419761079</v>
      </c>
      <c r="F130" s="7" t="s">
        <v>83</v>
      </c>
      <c r="G130" s="1">
        <v>10</v>
      </c>
      <c r="H130" s="9">
        <f t="shared" si="124"/>
        <v>26.4192044224393</v>
      </c>
      <c r="I130" s="9">
        <f t="shared" si="125"/>
        <v>299.56920442243927</v>
      </c>
      <c r="J130" s="9">
        <f t="shared" si="126"/>
        <v>0.40409748142595003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0.62113036355915108</v>
      </c>
      <c r="P130" s="9">
        <f t="shared" si="129"/>
        <v>0.25099721555143767</v>
      </c>
      <c r="Q130" s="12">
        <f t="shared" si="130"/>
        <v>8.282908113197443E-2</v>
      </c>
      <c r="R130" s="9">
        <f t="shared" si="131"/>
        <v>9.3951000000000007E-2</v>
      </c>
      <c r="S130" s="13">
        <f t="shared" si="132"/>
        <v>0.88162000544937702</v>
      </c>
      <c r="T130" s="2">
        <f t="shared" si="133"/>
        <v>0.01</v>
      </c>
      <c r="U130" s="14">
        <f t="shared" si="134"/>
        <v>8.8162000544937703E-3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2.371620005449377E-2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22.126332755600799</v>
      </c>
      <c r="E131" s="10">
        <f t="shared" si="145"/>
        <v>26.4192044224393</v>
      </c>
      <c r="F131" s="7" t="s">
        <v>83</v>
      </c>
      <c r="G131" s="1">
        <v>11</v>
      </c>
      <c r="H131" s="9">
        <f t="shared" si="124"/>
        <v>22.126332755600799</v>
      </c>
      <c r="I131" s="9">
        <f t="shared" si="125"/>
        <v>295.27633275560078</v>
      </c>
      <c r="J131" s="9">
        <f t="shared" si="126"/>
        <v>0.25192134438916336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0.35162649060732776</v>
      </c>
      <c r="O131" s="9">
        <f t="shared" si="146"/>
        <v>0.30320665740038566</v>
      </c>
      <c r="P131" s="9">
        <f t="shared" si="129"/>
        <v>7.6384228760049619E-2</v>
      </c>
      <c r="Q131" s="12">
        <f t="shared" si="130"/>
        <v>2.5206795490816374E-2</v>
      </c>
      <c r="R131" s="9">
        <f t="shared" si="131"/>
        <v>9.3951000000000007E-2</v>
      </c>
      <c r="S131" s="13">
        <f t="shared" si="132"/>
        <v>0.26829725591868497</v>
      </c>
      <c r="T131" s="2">
        <f t="shared" si="133"/>
        <v>0.01</v>
      </c>
      <c r="U131" s="14">
        <f t="shared" si="134"/>
        <v>2.6829725591868497E-3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1.7582972559186852E-2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17.639508382012401</v>
      </c>
      <c r="E132" s="10">
        <f t="shared" si="145"/>
        <v>22.126332755600799</v>
      </c>
      <c r="F132" s="7" t="s">
        <v>85</v>
      </c>
      <c r="G132" s="1">
        <v>12</v>
      </c>
      <c r="H132" s="9">
        <f t="shared" si="124"/>
        <v>17.639508382012401</v>
      </c>
      <c r="I132" s="9">
        <f t="shared" si="125"/>
        <v>290.7895083820124</v>
      </c>
      <c r="J132" s="9">
        <f t="shared" si="126"/>
        <v>0.15145923166228745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0.51152242864033615</v>
      </c>
      <c r="P132" s="9">
        <f t="shared" si="129"/>
        <v>7.7474794019892573E-2</v>
      </c>
      <c r="Q132" s="12">
        <f t="shared" si="130"/>
        <v>2.5566682026564549E-2</v>
      </c>
      <c r="R132" s="9">
        <f t="shared" si="131"/>
        <v>9.3951000000000007E-2</v>
      </c>
      <c r="S132" s="13">
        <f t="shared" si="132"/>
        <v>0.27212783287633496</v>
      </c>
      <c r="T132" s="2">
        <f t="shared" si="133"/>
        <v>0.01</v>
      </c>
      <c r="U132" s="14">
        <f t="shared" si="134"/>
        <v>2.7212783287633496E-3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8.2112783287633488E-3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13.650811409478999</v>
      </c>
      <c r="E133" s="10">
        <f t="shared" si="145"/>
        <v>17.639508382012401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12.2398703207419</v>
      </c>
      <c r="E136" s="7"/>
      <c r="F136" s="7"/>
      <c r="G136" s="1">
        <v>1</v>
      </c>
      <c r="H136" s="9">
        <f t="shared" ref="H136:H147" si="147">E137</f>
        <v>12.2398703207419</v>
      </c>
      <c r="I136" s="9">
        <f t="shared" ref="I136:I147" si="148">H136+273.15</f>
        <v>285.38987032074186</v>
      </c>
      <c r="J136" s="9">
        <f t="shared" ref="J136:J147" si="149">EXP(($C$15*(I136-$C$13))/($C$16*I136*$C$13))</f>
        <v>8.0382172009162561E-2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6.1013920200696493E-2</v>
      </c>
      <c r="Q136" s="12">
        <f t="shared" ref="Q136:Q147" si="153">P136*$B$138</f>
        <v>1.5863619252181087E-2</v>
      </c>
      <c r="R136" s="9">
        <f t="shared" ref="R136:R147" si="154">L136*$B$138</f>
        <v>0.19735245833333334</v>
      </c>
      <c r="S136" s="13">
        <f t="shared" ref="S136:S147" si="155">Q136/R136</f>
        <v>8.0382172009162561E-2</v>
      </c>
      <c r="T136" s="2">
        <f t="shared" ref="T136:T147" si="156">$B$137/100</f>
        <v>0.01</v>
      </c>
      <c r="U136" s="14">
        <f t="shared" ref="U136:U147" si="157">S136*T136</f>
        <v>8.0382172009162568E-4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6.2938217200916259E-3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12.1896455756874</v>
      </c>
      <c r="E137" s="10">
        <f t="shared" ref="E137:E148" si="166">D136</f>
        <v>12.2398703207419</v>
      </c>
      <c r="F137" s="7" t="s">
        <v>83</v>
      </c>
      <c r="G137" s="1">
        <v>2</v>
      </c>
      <c r="H137" s="9">
        <f t="shared" si="147"/>
        <v>12.1896455756874</v>
      </c>
      <c r="I137" s="9">
        <f t="shared" si="148"/>
        <v>285.33964557568737</v>
      </c>
      <c r="J137" s="9">
        <f t="shared" si="149"/>
        <v>7.9900901561343773E-2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1.4570819131326369</v>
      </c>
      <c r="P137" s="9">
        <f t="shared" si="152"/>
        <v>0.11642215850802529</v>
      </c>
      <c r="Q137" s="12">
        <f t="shared" si="153"/>
        <v>3.0269761212086577E-2</v>
      </c>
      <c r="R137" s="9">
        <f t="shared" si="154"/>
        <v>0.19735245833333334</v>
      </c>
      <c r="S137" s="13">
        <f t="shared" si="155"/>
        <v>0.15337919510969647</v>
      </c>
      <c r="T137" s="2">
        <f t="shared" si="156"/>
        <v>0.01</v>
      </c>
      <c r="U137" s="14">
        <f t="shared" si="157"/>
        <v>1.5337919510969647E-3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7.0237919510969648E-3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13.813527123142</v>
      </c>
      <c r="E138" s="10">
        <f t="shared" si="166"/>
        <v>12.1896455756874</v>
      </c>
      <c r="F138" s="7" t="s">
        <v>83</v>
      </c>
      <c r="G138" s="1">
        <v>3</v>
      </c>
      <c r="H138" s="9">
        <f t="shared" si="147"/>
        <v>13.813527123142</v>
      </c>
      <c r="I138" s="9">
        <f t="shared" si="148"/>
        <v>286.963527123142</v>
      </c>
      <c r="J138" s="9">
        <f t="shared" si="149"/>
        <v>9.6920077919771572E-2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2.0997076712912781</v>
      </c>
      <c r="P138" s="9">
        <f t="shared" si="152"/>
        <v>0.2035038311102928</v>
      </c>
      <c r="Q138" s="12">
        <f t="shared" si="153"/>
        <v>5.2910996088676131E-2</v>
      </c>
      <c r="R138" s="9">
        <f t="shared" si="154"/>
        <v>0.19735245833333334</v>
      </c>
      <c r="S138" s="13">
        <f t="shared" si="155"/>
        <v>0.26810406384352259</v>
      </c>
      <c r="T138" s="2">
        <f t="shared" si="156"/>
        <v>0.01</v>
      </c>
      <c r="U138" s="14">
        <f t="shared" si="157"/>
        <v>2.6810406384352261E-3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8.1710406384352258E-3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16.086199126061501</v>
      </c>
      <c r="E139" s="10">
        <f t="shared" si="166"/>
        <v>13.813527123142</v>
      </c>
      <c r="F139" s="7" t="s">
        <v>83</v>
      </c>
      <c r="G139" s="1">
        <v>4</v>
      </c>
      <c r="H139" s="9">
        <f t="shared" si="147"/>
        <v>16.086199126061501</v>
      </c>
      <c r="I139" s="9">
        <f t="shared" si="148"/>
        <v>289.23619912606148</v>
      </c>
      <c r="J139" s="9">
        <f t="shared" si="149"/>
        <v>0.12653193173786983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2.6552517568476519</v>
      </c>
      <c r="P139" s="9">
        <f t="shared" si="152"/>
        <v>0.33597413404430604</v>
      </c>
      <c r="Q139" s="12">
        <f t="shared" si="153"/>
        <v>8.7353274851519572E-2</v>
      </c>
      <c r="R139" s="9">
        <f t="shared" si="154"/>
        <v>0.19735245833333334</v>
      </c>
      <c r="S139" s="13">
        <f t="shared" si="155"/>
        <v>0.44262572449935061</v>
      </c>
      <c r="T139" s="2">
        <f t="shared" si="156"/>
        <v>0.01</v>
      </c>
      <c r="U139" s="14">
        <f t="shared" si="157"/>
        <v>4.4262572449935067E-3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9.9162572449935059E-3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19.269065147532999</v>
      </c>
      <c r="E140" s="10">
        <f t="shared" si="166"/>
        <v>16.086199126061501</v>
      </c>
      <c r="F140" s="7" t="s">
        <v>83</v>
      </c>
      <c r="G140" s="1">
        <v>5</v>
      </c>
      <c r="H140" s="9">
        <f t="shared" si="147"/>
        <v>19.269065147532999</v>
      </c>
      <c r="I140" s="9">
        <f t="shared" si="148"/>
        <v>292.41906514753299</v>
      </c>
      <c r="J140" s="9">
        <f t="shared" si="149"/>
        <v>0.18252950862296785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3.0783255394700126</v>
      </c>
      <c r="P140" s="9">
        <f t="shared" si="152"/>
        <v>0.56188524810099383</v>
      </c>
      <c r="Q140" s="12">
        <f t="shared" si="153"/>
        <v>0.14609016450625839</v>
      </c>
      <c r="R140" s="9">
        <f t="shared" si="154"/>
        <v>0.19735245833333334</v>
      </c>
      <c r="S140" s="13">
        <f t="shared" si="155"/>
        <v>0.74025003660967004</v>
      </c>
      <c r="T140" s="2">
        <f t="shared" si="156"/>
        <v>0.01</v>
      </c>
      <c r="U140" s="14">
        <f t="shared" si="157"/>
        <v>7.4025003660967009E-3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1.5392500366096701E-2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23.307543770381599</v>
      </c>
      <c r="E141" s="10">
        <f t="shared" si="166"/>
        <v>19.269065147532999</v>
      </c>
      <c r="F141" s="7" t="s">
        <v>85</v>
      </c>
      <c r="G141" s="1">
        <v>6</v>
      </c>
      <c r="H141" s="9">
        <f t="shared" si="147"/>
        <v>23.307543770381599</v>
      </c>
      <c r="I141" s="9">
        <f t="shared" si="148"/>
        <v>296.45754377038156</v>
      </c>
      <c r="J141" s="9">
        <f t="shared" si="149"/>
        <v>0.28729335200783213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3.2754882080356857</v>
      </c>
      <c r="P141" s="9">
        <f t="shared" si="152"/>
        <v>0.94102598674869953</v>
      </c>
      <c r="Q141" s="12">
        <f t="shared" si="153"/>
        <v>0.24466675655466188</v>
      </c>
      <c r="R141" s="9">
        <f t="shared" si="154"/>
        <v>0.19735245833333334</v>
      </c>
      <c r="S141" s="13">
        <f t="shared" si="155"/>
        <v>1.2397451677111286</v>
      </c>
      <c r="T141" s="2">
        <f t="shared" si="156"/>
        <v>0.01</v>
      </c>
      <c r="U141" s="14">
        <f t="shared" si="157"/>
        <v>1.2397451677111287E-2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2.0387451677111288E-2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25.049321756436498</v>
      </c>
      <c r="E142" s="10">
        <f t="shared" si="166"/>
        <v>23.307543770381599</v>
      </c>
      <c r="F142" s="7" t="s">
        <v>83</v>
      </c>
      <c r="G142" s="1">
        <v>7</v>
      </c>
      <c r="H142" s="9">
        <f t="shared" si="147"/>
        <v>25.049321756436498</v>
      </c>
      <c r="I142" s="9">
        <f t="shared" si="148"/>
        <v>298.19932175643646</v>
      </c>
      <c r="J142" s="9">
        <f t="shared" si="149"/>
        <v>0.34804922872304883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3.0935101379536531</v>
      </c>
      <c r="P142" s="9">
        <f t="shared" si="152"/>
        <v>1.0766938175617013</v>
      </c>
      <c r="Q142" s="12">
        <f t="shared" si="153"/>
        <v>0.27994039256604236</v>
      </c>
      <c r="R142" s="9">
        <f t="shared" si="154"/>
        <v>0.19735245833333334</v>
      </c>
      <c r="S142" s="13">
        <f t="shared" si="155"/>
        <v>1.4184793791279553</v>
      </c>
      <c r="T142" s="2">
        <f t="shared" si="156"/>
        <v>0.01</v>
      </c>
      <c r="U142" s="14">
        <f t="shared" si="157"/>
        <v>1.4184793791279553E-2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2.9084793791279553E-2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28.2488771302272</v>
      </c>
      <c r="E143" s="10">
        <f t="shared" si="166"/>
        <v>25.049321756436498</v>
      </c>
      <c r="F143" s="7" t="s">
        <v>83</v>
      </c>
      <c r="G143" s="1">
        <v>8</v>
      </c>
      <c r="H143" s="9">
        <f t="shared" si="147"/>
        <v>28.2488771302272</v>
      </c>
      <c r="I143" s="9">
        <f t="shared" si="148"/>
        <v>301.39887713022716</v>
      </c>
      <c r="J143" s="9">
        <f t="shared" si="149"/>
        <v>0.49224015726282233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2.7758642370586184</v>
      </c>
      <c r="P143" s="9">
        <f t="shared" si="152"/>
        <v>1.3663918485899786</v>
      </c>
      <c r="Q143" s="12">
        <f t="shared" si="153"/>
        <v>0.35526188063339448</v>
      </c>
      <c r="R143" s="9">
        <f t="shared" si="154"/>
        <v>0.19735245833333334</v>
      </c>
      <c r="S143" s="13">
        <f t="shared" si="155"/>
        <v>1.8001391197942318</v>
      </c>
      <c r="T143" s="2">
        <f t="shared" si="156"/>
        <v>0.01</v>
      </c>
      <c r="U143" s="14">
        <f t="shared" si="157"/>
        <v>1.8001391197942317E-2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3.2901391197942317E-2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28.121419761079</v>
      </c>
      <c r="E144" s="10">
        <f t="shared" si="166"/>
        <v>28.2488771302272</v>
      </c>
      <c r="F144" s="7" t="s">
        <v>83</v>
      </c>
      <c r="G144" s="1">
        <v>9</v>
      </c>
      <c r="H144" s="9">
        <f t="shared" si="147"/>
        <v>28.121419761079</v>
      </c>
      <c r="I144" s="9">
        <f t="shared" si="148"/>
        <v>301.27141976107896</v>
      </c>
      <c r="J144" s="9">
        <f t="shared" si="149"/>
        <v>0.48555835274750064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2.1685203051353064</v>
      </c>
      <c r="P144" s="9">
        <f t="shared" si="152"/>
        <v>1.0529431472610069</v>
      </c>
      <c r="Q144" s="12">
        <f t="shared" si="153"/>
        <v>0.27376521828786182</v>
      </c>
      <c r="R144" s="9">
        <f t="shared" si="154"/>
        <v>0.19735245833333334</v>
      </c>
      <c r="S144" s="13">
        <f t="shared" si="155"/>
        <v>1.3871892987796757</v>
      </c>
      <c r="T144" s="2">
        <f t="shared" si="156"/>
        <v>0.01</v>
      </c>
      <c r="U144" s="14">
        <f t="shared" si="157"/>
        <v>1.3871892987796758E-2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2.8771892987796761E-2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26.4192044224393</v>
      </c>
      <c r="E145" s="10">
        <f t="shared" si="166"/>
        <v>28.121419761079</v>
      </c>
      <c r="F145" s="7" t="s">
        <v>83</v>
      </c>
      <c r="G145" s="1">
        <v>10</v>
      </c>
      <c r="H145" s="9">
        <f t="shared" si="147"/>
        <v>26.4192044224393</v>
      </c>
      <c r="I145" s="9">
        <f t="shared" si="148"/>
        <v>299.56920442243927</v>
      </c>
      <c r="J145" s="9">
        <f t="shared" si="149"/>
        <v>0.40409748142595003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1.8746250745409663</v>
      </c>
      <c r="P145" s="9">
        <f t="shared" si="152"/>
        <v>0.75753127123993835</v>
      </c>
      <c r="Q145" s="12">
        <f t="shared" si="153"/>
        <v>0.19695813052238398</v>
      </c>
      <c r="R145" s="9">
        <f t="shared" si="154"/>
        <v>0.19735245833333334</v>
      </c>
      <c r="S145" s="13">
        <f t="shared" si="155"/>
        <v>0.99800191082351086</v>
      </c>
      <c r="T145" s="2">
        <f t="shared" si="156"/>
        <v>0.01</v>
      </c>
      <c r="U145" s="14">
        <f t="shared" si="157"/>
        <v>9.9800191082351081E-3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2.4880019108235112E-2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22.126332755600799</v>
      </c>
      <c r="E146" s="10">
        <f t="shared" si="166"/>
        <v>26.4192044224393</v>
      </c>
      <c r="F146" s="7" t="s">
        <v>83</v>
      </c>
      <c r="G146" s="1">
        <v>11</v>
      </c>
      <c r="H146" s="9">
        <f t="shared" si="147"/>
        <v>22.126332755600799</v>
      </c>
      <c r="I146" s="9">
        <f t="shared" si="148"/>
        <v>295.27633275560078</v>
      </c>
      <c r="J146" s="9">
        <f t="shared" si="149"/>
        <v>0.25192134438916336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1.8761417199676949</v>
      </c>
      <c r="P146" s="9">
        <f t="shared" si="152"/>
        <v>0.47264014435885893</v>
      </c>
      <c r="Q146" s="12">
        <f t="shared" si="153"/>
        <v>0.12288643753330332</v>
      </c>
      <c r="R146" s="9">
        <f t="shared" si="154"/>
        <v>0.19735245833333334</v>
      </c>
      <c r="S146" s="13">
        <f t="shared" si="155"/>
        <v>0.62267497740385369</v>
      </c>
      <c r="T146" s="2">
        <f t="shared" si="156"/>
        <v>0.01</v>
      </c>
      <c r="U146" s="14">
        <f t="shared" si="157"/>
        <v>6.2267497740385374E-3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2.1126749774038535E-2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17.639508382012401</v>
      </c>
      <c r="E147" s="10">
        <f t="shared" si="166"/>
        <v>22.126332755600799</v>
      </c>
      <c r="F147" s="7" t="s">
        <v>85</v>
      </c>
      <c r="G147" s="1">
        <v>12</v>
      </c>
      <c r="H147" s="9">
        <f t="shared" si="147"/>
        <v>17.639508382012401</v>
      </c>
      <c r="I147" s="9">
        <f t="shared" si="148"/>
        <v>290.7895083820124</v>
      </c>
      <c r="J147" s="9">
        <f t="shared" si="149"/>
        <v>0.15145923166228745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2.1625494922755029</v>
      </c>
      <c r="P147" s="9">
        <f t="shared" si="152"/>
        <v>0.32753808453171751</v>
      </c>
      <c r="Q147" s="12">
        <f t="shared" si="153"/>
        <v>8.5159901978246549E-2</v>
      </c>
      <c r="R147" s="9">
        <f t="shared" si="154"/>
        <v>0.19735245833333334</v>
      </c>
      <c r="S147" s="13">
        <f t="shared" si="155"/>
        <v>0.43151173640010759</v>
      </c>
      <c r="T147" s="2">
        <f t="shared" si="156"/>
        <v>0.01</v>
      </c>
      <c r="U147" s="14">
        <f t="shared" si="157"/>
        <v>4.3151173640010761E-3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9.8051173640010779E-3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13.650811409478999</v>
      </c>
      <c r="E148" s="10">
        <f t="shared" si="166"/>
        <v>17.639508382012401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1365240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30316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218915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1507580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30813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4723187.0152182356</v>
      </c>
      <c r="J13" s="6" t="s">
        <v>37</v>
      </c>
      <c r="K13" s="6">
        <f>I13/(10000*1000)</f>
        <v>0.47231870152182354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2.0454492775161301</v>
      </c>
      <c r="E26" s="7"/>
      <c r="F26" s="7"/>
      <c r="G26" s="1">
        <v>1</v>
      </c>
      <c r="H26" s="9">
        <f t="shared" ref="H26:H37" si="0">E27</f>
        <v>2.0454492775161301</v>
      </c>
      <c r="I26" s="9">
        <f t="shared" ref="I26:I37" si="1">H26+273.15</f>
        <v>275.1954492775161</v>
      </c>
      <c r="J26" s="9">
        <f t="shared" ref="J26:J37" si="2">EXP(($C$15*(I26-$C$13))/($C$16*I26*$C$13))</f>
        <v>2.2712914672421824E-2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0.92060199630206641</v>
      </c>
      <c r="Q26" s="12">
        <f t="shared" ref="Q26:Q37" si="6">P26*$B$28</f>
        <v>9.2060199630206646E-2</v>
      </c>
      <c r="R26" s="9">
        <f t="shared" ref="R26:R37" si="7">L26*$B$28</f>
        <v>4.0532094166666672</v>
      </c>
      <c r="S26" s="13">
        <f t="shared" ref="S26:S37" si="8">Q26/R26</f>
        <v>2.2712914672421824E-2</v>
      </c>
      <c r="T26" s="2">
        <f t="shared" ref="T26:T37" si="9">$B$27/100</f>
        <v>0.34</v>
      </c>
      <c r="U26" s="14">
        <f t="shared" ref="U26:U37" si="10">S26*T26</f>
        <v>7.722390988623421E-3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2.062239098862342E-2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1.88155333857228</v>
      </c>
      <c r="E27" s="10">
        <f t="shared" ref="E27:E38" si="18">D26</f>
        <v>2.0454492775161301</v>
      </c>
      <c r="F27" s="7" t="s">
        <v>83</v>
      </c>
      <c r="G27" s="1">
        <v>2</v>
      </c>
      <c r="H27" s="9">
        <f t="shared" si="0"/>
        <v>1.88155333857228</v>
      </c>
      <c r="I27" s="9">
        <f t="shared" si="1"/>
        <v>275.03155333857228</v>
      </c>
      <c r="J27" s="9">
        <f t="shared" si="2"/>
        <v>2.2239040877359069E-2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80.143586337031266</v>
      </c>
      <c r="P27" s="9">
        <f t="shared" si="5"/>
        <v>1.782316492607394</v>
      </c>
      <c r="Q27" s="12">
        <f t="shared" si="6"/>
        <v>0.17823164926073942</v>
      </c>
      <c r="R27" s="9">
        <f t="shared" si="7"/>
        <v>4.0532094166666672</v>
      </c>
      <c r="S27" s="13">
        <f t="shared" si="8"/>
        <v>4.3972968316874174E-2</v>
      </c>
      <c r="T27" s="2">
        <f t="shared" si="9"/>
        <v>0.34</v>
      </c>
      <c r="U27" s="14">
        <f t="shared" si="10"/>
        <v>1.495080922773722E-2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2.7850809227737222E-2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-3.48065967347876</v>
      </c>
      <c r="E28" s="10">
        <f t="shared" si="18"/>
        <v>1.88155333857228</v>
      </c>
      <c r="F28" s="7" t="s">
        <v>83</v>
      </c>
      <c r="G28" s="1">
        <v>3</v>
      </c>
      <c r="H28" s="9">
        <f t="shared" si="0"/>
        <v>-3.48065967347876</v>
      </c>
      <c r="I28" s="9">
        <f t="shared" si="1"/>
        <v>269.66934032652119</v>
      </c>
      <c r="J28" s="9">
        <f t="shared" si="2"/>
        <v>1.0999974889473484E-2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118.89336401109054</v>
      </c>
      <c r="P28" s="9">
        <f t="shared" si="5"/>
        <v>1.3078240186470262</v>
      </c>
      <c r="Q28" s="12">
        <f t="shared" si="6"/>
        <v>0.13078240186470264</v>
      </c>
      <c r="R28" s="9">
        <f t="shared" si="7"/>
        <v>4.0532094166666672</v>
      </c>
      <c r="S28" s="13">
        <f t="shared" si="8"/>
        <v>3.2266381630055824E-2</v>
      </c>
      <c r="T28" s="2">
        <f t="shared" si="9"/>
        <v>0.34</v>
      </c>
      <c r="U28" s="14">
        <f t="shared" si="10"/>
        <v>1.097056975421898E-2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2.387056975421898E-2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0.84633501329957295</v>
      </c>
      <c r="E29" s="10">
        <f t="shared" si="18"/>
        <v>-3.48065967347876</v>
      </c>
      <c r="F29" s="7" t="s">
        <v>83</v>
      </c>
      <c r="G29" s="1">
        <v>4</v>
      </c>
      <c r="H29" s="9">
        <f t="shared" si="0"/>
        <v>0.84633501329957295</v>
      </c>
      <c r="I29" s="9">
        <f t="shared" si="1"/>
        <v>273.99633501329953</v>
      </c>
      <c r="J29" s="9">
        <f t="shared" si="2"/>
        <v>1.9454747639647531E-2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158.11763415911017</v>
      </c>
      <c r="P29" s="9">
        <f t="shared" si="5"/>
        <v>3.0761386699436004</v>
      </c>
      <c r="Q29" s="12">
        <f t="shared" si="6"/>
        <v>0.30761386699436005</v>
      </c>
      <c r="R29" s="9">
        <f t="shared" si="7"/>
        <v>4.0532094166666672</v>
      </c>
      <c r="S29" s="13">
        <f t="shared" si="8"/>
        <v>7.5893899222049005E-2</v>
      </c>
      <c r="T29" s="2">
        <f t="shared" si="9"/>
        <v>0.34</v>
      </c>
      <c r="U29" s="14">
        <f t="shared" si="10"/>
        <v>2.5803925735496662E-2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3.8703925735496664E-2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12.939087494769501</v>
      </c>
      <c r="E30" s="10">
        <f t="shared" si="18"/>
        <v>0.84633501329957295</v>
      </c>
      <c r="F30" s="7" t="s">
        <v>83</v>
      </c>
      <c r="G30" s="1">
        <v>5</v>
      </c>
      <c r="H30" s="9">
        <f t="shared" si="0"/>
        <v>12.939087494769501</v>
      </c>
      <c r="I30" s="9">
        <f t="shared" si="1"/>
        <v>286.0890874947695</v>
      </c>
      <c r="J30" s="9">
        <f t="shared" si="2"/>
        <v>8.7372223582517367E-2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147.28942071470826</v>
      </c>
      <c r="O30" s="9">
        <f t="shared" si="19"/>
        <v>48.284168941124989</v>
      </c>
      <c r="P30" s="9">
        <f t="shared" si="5"/>
        <v>4.2186952042200137</v>
      </c>
      <c r="Q30" s="12">
        <f t="shared" si="6"/>
        <v>0.42186952042200138</v>
      </c>
      <c r="R30" s="9">
        <f t="shared" si="7"/>
        <v>4.0532094166666672</v>
      </c>
      <c r="S30" s="13">
        <f t="shared" si="8"/>
        <v>0.10408283339303601</v>
      </c>
      <c r="T30" s="2">
        <f t="shared" si="9"/>
        <v>0.34</v>
      </c>
      <c r="U30" s="14">
        <f t="shared" si="10"/>
        <v>3.5388163353632242E-2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4.8288163353632244E-2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16.082271914308802</v>
      </c>
      <c r="E31" s="10">
        <f t="shared" si="18"/>
        <v>12.939087494769501</v>
      </c>
      <c r="F31" s="7" t="s">
        <v>85</v>
      </c>
      <c r="G31" s="1">
        <v>6</v>
      </c>
      <c r="H31" s="9">
        <f t="shared" si="0"/>
        <v>16.082271914308802</v>
      </c>
      <c r="I31" s="9">
        <f t="shared" si="1"/>
        <v>289.2322719143088</v>
      </c>
      <c r="J31" s="9">
        <f t="shared" si="2"/>
        <v>0.12647410861072914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84.597567903571644</v>
      </c>
      <c r="P31" s="9">
        <f t="shared" si="5"/>
        <v>10.699401991239853</v>
      </c>
      <c r="Q31" s="12">
        <f t="shared" si="6"/>
        <v>1.0699401991239854</v>
      </c>
      <c r="R31" s="9">
        <f t="shared" si="7"/>
        <v>4.0532094166666672</v>
      </c>
      <c r="S31" s="13">
        <f t="shared" si="8"/>
        <v>0.26397357973274849</v>
      </c>
      <c r="T31" s="2">
        <f t="shared" si="9"/>
        <v>0.34</v>
      </c>
      <c r="U31" s="14">
        <f t="shared" si="10"/>
        <v>8.9751017109134495E-2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0.10265101710913449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17.5397575696229</v>
      </c>
      <c r="E32" s="10">
        <f t="shared" si="18"/>
        <v>16.082271914308802</v>
      </c>
      <c r="F32" s="7" t="s">
        <v>83</v>
      </c>
      <c r="G32" s="1">
        <v>7</v>
      </c>
      <c r="H32" s="9">
        <f t="shared" si="0"/>
        <v>17.5397575696229</v>
      </c>
      <c r="I32" s="9">
        <f t="shared" si="1"/>
        <v>290.68975756962288</v>
      </c>
      <c r="J32" s="9">
        <f t="shared" si="2"/>
        <v>0.14972891002644628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114.43026007899846</v>
      </c>
      <c r="P32" s="9">
        <f t="shared" si="5"/>
        <v>17.133518115671208</v>
      </c>
      <c r="Q32" s="12">
        <f t="shared" si="6"/>
        <v>1.7133518115671209</v>
      </c>
      <c r="R32" s="9">
        <f t="shared" si="7"/>
        <v>4.0532094166666672</v>
      </c>
      <c r="S32" s="13">
        <f t="shared" si="8"/>
        <v>0.42271485024234701</v>
      </c>
      <c r="T32" s="2">
        <f t="shared" si="9"/>
        <v>0.34</v>
      </c>
      <c r="U32" s="14">
        <f t="shared" si="10"/>
        <v>0.143723049082398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0.169373049082398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19.708605317987299</v>
      </c>
      <c r="E33" s="10">
        <f t="shared" si="18"/>
        <v>17.5397575696229</v>
      </c>
      <c r="F33" s="7" t="s">
        <v>83</v>
      </c>
      <c r="G33" s="1">
        <v>8</v>
      </c>
      <c r="H33" s="9">
        <f t="shared" si="0"/>
        <v>19.708605317987299</v>
      </c>
      <c r="I33" s="9">
        <f t="shared" si="1"/>
        <v>292.85860531798727</v>
      </c>
      <c r="J33" s="9">
        <f t="shared" si="2"/>
        <v>0.19188315225632516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137.82883612999393</v>
      </c>
      <c r="P33" s="9">
        <f t="shared" si="5"/>
        <v>26.447031548443714</v>
      </c>
      <c r="Q33" s="12">
        <f t="shared" si="6"/>
        <v>2.6447031548443718</v>
      </c>
      <c r="R33" s="9">
        <f t="shared" si="7"/>
        <v>4.0532094166666672</v>
      </c>
      <c r="S33" s="13">
        <f t="shared" si="8"/>
        <v>0.6524960550938812</v>
      </c>
      <c r="T33" s="2">
        <f t="shared" si="9"/>
        <v>0.34</v>
      </c>
      <c r="U33" s="14">
        <f t="shared" si="10"/>
        <v>0.22184865873191961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0.24749865873191962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20.851448471268601</v>
      </c>
      <c r="E34" s="10">
        <f t="shared" si="18"/>
        <v>19.708605317987299</v>
      </c>
      <c r="F34" s="7" t="s">
        <v>83</v>
      </c>
      <c r="G34" s="1">
        <v>9</v>
      </c>
      <c r="H34" s="9">
        <f t="shared" si="0"/>
        <v>20.851448471268601</v>
      </c>
      <c r="I34" s="9">
        <f t="shared" si="1"/>
        <v>294.00144847126859</v>
      </c>
      <c r="J34" s="9">
        <f t="shared" si="2"/>
        <v>0.218355835598707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151.91389874821689</v>
      </c>
      <c r="P34" s="9">
        <f t="shared" si="5"/>
        <v>33.171286300224267</v>
      </c>
      <c r="Q34" s="12">
        <f t="shared" si="6"/>
        <v>3.317128630022427</v>
      </c>
      <c r="R34" s="9">
        <f t="shared" si="7"/>
        <v>4.0532094166666672</v>
      </c>
      <c r="S34" s="13">
        <f t="shared" si="8"/>
        <v>0.81839556978785755</v>
      </c>
      <c r="T34" s="2">
        <f t="shared" si="9"/>
        <v>0.34</v>
      </c>
      <c r="U34" s="14">
        <f t="shared" si="10"/>
        <v>0.27825449372787159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0.30390449372787159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14.9676997040894</v>
      </c>
      <c r="E35" s="10">
        <f t="shared" si="18"/>
        <v>20.851448471268601</v>
      </c>
      <c r="F35" s="7" t="s">
        <v>83</v>
      </c>
      <c r="G35" s="1">
        <v>10</v>
      </c>
      <c r="H35" s="9">
        <f t="shared" si="0"/>
        <v>14.9676997040894</v>
      </c>
      <c r="I35" s="9">
        <f t="shared" si="1"/>
        <v>288.11769970408938</v>
      </c>
      <c r="J35" s="9">
        <f t="shared" si="2"/>
        <v>0.11103092184081764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159.27470661465929</v>
      </c>
      <c r="P35" s="9">
        <f t="shared" si="5"/>
        <v>17.684417501351398</v>
      </c>
      <c r="Q35" s="12">
        <f t="shared" si="6"/>
        <v>1.7684417501351399</v>
      </c>
      <c r="R35" s="9">
        <f t="shared" si="7"/>
        <v>4.0532094166666672</v>
      </c>
      <c r="S35" s="13">
        <f t="shared" si="8"/>
        <v>0.43630653349993814</v>
      </c>
      <c r="T35" s="2">
        <f t="shared" si="9"/>
        <v>0.34</v>
      </c>
      <c r="U35" s="14">
        <f t="shared" si="10"/>
        <v>0.14834422138997899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0.173994221389979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10.356800659316299</v>
      </c>
      <c r="E36" s="10">
        <f t="shared" si="18"/>
        <v>14.9676997040894</v>
      </c>
      <c r="F36" s="7" t="s">
        <v>83</v>
      </c>
      <c r="G36" s="1">
        <v>11</v>
      </c>
      <c r="H36" s="9">
        <f t="shared" si="0"/>
        <v>10.356800659316299</v>
      </c>
      <c r="I36" s="9">
        <f t="shared" si="1"/>
        <v>283.5068006593163</v>
      </c>
      <c r="J36" s="9">
        <f t="shared" si="2"/>
        <v>6.4083176037062678E-2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134.51077465764251</v>
      </c>
      <c r="O36" s="9">
        <f t="shared" si="19"/>
        <v>47.611608622332056</v>
      </c>
      <c r="P36" s="9">
        <f t="shared" si="5"/>
        <v>3.0511030967526365</v>
      </c>
      <c r="Q36" s="12">
        <f t="shared" si="6"/>
        <v>0.30511030967526365</v>
      </c>
      <c r="R36" s="9">
        <f t="shared" si="7"/>
        <v>4.0532094166666672</v>
      </c>
      <c r="S36" s="13">
        <f t="shared" si="8"/>
        <v>7.5276226394979703E-2</v>
      </c>
      <c r="T36" s="2">
        <f t="shared" si="9"/>
        <v>0.34</v>
      </c>
      <c r="U36" s="14">
        <f t="shared" si="10"/>
        <v>2.5593916974293102E-2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3.8493916974293101E-2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4.3370160954799104</v>
      </c>
      <c r="E37" s="10">
        <f t="shared" si="18"/>
        <v>10.356800659316299</v>
      </c>
      <c r="F37" s="7" t="s">
        <v>85</v>
      </c>
      <c r="G37" s="1">
        <v>12</v>
      </c>
      <c r="H37" s="9">
        <f t="shared" si="0"/>
        <v>4.3370160954799104</v>
      </c>
      <c r="I37" s="9">
        <f t="shared" si="1"/>
        <v>277.48701609547987</v>
      </c>
      <c r="J37" s="9">
        <f t="shared" si="2"/>
        <v>3.0420692034926373E-2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85.092599692246083</v>
      </c>
      <c r="P37" s="9">
        <f t="shared" si="5"/>
        <v>2.588575769689089</v>
      </c>
      <c r="Q37" s="12">
        <f t="shared" si="6"/>
        <v>0.25885757696890893</v>
      </c>
      <c r="R37" s="9">
        <f t="shared" si="7"/>
        <v>4.0532094166666672</v>
      </c>
      <c r="S37" s="13">
        <f t="shared" si="8"/>
        <v>6.3864841501772615E-2</v>
      </c>
      <c r="T37" s="2">
        <f t="shared" si="9"/>
        <v>0.34</v>
      </c>
      <c r="U37" s="14">
        <f t="shared" si="10"/>
        <v>2.1714046110602691E-2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3.4614046110602689E-2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1.3966924331956201</v>
      </c>
      <c r="E38" s="10">
        <f t="shared" si="18"/>
        <v>4.3370160954799104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2.0454492775161301</v>
      </c>
      <c r="E42" s="7"/>
      <c r="F42" s="7"/>
      <c r="G42" s="1">
        <v>1</v>
      </c>
      <c r="H42" s="9">
        <f t="shared" ref="H42:H53" si="20">E43</f>
        <v>2.0454492775161301</v>
      </c>
      <c r="I42" s="9">
        <f t="shared" ref="I42:I53" si="21">H42+273.15</f>
        <v>275.1954492775161</v>
      </c>
      <c r="J42" s="9">
        <f t="shared" ref="J42:J53" si="22">EXP(($C$15*(I42-$C$13))/($C$16*I42*$C$13))</f>
        <v>2.2712914672421824E-2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1.3367969841887271</v>
      </c>
      <c r="Q42" s="12">
        <f t="shared" ref="Q42:Q53" si="26">P42*$B$44</f>
        <v>0.3208312762052945</v>
      </c>
      <c r="R42" s="9">
        <f t="shared" ref="R42:R53" si="27">L42*$B$44</f>
        <v>14.125500000000001</v>
      </c>
      <c r="S42" s="13">
        <f t="shared" ref="S42:S53" si="28">Q42/R42</f>
        <v>2.2712914672421824E-2</v>
      </c>
      <c r="T42" s="2">
        <f t="shared" ref="T42:T53" si="29">$B$43/100</f>
        <v>0.43</v>
      </c>
      <c r="U42" s="14">
        <f t="shared" ref="U42:U53" si="30">S42*T42</f>
        <v>9.7665533091413834E-3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1.818655330914138E-2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113770</v>
      </c>
      <c r="AU42" s="1">
        <f t="shared" ref="AU42:AU53" si="38">AT42*10000*AS42*0.67*AR42*AQ42</f>
        <v>455395080.39197147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1.88155333857228</v>
      </c>
      <c r="E43" s="10">
        <f t="shared" ref="E43:E54" si="40">D42</f>
        <v>2.0454492775161301</v>
      </c>
      <c r="F43" s="7" t="s">
        <v>83</v>
      </c>
      <c r="G43" s="1">
        <v>2</v>
      </c>
      <c r="H43" s="9">
        <f t="shared" si="20"/>
        <v>1.88155333857228</v>
      </c>
      <c r="I43" s="9">
        <f t="shared" si="21"/>
        <v>275.03155333857228</v>
      </c>
      <c r="J43" s="9">
        <f t="shared" si="22"/>
        <v>2.2239040877359069E-2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116.37570301581128</v>
      </c>
      <c r="P43" s="9">
        <f t="shared" si="25"/>
        <v>2.5880840165000261</v>
      </c>
      <c r="Q43" s="12">
        <f t="shared" si="26"/>
        <v>0.62114016396000626</v>
      </c>
      <c r="R43" s="9">
        <f t="shared" si="27"/>
        <v>14.125500000000001</v>
      </c>
      <c r="S43" s="13">
        <f t="shared" si="28"/>
        <v>4.3972968316874181E-2</v>
      </c>
      <c r="T43" s="2">
        <f t="shared" si="29"/>
        <v>0.43</v>
      </c>
      <c r="U43" s="14">
        <f t="shared" si="30"/>
        <v>1.8908376376255899E-2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2.7328376376255896E-2</v>
      </c>
      <c r="AR43" s="9">
        <f t="shared" si="35"/>
        <v>136.875</v>
      </c>
      <c r="AS43" s="1">
        <f t="shared" si="36"/>
        <v>0.24</v>
      </c>
      <c r="AT43" s="1">
        <f t="shared" si="37"/>
        <v>113770</v>
      </c>
      <c r="AU43" s="1">
        <f t="shared" si="38"/>
        <v>684308232.86299038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-3.48065967347876</v>
      </c>
      <c r="E44" s="10">
        <f t="shared" si="40"/>
        <v>1.88155333857228</v>
      </c>
      <c r="F44" s="7" t="s">
        <v>83</v>
      </c>
      <c r="G44" s="1">
        <v>3</v>
      </c>
      <c r="H44" s="9">
        <f t="shared" si="20"/>
        <v>-3.48065967347876</v>
      </c>
      <c r="I44" s="9">
        <f t="shared" si="21"/>
        <v>269.66934032652119</v>
      </c>
      <c r="J44" s="9">
        <f t="shared" si="22"/>
        <v>1.0999974889473484E-2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172.64386899931125</v>
      </c>
      <c r="P44" s="9">
        <f t="shared" si="25"/>
        <v>1.8990782238139734</v>
      </c>
      <c r="Q44" s="12">
        <f t="shared" si="26"/>
        <v>0.45577877371535358</v>
      </c>
      <c r="R44" s="9">
        <f t="shared" si="27"/>
        <v>14.125500000000001</v>
      </c>
      <c r="S44" s="13">
        <f t="shared" si="28"/>
        <v>3.2266381630055824E-2</v>
      </c>
      <c r="T44" s="2">
        <f t="shared" si="29"/>
        <v>0.43</v>
      </c>
      <c r="U44" s="14">
        <f t="shared" si="30"/>
        <v>1.3874544100924004E-2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2.2294544100924005E-2</v>
      </c>
      <c r="AR44" s="9">
        <f t="shared" si="35"/>
        <v>136.875</v>
      </c>
      <c r="AS44" s="1">
        <f t="shared" si="36"/>
        <v>0.24</v>
      </c>
      <c r="AT44" s="1">
        <f t="shared" si="37"/>
        <v>113770</v>
      </c>
      <c r="AU44" s="1">
        <f t="shared" si="38"/>
        <v>558260024.89649165</v>
      </c>
    </row>
    <row r="45" spans="1:48" x14ac:dyDescent="0.15">
      <c r="C45" s="7">
        <v>3</v>
      </c>
      <c r="D45" s="7">
        <f t="shared" si="39"/>
        <v>0.84633501329957295</v>
      </c>
      <c r="E45" s="10">
        <f t="shared" si="40"/>
        <v>-3.48065967347876</v>
      </c>
      <c r="F45" s="7" t="s">
        <v>83</v>
      </c>
      <c r="G45" s="1">
        <v>4</v>
      </c>
      <c r="H45" s="9">
        <f t="shared" si="20"/>
        <v>0.84633501329957295</v>
      </c>
      <c r="I45" s="9">
        <f t="shared" si="21"/>
        <v>273.99633501329953</v>
      </c>
      <c r="J45" s="9">
        <f t="shared" si="22"/>
        <v>1.9454747639647531E-2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229.6010407754973</v>
      </c>
      <c r="P45" s="9">
        <f t="shared" si="25"/>
        <v>4.4668303060877221</v>
      </c>
      <c r="Q45" s="12">
        <f t="shared" si="26"/>
        <v>1.0720392734610533</v>
      </c>
      <c r="R45" s="9">
        <f t="shared" si="27"/>
        <v>14.125500000000001</v>
      </c>
      <c r="S45" s="13">
        <f t="shared" si="28"/>
        <v>7.5893899222049005E-2</v>
      </c>
      <c r="T45" s="2">
        <f t="shared" si="29"/>
        <v>0.43</v>
      </c>
      <c r="U45" s="14">
        <f t="shared" si="30"/>
        <v>3.2634376665481073E-2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4.105437666548107E-2</v>
      </c>
      <c r="AR45" s="9">
        <f t="shared" si="35"/>
        <v>136.875</v>
      </c>
      <c r="AS45" s="1">
        <f t="shared" si="36"/>
        <v>0.24</v>
      </c>
      <c r="AT45" s="1">
        <f t="shared" si="37"/>
        <v>113770</v>
      </c>
      <c r="AU45" s="1">
        <f t="shared" si="38"/>
        <v>1028010137.1721489</v>
      </c>
    </row>
    <row r="46" spans="1:48" x14ac:dyDescent="0.15">
      <c r="C46" s="7">
        <v>4</v>
      </c>
      <c r="D46" s="7">
        <f t="shared" si="39"/>
        <v>12.939087494769501</v>
      </c>
      <c r="E46" s="10">
        <f t="shared" si="40"/>
        <v>0.84633501329957295</v>
      </c>
      <c r="F46" s="7" t="s">
        <v>83</v>
      </c>
      <c r="G46" s="1">
        <v>5</v>
      </c>
      <c r="H46" s="9">
        <f t="shared" si="20"/>
        <v>12.939087494769501</v>
      </c>
      <c r="I46" s="9">
        <f t="shared" si="21"/>
        <v>286.0890874947695</v>
      </c>
      <c r="J46" s="9">
        <f t="shared" si="22"/>
        <v>8.7372223582517367E-2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213.87749994593909</v>
      </c>
      <c r="O46" s="9">
        <f t="shared" si="41"/>
        <v>70.112960523470491</v>
      </c>
      <c r="P46" s="9">
        <f t="shared" si="25"/>
        <v>6.1259252628888774</v>
      </c>
      <c r="Q46" s="12">
        <f t="shared" si="26"/>
        <v>1.4702220630933305</v>
      </c>
      <c r="R46" s="9">
        <f t="shared" si="27"/>
        <v>14.125500000000001</v>
      </c>
      <c r="S46" s="13">
        <f t="shared" si="28"/>
        <v>0.10408283339303603</v>
      </c>
      <c r="T46" s="2">
        <f t="shared" si="29"/>
        <v>0.43</v>
      </c>
      <c r="U46" s="14">
        <f t="shared" si="30"/>
        <v>4.4755618359005496E-2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5.3175618359005493E-2</v>
      </c>
      <c r="AR46" s="9">
        <f t="shared" si="35"/>
        <v>136.875</v>
      </c>
      <c r="AS46" s="1">
        <f t="shared" si="36"/>
        <v>0.24</v>
      </c>
      <c r="AT46" s="1">
        <f t="shared" si="37"/>
        <v>113770</v>
      </c>
      <c r="AU46" s="1">
        <f t="shared" si="38"/>
        <v>1331528552.2144589</v>
      </c>
    </row>
    <row r="47" spans="1:48" x14ac:dyDescent="0.15">
      <c r="C47" s="7">
        <v>5</v>
      </c>
      <c r="D47" s="7">
        <f t="shared" si="39"/>
        <v>16.082271914308802</v>
      </c>
      <c r="E47" s="10">
        <f t="shared" si="40"/>
        <v>12.939087494769501</v>
      </c>
      <c r="F47" s="7" t="s">
        <v>85</v>
      </c>
      <c r="G47" s="1">
        <v>6</v>
      </c>
      <c r="H47" s="9">
        <f t="shared" si="20"/>
        <v>16.082271914308802</v>
      </c>
      <c r="I47" s="9">
        <f t="shared" si="21"/>
        <v>289.2322719143088</v>
      </c>
      <c r="J47" s="9">
        <f t="shared" si="22"/>
        <v>0.12647410861072914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122.84328526058164</v>
      </c>
      <c r="P47" s="9">
        <f t="shared" si="25"/>
        <v>15.536495002145584</v>
      </c>
      <c r="Q47" s="12">
        <f t="shared" si="26"/>
        <v>3.7287588005149401</v>
      </c>
      <c r="R47" s="9">
        <f t="shared" si="27"/>
        <v>14.125500000000001</v>
      </c>
      <c r="S47" s="13">
        <f t="shared" si="28"/>
        <v>0.2639735797327486</v>
      </c>
      <c r="T47" s="2">
        <f t="shared" si="29"/>
        <v>0.43</v>
      </c>
      <c r="U47" s="14">
        <f t="shared" si="30"/>
        <v>0.1135086392850819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0.12192863928508191</v>
      </c>
      <c r="AR47" s="9">
        <f t="shared" si="35"/>
        <v>136.875</v>
      </c>
      <c r="AS47" s="1">
        <f t="shared" si="36"/>
        <v>0.24</v>
      </c>
      <c r="AT47" s="1">
        <f t="shared" si="37"/>
        <v>113770</v>
      </c>
      <c r="AU47" s="1">
        <f t="shared" si="38"/>
        <v>3053118507.1447182</v>
      </c>
    </row>
    <row r="48" spans="1:48" x14ac:dyDescent="0.15">
      <c r="C48" s="7">
        <v>6</v>
      </c>
      <c r="D48" s="7">
        <f t="shared" si="39"/>
        <v>17.5397575696229</v>
      </c>
      <c r="E48" s="10">
        <f t="shared" si="40"/>
        <v>16.082271914308802</v>
      </c>
      <c r="F48" s="7" t="s">
        <v>83</v>
      </c>
      <c r="G48" s="1">
        <v>7</v>
      </c>
      <c r="H48" s="9">
        <f t="shared" si="20"/>
        <v>17.5397575696229</v>
      </c>
      <c r="I48" s="9">
        <f t="shared" si="21"/>
        <v>290.68975756962288</v>
      </c>
      <c r="J48" s="9">
        <f t="shared" si="22"/>
        <v>0.14972891002644628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166.16304025843604</v>
      </c>
      <c r="P48" s="9">
        <f t="shared" si="25"/>
        <v>24.87941090457614</v>
      </c>
      <c r="Q48" s="12">
        <f t="shared" si="26"/>
        <v>5.9710586170982731</v>
      </c>
      <c r="R48" s="9">
        <f t="shared" si="27"/>
        <v>14.125500000000001</v>
      </c>
      <c r="S48" s="13">
        <f t="shared" si="28"/>
        <v>0.42271485024234701</v>
      </c>
      <c r="T48" s="2">
        <f t="shared" si="29"/>
        <v>0.43</v>
      </c>
      <c r="U48" s="14">
        <f t="shared" si="30"/>
        <v>0.18176738560420921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0.19736738560420919</v>
      </c>
      <c r="AR48" s="9">
        <f t="shared" si="35"/>
        <v>136.875</v>
      </c>
      <c r="AS48" s="1">
        <f t="shared" si="36"/>
        <v>0.24</v>
      </c>
      <c r="AT48" s="1">
        <f t="shared" si="37"/>
        <v>113770</v>
      </c>
      <c r="AU48" s="1">
        <f t="shared" si="38"/>
        <v>4942120417.5507116</v>
      </c>
    </row>
    <row r="49" spans="1:48" x14ac:dyDescent="0.15">
      <c r="C49" s="7">
        <v>7</v>
      </c>
      <c r="D49" s="7">
        <f t="shared" si="39"/>
        <v>19.708605317987299</v>
      </c>
      <c r="E49" s="10">
        <f t="shared" si="40"/>
        <v>17.5397575696229</v>
      </c>
      <c r="F49" s="7" t="s">
        <v>83</v>
      </c>
      <c r="G49" s="1">
        <v>8</v>
      </c>
      <c r="H49" s="9">
        <f t="shared" si="20"/>
        <v>19.708605317987299</v>
      </c>
      <c r="I49" s="9">
        <f t="shared" si="21"/>
        <v>292.85860531798727</v>
      </c>
      <c r="J49" s="9">
        <f t="shared" si="22"/>
        <v>0.19188315225632516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200.13987935385993</v>
      </c>
      <c r="P49" s="9">
        <f t="shared" si="25"/>
        <v>38.403470942619251</v>
      </c>
      <c r="Q49" s="12">
        <f t="shared" si="26"/>
        <v>9.2168330262286204</v>
      </c>
      <c r="R49" s="9">
        <f t="shared" si="27"/>
        <v>14.125500000000001</v>
      </c>
      <c r="S49" s="13">
        <f t="shared" si="28"/>
        <v>0.65249605509388131</v>
      </c>
      <c r="T49" s="2">
        <f t="shared" si="29"/>
        <v>0.43</v>
      </c>
      <c r="U49" s="14">
        <f t="shared" si="30"/>
        <v>0.28057330369036898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0.29617330369036898</v>
      </c>
      <c r="AR49" s="9">
        <f t="shared" si="35"/>
        <v>136.875</v>
      </c>
      <c r="AS49" s="1">
        <f t="shared" si="36"/>
        <v>0.24</v>
      </c>
      <c r="AT49" s="1">
        <f t="shared" si="37"/>
        <v>113770</v>
      </c>
      <c r="AU49" s="1">
        <f t="shared" si="38"/>
        <v>7416241172.880002</v>
      </c>
    </row>
    <row r="50" spans="1:48" x14ac:dyDescent="0.15">
      <c r="C50" s="7">
        <v>8</v>
      </c>
      <c r="D50" s="7">
        <f t="shared" si="39"/>
        <v>20.851448471268601</v>
      </c>
      <c r="E50" s="10">
        <f t="shared" si="40"/>
        <v>19.708605317987299</v>
      </c>
      <c r="F50" s="7" t="s">
        <v>83</v>
      </c>
      <c r="G50" s="1">
        <v>9</v>
      </c>
      <c r="H50" s="9">
        <f t="shared" si="20"/>
        <v>20.851448471268601</v>
      </c>
      <c r="I50" s="9">
        <f t="shared" si="21"/>
        <v>294.00144847126859</v>
      </c>
      <c r="J50" s="9">
        <f t="shared" si="22"/>
        <v>0.218355835598707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220.59265841124068</v>
      </c>
      <c r="P50" s="9">
        <f t="shared" si="25"/>
        <v>48.167694254326598</v>
      </c>
      <c r="Q50" s="12">
        <f t="shared" si="26"/>
        <v>11.560246621038383</v>
      </c>
      <c r="R50" s="9">
        <f t="shared" si="27"/>
        <v>14.125500000000001</v>
      </c>
      <c r="S50" s="13">
        <f t="shared" si="28"/>
        <v>0.81839556978785755</v>
      </c>
      <c r="T50" s="2">
        <f t="shared" si="29"/>
        <v>0.43</v>
      </c>
      <c r="U50" s="14">
        <f t="shared" si="30"/>
        <v>0.35191009500877873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0.36751009500877874</v>
      </c>
      <c r="AR50" s="9">
        <f t="shared" si="35"/>
        <v>136.875</v>
      </c>
      <c r="AS50" s="1">
        <f t="shared" si="36"/>
        <v>0.24</v>
      </c>
      <c r="AT50" s="1">
        <f t="shared" si="37"/>
        <v>113770</v>
      </c>
      <c r="AU50" s="1">
        <f t="shared" si="38"/>
        <v>9202529276.2460957</v>
      </c>
    </row>
    <row r="51" spans="1:48" x14ac:dyDescent="0.15">
      <c r="C51" s="7">
        <v>9</v>
      </c>
      <c r="D51" s="7">
        <f t="shared" si="39"/>
        <v>14.9676997040894</v>
      </c>
      <c r="E51" s="10">
        <f t="shared" si="40"/>
        <v>20.851448471268601</v>
      </c>
      <c r="F51" s="7" t="s">
        <v>83</v>
      </c>
      <c r="G51" s="1">
        <v>10</v>
      </c>
      <c r="H51" s="9">
        <f t="shared" si="20"/>
        <v>14.9676997040894</v>
      </c>
      <c r="I51" s="9">
        <f t="shared" si="21"/>
        <v>288.11769970408938</v>
      </c>
      <c r="J51" s="9">
        <f t="shared" si="22"/>
        <v>0.11103092184081764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231.28121415691407</v>
      </c>
      <c r="P51" s="9">
        <f t="shared" si="25"/>
        <v>25.679366412305733</v>
      </c>
      <c r="Q51" s="12">
        <f t="shared" si="26"/>
        <v>6.1630479389533752</v>
      </c>
      <c r="R51" s="9">
        <f t="shared" si="27"/>
        <v>14.125500000000001</v>
      </c>
      <c r="S51" s="13">
        <f t="shared" si="28"/>
        <v>0.43630653349993803</v>
      </c>
      <c r="T51" s="2">
        <f t="shared" si="29"/>
        <v>0.43</v>
      </c>
      <c r="U51" s="14">
        <f t="shared" si="30"/>
        <v>0.18761180940497335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0.20321180940497335</v>
      </c>
      <c r="AR51" s="9">
        <f t="shared" si="35"/>
        <v>136.875</v>
      </c>
      <c r="AS51" s="1">
        <f t="shared" si="36"/>
        <v>0.24</v>
      </c>
      <c r="AT51" s="1">
        <f t="shared" si="37"/>
        <v>113770</v>
      </c>
      <c r="AU51" s="1">
        <f t="shared" si="38"/>
        <v>5088466006.03866</v>
      </c>
    </row>
    <row r="52" spans="1:48" x14ac:dyDescent="0.15">
      <c r="C52" s="7">
        <v>10</v>
      </c>
      <c r="D52" s="7">
        <f t="shared" si="39"/>
        <v>10.356800659316299</v>
      </c>
      <c r="E52" s="10">
        <f t="shared" si="40"/>
        <v>14.9676997040894</v>
      </c>
      <c r="F52" s="7" t="s">
        <v>83</v>
      </c>
      <c r="G52" s="1">
        <v>11</v>
      </c>
      <c r="H52" s="9">
        <f t="shared" si="20"/>
        <v>10.356800659316299</v>
      </c>
      <c r="I52" s="9">
        <f t="shared" si="21"/>
        <v>283.5068006593163</v>
      </c>
      <c r="J52" s="9">
        <f t="shared" si="22"/>
        <v>6.4083176037062678E-2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195.32175535737792</v>
      </c>
      <c r="O52" s="9">
        <f t="shared" si="41"/>
        <v>69.1363423872304</v>
      </c>
      <c r="P52" s="9">
        <f t="shared" si="25"/>
        <v>4.4304763997595238</v>
      </c>
      <c r="Q52" s="12">
        <f t="shared" si="26"/>
        <v>1.0633143359422856</v>
      </c>
      <c r="R52" s="9">
        <f t="shared" si="27"/>
        <v>14.125500000000001</v>
      </c>
      <c r="S52" s="13">
        <f t="shared" si="28"/>
        <v>7.5276226394979689E-2</v>
      </c>
      <c r="T52" s="2">
        <f t="shared" si="29"/>
        <v>0.43</v>
      </c>
      <c r="U52" s="14">
        <f t="shared" si="30"/>
        <v>3.2368777349841268E-2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4.0788777349841265E-2</v>
      </c>
      <c r="AR52" s="9">
        <f t="shared" si="35"/>
        <v>136.875</v>
      </c>
      <c r="AS52" s="1">
        <f t="shared" si="36"/>
        <v>0.24</v>
      </c>
      <c r="AT52" s="1">
        <f t="shared" si="37"/>
        <v>113770</v>
      </c>
      <c r="AU52" s="1">
        <f t="shared" si="38"/>
        <v>1021359475.0240307</v>
      </c>
    </row>
    <row r="53" spans="1:48" x14ac:dyDescent="0.15">
      <c r="C53" s="7">
        <v>11</v>
      </c>
      <c r="D53" s="7">
        <f t="shared" si="39"/>
        <v>4.3370160954799104</v>
      </c>
      <c r="E53" s="10">
        <f t="shared" si="40"/>
        <v>10.356800659316299</v>
      </c>
      <c r="F53" s="7" t="s">
        <v>85</v>
      </c>
      <c r="G53" s="1">
        <v>12</v>
      </c>
      <c r="H53" s="9">
        <f t="shared" si="20"/>
        <v>4.3370160954799104</v>
      </c>
      <c r="I53" s="9">
        <f t="shared" si="21"/>
        <v>277.48701609547987</v>
      </c>
      <c r="J53" s="9">
        <f t="shared" si="22"/>
        <v>3.0420692034926373E-2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123.56211598747088</v>
      </c>
      <c r="P53" s="9">
        <f t="shared" si="25"/>
        <v>3.7588450776387039</v>
      </c>
      <c r="Q53" s="12">
        <f t="shared" si="26"/>
        <v>0.90212281863328891</v>
      </c>
      <c r="R53" s="9">
        <f t="shared" si="27"/>
        <v>14.125500000000001</v>
      </c>
      <c r="S53" s="13">
        <f t="shared" si="28"/>
        <v>6.3864841501772601E-2</v>
      </c>
      <c r="T53" s="2">
        <f t="shared" si="29"/>
        <v>0.43</v>
      </c>
      <c r="U53" s="14">
        <f t="shared" si="30"/>
        <v>2.7461881845762218E-2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3.5881881845762215E-2</v>
      </c>
      <c r="AR53" s="9">
        <f t="shared" si="35"/>
        <v>136.875</v>
      </c>
      <c r="AS53" s="1">
        <f t="shared" si="36"/>
        <v>0.24</v>
      </c>
      <c r="AT53" s="1">
        <f t="shared" si="37"/>
        <v>113770</v>
      </c>
      <c r="AU53" s="1">
        <f t="shared" si="38"/>
        <v>898489790.23159206</v>
      </c>
      <c r="AV53" s="1">
        <f>SUM(AU42:AU53)</f>
        <v>35679826672.65387</v>
      </c>
    </row>
    <row r="54" spans="1:48" x14ac:dyDescent="0.15">
      <c r="C54" s="7">
        <v>12</v>
      </c>
      <c r="D54" s="7">
        <f t="shared" si="39"/>
        <v>1.3966924331956201</v>
      </c>
      <c r="E54" s="10">
        <f t="shared" si="40"/>
        <v>4.3370160954799104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2.0454492775161301</v>
      </c>
      <c r="E58" s="7"/>
      <c r="F58" s="7"/>
      <c r="G58" s="1">
        <v>1</v>
      </c>
      <c r="H58" s="9">
        <f t="shared" ref="H58:H69" si="42">E59</f>
        <v>2.0454492775161301</v>
      </c>
      <c r="I58" s="9">
        <f t="shared" ref="I58:I69" si="43">H58+273.15</f>
        <v>275.1954492775161</v>
      </c>
      <c r="J58" s="9">
        <f t="shared" ref="J58:J69" si="44">EXP(($C$15*(I58-$C$13))/($C$16*I58*$C$13))</f>
        <v>2.2712914672421824E-2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2.2659917871519506E-3</v>
      </c>
      <c r="Q58" s="12">
        <f t="shared" ref="Q58:Q69" si="48">P58*$B$60</f>
        <v>4.3053843955887059E-4</v>
      </c>
      <c r="R58" s="9">
        <f t="shared" ref="R58:R69" si="49">L58*$B$60</f>
        <v>1.8955666666666669E-2</v>
      </c>
      <c r="S58" s="13">
        <f t="shared" ref="S58:S69" si="50">Q58/R58</f>
        <v>2.271291467242182E-2</v>
      </c>
      <c r="T58" s="2">
        <f t="shared" ref="T58:T69" si="51">$B$59/100</f>
        <v>0.01</v>
      </c>
      <c r="U58" s="14">
        <f t="shared" ref="U58:U69" si="52">S58*T58</f>
        <v>2.2712914672421821E-4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1.2227129146724218E-2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18242.916666666668</v>
      </c>
      <c r="AU58" s="1">
        <f t="shared" ref="AU58:AU69" si="59">AT58*10000*AS58*0.67*AR58*AQ58</f>
        <v>2832909.0998436175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1.88155333857228</v>
      </c>
      <c r="E59" s="10">
        <f t="shared" ref="E59:E70" si="61">D58</f>
        <v>2.0454492775161301</v>
      </c>
      <c r="F59" s="7" t="s">
        <v>83</v>
      </c>
      <c r="G59" s="1">
        <v>2</v>
      </c>
      <c r="H59" s="9">
        <f t="shared" si="42"/>
        <v>1.88155333857228</v>
      </c>
      <c r="I59" s="9">
        <f t="shared" si="43"/>
        <v>275.03155333857228</v>
      </c>
      <c r="J59" s="9">
        <f t="shared" si="44"/>
        <v>2.2239040877359069E-2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0.19726734154618139</v>
      </c>
      <c r="P59" s="9">
        <f t="shared" si="47"/>
        <v>4.3870364724134811E-3</v>
      </c>
      <c r="Q59" s="12">
        <f t="shared" si="48"/>
        <v>8.3353692975856144E-4</v>
      </c>
      <c r="R59" s="9">
        <f t="shared" si="49"/>
        <v>1.8955666666666669E-2</v>
      </c>
      <c r="S59" s="13">
        <f t="shared" si="50"/>
        <v>4.3972968316874181E-2</v>
      </c>
      <c r="T59" s="2">
        <f t="shared" si="51"/>
        <v>0.01</v>
      </c>
      <c r="U59" s="14">
        <f t="shared" si="52"/>
        <v>4.3972968316874182E-4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1.2439729683168742E-2</v>
      </c>
      <c r="AR59" s="9">
        <f t="shared" si="56"/>
        <v>9.9766666666666666</v>
      </c>
      <c r="AS59" s="1">
        <f t="shared" si="57"/>
        <v>0.19</v>
      </c>
      <c r="AT59" s="1">
        <f t="shared" si="58"/>
        <v>18242.916666666668</v>
      </c>
      <c r="AU59" s="1">
        <f t="shared" si="59"/>
        <v>2882166.6145961042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-3.48065967347876</v>
      </c>
      <c r="E60" s="10">
        <f t="shared" si="61"/>
        <v>1.88155333857228</v>
      </c>
      <c r="F60" s="7" t="s">
        <v>83</v>
      </c>
      <c r="G60" s="1">
        <v>3</v>
      </c>
      <c r="H60" s="9">
        <f t="shared" si="42"/>
        <v>-3.48065967347876</v>
      </c>
      <c r="I60" s="9">
        <f t="shared" si="43"/>
        <v>269.66934032652119</v>
      </c>
      <c r="J60" s="9">
        <f t="shared" si="44"/>
        <v>1.0999974889473484E-2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0.29264697174043458</v>
      </c>
      <c r="P60" s="9">
        <f t="shared" si="47"/>
        <v>3.2191093406252367E-3</v>
      </c>
      <c r="Q60" s="12">
        <f t="shared" si="48"/>
        <v>6.1163077471879503E-4</v>
      </c>
      <c r="R60" s="9">
        <f t="shared" si="49"/>
        <v>1.8955666666666669E-2</v>
      </c>
      <c r="S60" s="13">
        <f t="shared" si="50"/>
        <v>3.2266381630055831E-2</v>
      </c>
      <c r="T60" s="2">
        <f t="shared" si="51"/>
        <v>0.01</v>
      </c>
      <c r="U60" s="14">
        <f t="shared" si="52"/>
        <v>3.2266381630055829E-4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1.2322663816300558E-2</v>
      </c>
      <c r="AR60" s="9">
        <f t="shared" si="56"/>
        <v>9.9766666666666666</v>
      </c>
      <c r="AS60" s="1">
        <f t="shared" si="57"/>
        <v>0.19</v>
      </c>
      <c r="AT60" s="1">
        <f t="shared" si="58"/>
        <v>18242.916666666668</v>
      </c>
      <c r="AU60" s="1">
        <f t="shared" si="59"/>
        <v>2855043.570784891</v>
      </c>
    </row>
    <row r="61" spans="1:48" x14ac:dyDescent="0.15">
      <c r="C61" s="7">
        <v>3</v>
      </c>
      <c r="D61" s="7">
        <f t="shared" si="60"/>
        <v>0.84633501329957295</v>
      </c>
      <c r="E61" s="10">
        <f t="shared" si="61"/>
        <v>-3.48065967347876</v>
      </c>
      <c r="F61" s="7" t="s">
        <v>83</v>
      </c>
      <c r="G61" s="1">
        <v>4</v>
      </c>
      <c r="H61" s="9">
        <f t="shared" si="42"/>
        <v>0.84633501329957295</v>
      </c>
      <c r="I61" s="9">
        <f t="shared" si="43"/>
        <v>273.99633501329953</v>
      </c>
      <c r="J61" s="9">
        <f t="shared" si="44"/>
        <v>1.9454747639647531E-2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0.389194529066476</v>
      </c>
      <c r="P61" s="9">
        <f t="shared" si="47"/>
        <v>7.571681345719756E-3</v>
      </c>
      <c r="Q61" s="12">
        <f t="shared" si="48"/>
        <v>1.4386194556867537E-3</v>
      </c>
      <c r="R61" s="9">
        <f t="shared" si="49"/>
        <v>1.8955666666666669E-2</v>
      </c>
      <c r="S61" s="13">
        <f t="shared" si="50"/>
        <v>7.5893899222049005E-2</v>
      </c>
      <c r="T61" s="2">
        <f t="shared" si="51"/>
        <v>0.01</v>
      </c>
      <c r="U61" s="14">
        <f t="shared" si="52"/>
        <v>7.5893899222049003E-4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1.2758938992220491E-2</v>
      </c>
      <c r="AR61" s="9">
        <f t="shared" si="56"/>
        <v>9.9766666666666666</v>
      </c>
      <c r="AS61" s="1">
        <f t="shared" si="57"/>
        <v>0.19</v>
      </c>
      <c r="AT61" s="1">
        <f t="shared" si="58"/>
        <v>18242.916666666668</v>
      </c>
      <c r="AU61" s="1">
        <f t="shared" si="59"/>
        <v>2956124.364245764</v>
      </c>
    </row>
    <row r="62" spans="1:48" x14ac:dyDescent="0.15">
      <c r="C62" s="7">
        <v>4</v>
      </c>
      <c r="D62" s="7">
        <f t="shared" si="60"/>
        <v>12.939087494769501</v>
      </c>
      <c r="E62" s="10">
        <f t="shared" si="61"/>
        <v>0.84633501329957295</v>
      </c>
      <c r="F62" s="7" t="s">
        <v>83</v>
      </c>
      <c r="G62" s="1">
        <v>5</v>
      </c>
      <c r="H62" s="9">
        <f t="shared" si="42"/>
        <v>12.939087494769501</v>
      </c>
      <c r="I62" s="9">
        <f t="shared" si="43"/>
        <v>286.0890874947695</v>
      </c>
      <c r="J62" s="9">
        <f t="shared" si="44"/>
        <v>8.7372223582517367E-2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0.36254170533471841</v>
      </c>
      <c r="O62" s="9">
        <f t="shared" si="62"/>
        <v>0.11884780905270448</v>
      </c>
      <c r="P62" s="9">
        <f t="shared" si="47"/>
        <v>1.0383997344845228E-2</v>
      </c>
      <c r="Q62" s="12">
        <f t="shared" si="48"/>
        <v>1.9729594955205931E-3</v>
      </c>
      <c r="R62" s="9">
        <f t="shared" si="49"/>
        <v>1.8955666666666669E-2</v>
      </c>
      <c r="S62" s="13">
        <f t="shared" si="50"/>
        <v>0.10408283339303601</v>
      </c>
      <c r="T62" s="2">
        <f t="shared" si="51"/>
        <v>0.01</v>
      </c>
      <c r="U62" s="14">
        <f t="shared" si="52"/>
        <v>1.0408283339303601E-3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1.304082833393036E-2</v>
      </c>
      <c r="AR62" s="9">
        <f t="shared" si="56"/>
        <v>9.9766666666666666</v>
      </c>
      <c r="AS62" s="1">
        <f t="shared" si="57"/>
        <v>0.19</v>
      </c>
      <c r="AT62" s="1">
        <f t="shared" si="58"/>
        <v>18242.916666666668</v>
      </c>
      <c r="AU62" s="1">
        <f t="shared" si="59"/>
        <v>3021435.4337287229</v>
      </c>
    </row>
    <row r="63" spans="1:48" x14ac:dyDescent="0.15">
      <c r="C63" s="7">
        <v>5</v>
      </c>
      <c r="D63" s="7">
        <f t="shared" si="60"/>
        <v>16.082271914308802</v>
      </c>
      <c r="E63" s="10">
        <f t="shared" si="61"/>
        <v>12.939087494769501</v>
      </c>
      <c r="F63" s="7" t="s">
        <v>85</v>
      </c>
      <c r="G63" s="1">
        <v>6</v>
      </c>
      <c r="H63" s="9">
        <f t="shared" si="42"/>
        <v>16.082271914308802</v>
      </c>
      <c r="I63" s="9">
        <f t="shared" si="43"/>
        <v>289.2322719143088</v>
      </c>
      <c r="J63" s="9">
        <f t="shared" si="44"/>
        <v>0.12647410861072914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0.20823047837452591</v>
      </c>
      <c r="P63" s="9">
        <f t="shared" si="47"/>
        <v>2.6335764138003873E-2</v>
      </c>
      <c r="Q63" s="12">
        <f t="shared" si="48"/>
        <v>5.003795186220736E-3</v>
      </c>
      <c r="R63" s="9">
        <f t="shared" si="49"/>
        <v>1.8955666666666669E-2</v>
      </c>
      <c r="S63" s="13">
        <f t="shared" si="50"/>
        <v>0.26397357973274843</v>
      </c>
      <c r="T63" s="2">
        <f t="shared" si="51"/>
        <v>0.01</v>
      </c>
      <c r="U63" s="14">
        <f t="shared" si="52"/>
        <v>2.6397357973274842E-3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1.4639735797327484E-2</v>
      </c>
      <c r="AR63" s="9">
        <f t="shared" si="56"/>
        <v>9.9766666666666666</v>
      </c>
      <c r="AS63" s="1">
        <f t="shared" si="57"/>
        <v>0.19</v>
      </c>
      <c r="AT63" s="1">
        <f t="shared" si="58"/>
        <v>18242.916666666668</v>
      </c>
      <c r="AU63" s="1">
        <f t="shared" si="59"/>
        <v>3391887.029398595</v>
      </c>
    </row>
    <row r="64" spans="1:48" x14ac:dyDescent="0.15">
      <c r="C64" s="7">
        <v>6</v>
      </c>
      <c r="D64" s="7">
        <f t="shared" si="60"/>
        <v>17.5397575696229</v>
      </c>
      <c r="E64" s="10">
        <f t="shared" si="61"/>
        <v>16.082271914308802</v>
      </c>
      <c r="F64" s="7" t="s">
        <v>83</v>
      </c>
      <c r="G64" s="1">
        <v>7</v>
      </c>
      <c r="H64" s="9">
        <f t="shared" si="42"/>
        <v>17.5397575696229</v>
      </c>
      <c r="I64" s="9">
        <f t="shared" si="43"/>
        <v>290.68975756962288</v>
      </c>
      <c r="J64" s="9">
        <f t="shared" si="44"/>
        <v>0.14972891002644628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0.28166138090318871</v>
      </c>
      <c r="P64" s="9">
        <f t="shared" si="47"/>
        <v>4.2172851559178159E-2</v>
      </c>
      <c r="Q64" s="12">
        <f t="shared" si="48"/>
        <v>8.0128417962438501E-3</v>
      </c>
      <c r="R64" s="9">
        <f t="shared" si="49"/>
        <v>1.8955666666666669E-2</v>
      </c>
      <c r="S64" s="13">
        <f t="shared" si="50"/>
        <v>0.42271485024234701</v>
      </c>
      <c r="T64" s="2">
        <f t="shared" si="51"/>
        <v>0.01</v>
      </c>
      <c r="U64" s="14">
        <f t="shared" si="52"/>
        <v>4.22714850242347E-3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2.4327148502423471E-2</v>
      </c>
      <c r="AR64" s="9">
        <f t="shared" si="56"/>
        <v>9.9766666666666666</v>
      </c>
      <c r="AS64" s="1">
        <f t="shared" si="57"/>
        <v>0.19</v>
      </c>
      <c r="AT64" s="1">
        <f t="shared" si="58"/>
        <v>18242.916666666668</v>
      </c>
      <c r="AU64" s="1">
        <f t="shared" si="59"/>
        <v>5636368.0745308883</v>
      </c>
    </row>
    <row r="65" spans="1:48" x14ac:dyDescent="0.15">
      <c r="C65" s="7">
        <v>7</v>
      </c>
      <c r="D65" s="7">
        <f t="shared" si="60"/>
        <v>19.708605317987299</v>
      </c>
      <c r="E65" s="10">
        <f t="shared" si="61"/>
        <v>17.5397575696229</v>
      </c>
      <c r="F65" s="7" t="s">
        <v>83</v>
      </c>
      <c r="G65" s="1">
        <v>8</v>
      </c>
      <c r="H65" s="9">
        <f t="shared" si="42"/>
        <v>19.708605317987299</v>
      </c>
      <c r="I65" s="9">
        <f t="shared" si="43"/>
        <v>292.85860531798727</v>
      </c>
      <c r="J65" s="9">
        <f t="shared" si="44"/>
        <v>0.19188315225632516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0.33925519601067722</v>
      </c>
      <c r="P65" s="9">
        <f t="shared" si="47"/>
        <v>6.5097356429866207E-2</v>
      </c>
      <c r="Q65" s="12">
        <f t="shared" si="48"/>
        <v>1.236849772167458E-2</v>
      </c>
      <c r="R65" s="9">
        <f t="shared" si="49"/>
        <v>1.8955666666666669E-2</v>
      </c>
      <c r="S65" s="13">
        <f t="shared" si="50"/>
        <v>0.65249605509388109</v>
      </c>
      <c r="T65" s="2">
        <f t="shared" si="51"/>
        <v>0.01</v>
      </c>
      <c r="U65" s="14">
        <f t="shared" si="52"/>
        <v>6.5249605509388109E-3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2.6624960550938812E-2</v>
      </c>
      <c r="AR65" s="9">
        <f t="shared" si="56"/>
        <v>9.9766666666666666</v>
      </c>
      <c r="AS65" s="1">
        <f t="shared" si="57"/>
        <v>0.19</v>
      </c>
      <c r="AT65" s="1">
        <f t="shared" si="58"/>
        <v>18242.916666666668</v>
      </c>
      <c r="AU65" s="1">
        <f t="shared" si="59"/>
        <v>6168749.1906421361</v>
      </c>
    </row>
    <row r="66" spans="1:48" x14ac:dyDescent="0.15">
      <c r="C66" s="7">
        <v>8</v>
      </c>
      <c r="D66" s="7">
        <f t="shared" si="60"/>
        <v>20.851448471268601</v>
      </c>
      <c r="E66" s="10">
        <f t="shared" si="61"/>
        <v>19.708605317987299</v>
      </c>
      <c r="F66" s="7" t="s">
        <v>83</v>
      </c>
      <c r="G66" s="1">
        <v>9</v>
      </c>
      <c r="H66" s="9">
        <f t="shared" si="42"/>
        <v>20.851448471268601</v>
      </c>
      <c r="I66" s="9">
        <f t="shared" si="43"/>
        <v>294.00144847126859</v>
      </c>
      <c r="J66" s="9">
        <f t="shared" si="44"/>
        <v>0.218355835598707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0.37392450624747769</v>
      </c>
      <c r="P66" s="9">
        <f t="shared" si="47"/>
        <v>8.1648598012501933E-2</v>
      </c>
      <c r="Q66" s="12">
        <f t="shared" si="48"/>
        <v>1.5513233622375368E-2</v>
      </c>
      <c r="R66" s="9">
        <f t="shared" si="49"/>
        <v>1.8955666666666669E-2</v>
      </c>
      <c r="S66" s="13">
        <f t="shared" si="50"/>
        <v>0.81839556978785755</v>
      </c>
      <c r="T66" s="2">
        <f t="shared" si="51"/>
        <v>0.01</v>
      </c>
      <c r="U66" s="14">
        <f t="shared" si="52"/>
        <v>8.1839556978785758E-3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2.8283955697878574E-2</v>
      </c>
      <c r="AR66" s="9">
        <f t="shared" si="56"/>
        <v>9.9766666666666666</v>
      </c>
      <c r="AS66" s="1">
        <f t="shared" si="57"/>
        <v>0.19</v>
      </c>
      <c r="AT66" s="1">
        <f t="shared" si="58"/>
        <v>18242.916666666668</v>
      </c>
      <c r="AU66" s="1">
        <f t="shared" si="59"/>
        <v>6553122.5289757038</v>
      </c>
    </row>
    <row r="67" spans="1:48" x14ac:dyDescent="0.15">
      <c r="C67" s="7">
        <v>9</v>
      </c>
      <c r="D67" s="7">
        <f t="shared" si="60"/>
        <v>14.9676997040894</v>
      </c>
      <c r="E67" s="10">
        <f t="shared" si="61"/>
        <v>20.851448471268601</v>
      </c>
      <c r="F67" s="7" t="s">
        <v>83</v>
      </c>
      <c r="G67" s="1">
        <v>10</v>
      </c>
      <c r="H67" s="9">
        <f t="shared" si="42"/>
        <v>14.9676997040894</v>
      </c>
      <c r="I67" s="9">
        <f t="shared" si="43"/>
        <v>288.11769970408938</v>
      </c>
      <c r="J67" s="9">
        <f t="shared" si="44"/>
        <v>0.11103092184081764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0.3920425749016424</v>
      </c>
      <c r="P67" s="9">
        <f t="shared" si="47"/>
        <v>4.3528848492177155E-2</v>
      </c>
      <c r="Q67" s="12">
        <f t="shared" si="48"/>
        <v>8.2704812135136595E-3</v>
      </c>
      <c r="R67" s="9">
        <f t="shared" si="49"/>
        <v>1.8955666666666669E-2</v>
      </c>
      <c r="S67" s="13">
        <f t="shared" si="50"/>
        <v>0.43630653349993803</v>
      </c>
      <c r="T67" s="2">
        <f t="shared" si="51"/>
        <v>0.01</v>
      </c>
      <c r="U67" s="14">
        <f t="shared" si="52"/>
        <v>4.3630653349993808E-3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2.4463065334999382E-2</v>
      </c>
      <c r="AR67" s="9">
        <f t="shared" si="56"/>
        <v>9.9766666666666666</v>
      </c>
      <c r="AS67" s="1">
        <f t="shared" si="57"/>
        <v>0.19</v>
      </c>
      <c r="AT67" s="1">
        <f t="shared" si="58"/>
        <v>18242.916666666668</v>
      </c>
      <c r="AU67" s="1">
        <f t="shared" si="59"/>
        <v>5667858.7071402092</v>
      </c>
    </row>
    <row r="68" spans="1:48" x14ac:dyDescent="0.15">
      <c r="C68" s="7">
        <v>10</v>
      </c>
      <c r="D68" s="7">
        <f t="shared" si="60"/>
        <v>10.356800659316299</v>
      </c>
      <c r="E68" s="10">
        <f t="shared" si="61"/>
        <v>14.9676997040894</v>
      </c>
      <c r="F68" s="7" t="s">
        <v>83</v>
      </c>
      <c r="G68" s="1">
        <v>11</v>
      </c>
      <c r="H68" s="9">
        <f t="shared" si="42"/>
        <v>10.356800659316299</v>
      </c>
      <c r="I68" s="9">
        <f t="shared" si="43"/>
        <v>283.5068006593163</v>
      </c>
      <c r="J68" s="9">
        <f t="shared" si="44"/>
        <v>6.4083176037062678E-2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0.33108804008899201</v>
      </c>
      <c r="O68" s="9">
        <f t="shared" si="62"/>
        <v>0.11719235298713992</v>
      </c>
      <c r="P68" s="9">
        <f t="shared" si="47"/>
        <v>7.5100581866724761E-3</v>
      </c>
      <c r="Q68" s="12">
        <f t="shared" si="48"/>
        <v>1.4269110554677705E-3</v>
      </c>
      <c r="R68" s="9">
        <f t="shared" si="49"/>
        <v>1.8955666666666669E-2</v>
      </c>
      <c r="S68" s="13">
        <f t="shared" si="50"/>
        <v>7.5276226394979703E-2</v>
      </c>
      <c r="T68" s="2">
        <f t="shared" si="51"/>
        <v>0.01</v>
      </c>
      <c r="U68" s="14">
        <f t="shared" si="52"/>
        <v>7.5276226394979705E-4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1.2752762263949797E-2</v>
      </c>
      <c r="AR68" s="9">
        <f t="shared" si="56"/>
        <v>9.9766666666666666</v>
      </c>
      <c r="AS68" s="1">
        <f t="shared" si="57"/>
        <v>0.19</v>
      </c>
      <c r="AT68" s="1">
        <f t="shared" si="58"/>
        <v>18242.916666666668</v>
      </c>
      <c r="AU68" s="1">
        <f t="shared" si="59"/>
        <v>2954693.2752701482</v>
      </c>
    </row>
    <row r="69" spans="1:48" x14ac:dyDescent="0.15">
      <c r="C69" s="7">
        <v>11</v>
      </c>
      <c r="D69" s="7">
        <f t="shared" si="60"/>
        <v>4.3370160954799104</v>
      </c>
      <c r="E69" s="10">
        <f t="shared" si="61"/>
        <v>10.356800659316299</v>
      </c>
      <c r="F69" s="7" t="s">
        <v>85</v>
      </c>
      <c r="G69" s="1">
        <v>12</v>
      </c>
      <c r="H69" s="9">
        <f t="shared" si="42"/>
        <v>4.3370160954799104</v>
      </c>
      <c r="I69" s="9">
        <f t="shared" si="43"/>
        <v>277.48701609547987</v>
      </c>
      <c r="J69" s="9">
        <f t="shared" si="44"/>
        <v>3.0420692034926373E-2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0.20944896146713413</v>
      </c>
      <c r="P69" s="9">
        <f t="shared" si="47"/>
        <v>6.3715823538268478E-3</v>
      </c>
      <c r="Q69" s="12">
        <f t="shared" si="48"/>
        <v>1.2106006472271012E-3</v>
      </c>
      <c r="R69" s="9">
        <f t="shared" si="49"/>
        <v>1.8955666666666669E-2</v>
      </c>
      <c r="S69" s="13">
        <f t="shared" si="50"/>
        <v>6.3864841501772615E-2</v>
      </c>
      <c r="T69" s="2">
        <f t="shared" si="51"/>
        <v>0.01</v>
      </c>
      <c r="U69" s="14">
        <f t="shared" si="52"/>
        <v>6.3864841501772615E-4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1.2638648415017726E-2</v>
      </c>
      <c r="AR69" s="9">
        <f t="shared" si="56"/>
        <v>9.9766666666666666</v>
      </c>
      <c r="AS69" s="1">
        <f t="shared" si="57"/>
        <v>0.19</v>
      </c>
      <c r="AT69" s="1">
        <f t="shared" si="58"/>
        <v>18242.916666666668</v>
      </c>
      <c r="AU69" s="1">
        <f t="shared" si="59"/>
        <v>2928254.185833978</v>
      </c>
      <c r="AV69" s="1">
        <f>SUM(AU58:AU69)</f>
        <v>47848612.074990757</v>
      </c>
    </row>
    <row r="70" spans="1:48" x14ac:dyDescent="0.15">
      <c r="C70" s="7">
        <v>12</v>
      </c>
      <c r="D70" s="7">
        <f t="shared" si="60"/>
        <v>1.3966924331956201</v>
      </c>
      <c r="E70" s="10">
        <f t="shared" si="61"/>
        <v>4.3370160954799104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2.0454492775161301</v>
      </c>
      <c r="E73" s="7"/>
      <c r="F73" s="7"/>
      <c r="G73" s="1">
        <v>1</v>
      </c>
      <c r="H73" s="9">
        <f t="shared" ref="H73:H84" si="63">E74</f>
        <v>2.0454492775161301</v>
      </c>
      <c r="I73" s="9">
        <f t="shared" ref="I73:I84" si="64">H73+273.15</f>
        <v>275.1954492775161</v>
      </c>
      <c r="J73" s="9">
        <f t="shared" ref="J73:J84" si="65">EXP(($C$15*(I73-$C$13))/($C$16*I73*$C$13))</f>
        <v>2.2712914672421824E-2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2.4870641566301899E-3</v>
      </c>
      <c r="Q73" s="12">
        <f t="shared" ref="Q73:Q84" si="69">P73*$B$75</f>
        <v>4.4767154819343419E-4</v>
      </c>
      <c r="R73" s="9">
        <f t="shared" ref="R73:R84" si="70">L73*$B$75</f>
        <v>1.9710000000000002E-2</v>
      </c>
      <c r="S73" s="13">
        <f t="shared" ref="S73:S84" si="71">Q73/R73</f>
        <v>2.2712914672421824E-2</v>
      </c>
      <c r="T73" s="2">
        <f t="shared" ref="T73:T84" si="72">$B$74/100</f>
        <v>0.01</v>
      </c>
      <c r="U73" s="14">
        <f t="shared" ref="U73:U84" si="73">S73*T73</f>
        <v>2.2712914672421824E-4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1.2827129146724219E-2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2526.3333333333335</v>
      </c>
      <c r="AU73" s="1">
        <f t="shared" ref="AU73:AU84" si="80">AT73*10000*AS73*0.67*AR73*AQ73</f>
        <v>427938.68387572636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1.88155333857228</v>
      </c>
      <c r="E74" s="10">
        <f t="shared" ref="E74:E85" si="82">D73</f>
        <v>2.0454492775161301</v>
      </c>
      <c r="F74" s="7" t="s">
        <v>83</v>
      </c>
      <c r="G74" s="1">
        <v>2</v>
      </c>
      <c r="H74" s="9">
        <f t="shared" si="63"/>
        <v>1.88155333857228</v>
      </c>
      <c r="I74" s="9">
        <f t="shared" si="64"/>
        <v>275.03155333857228</v>
      </c>
      <c r="J74" s="9">
        <f t="shared" si="65"/>
        <v>2.2239040877359069E-2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0.21651293584336984</v>
      </c>
      <c r="P74" s="9">
        <f t="shared" si="68"/>
        <v>4.8150400306977235E-3</v>
      </c>
      <c r="Q74" s="12">
        <f t="shared" si="69"/>
        <v>8.6670720552559023E-4</v>
      </c>
      <c r="R74" s="9">
        <f t="shared" si="70"/>
        <v>1.9710000000000002E-2</v>
      </c>
      <c r="S74" s="13">
        <f t="shared" si="71"/>
        <v>4.3972968316874181E-2</v>
      </c>
      <c r="T74" s="2">
        <f t="shared" si="72"/>
        <v>0.01</v>
      </c>
      <c r="U74" s="14">
        <f t="shared" si="73"/>
        <v>4.3972968316874182E-4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1.3039729683168742E-2</v>
      </c>
      <c r="AR74" s="9">
        <f t="shared" si="77"/>
        <v>10.950000000000001</v>
      </c>
      <c r="AS74" s="1">
        <f t="shared" si="78"/>
        <v>0.18</v>
      </c>
      <c r="AT74" s="1">
        <f t="shared" si="79"/>
        <v>2526.3333333333335</v>
      </c>
      <c r="AU74" s="1">
        <f t="shared" si="80"/>
        <v>435031.46299384855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-3.48065967347876</v>
      </c>
      <c r="E75" s="10">
        <f t="shared" si="82"/>
        <v>1.88155333857228</v>
      </c>
      <c r="F75" s="7" t="s">
        <v>83</v>
      </c>
      <c r="G75" s="1">
        <v>3</v>
      </c>
      <c r="H75" s="9">
        <f t="shared" si="63"/>
        <v>-3.48065967347876</v>
      </c>
      <c r="I75" s="9">
        <f t="shared" si="64"/>
        <v>269.66934032652119</v>
      </c>
      <c r="J75" s="9">
        <f t="shared" si="65"/>
        <v>1.0999974889473484E-2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0.32119789581267216</v>
      </c>
      <c r="P75" s="9">
        <f t="shared" si="68"/>
        <v>3.5331687884911141E-3</v>
      </c>
      <c r="Q75" s="12">
        <f t="shared" si="69"/>
        <v>6.359703819284005E-4</v>
      </c>
      <c r="R75" s="9">
        <f t="shared" si="70"/>
        <v>1.9710000000000002E-2</v>
      </c>
      <c r="S75" s="13">
        <f t="shared" si="71"/>
        <v>3.2266381630055831E-2</v>
      </c>
      <c r="T75" s="2">
        <f t="shared" si="72"/>
        <v>0.01</v>
      </c>
      <c r="U75" s="14">
        <f t="shared" si="73"/>
        <v>3.2266381630055829E-4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1.2922663816300558E-2</v>
      </c>
      <c r="AR75" s="9">
        <f t="shared" si="77"/>
        <v>10.950000000000001</v>
      </c>
      <c r="AS75" s="1">
        <f t="shared" si="78"/>
        <v>0.18</v>
      </c>
      <c r="AT75" s="1">
        <f t="shared" si="79"/>
        <v>2526.3333333333335</v>
      </c>
      <c r="AU75" s="1">
        <f t="shared" si="80"/>
        <v>431125.91153168562</v>
      </c>
    </row>
    <row r="76" spans="1:48" x14ac:dyDescent="0.15">
      <c r="C76" s="7">
        <v>3</v>
      </c>
      <c r="D76" s="7">
        <f t="shared" si="81"/>
        <v>0.84633501329957295</v>
      </c>
      <c r="E76" s="10">
        <f t="shared" si="82"/>
        <v>-3.48065967347876</v>
      </c>
      <c r="F76" s="7" t="s">
        <v>83</v>
      </c>
      <c r="G76" s="1">
        <v>4</v>
      </c>
      <c r="H76" s="9">
        <f t="shared" si="63"/>
        <v>0.84633501329957295</v>
      </c>
      <c r="I76" s="9">
        <f t="shared" si="64"/>
        <v>273.99633501329953</v>
      </c>
      <c r="J76" s="9">
        <f t="shared" si="65"/>
        <v>1.9454747639647531E-2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0.42716472702418101</v>
      </c>
      <c r="P76" s="9">
        <f t="shared" si="68"/>
        <v>8.3103819648143677E-3</v>
      </c>
      <c r="Q76" s="12">
        <f t="shared" si="69"/>
        <v>1.4958687536665862E-3</v>
      </c>
      <c r="R76" s="9">
        <f t="shared" si="70"/>
        <v>1.9710000000000002E-2</v>
      </c>
      <c r="S76" s="13">
        <f t="shared" si="71"/>
        <v>7.5893899222049019E-2</v>
      </c>
      <c r="T76" s="2">
        <f t="shared" si="72"/>
        <v>0.01</v>
      </c>
      <c r="U76" s="14">
        <f t="shared" si="73"/>
        <v>7.5893899222049025E-4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1.3358938992220491E-2</v>
      </c>
      <c r="AR76" s="9">
        <f t="shared" si="77"/>
        <v>10.950000000000001</v>
      </c>
      <c r="AS76" s="1">
        <f t="shared" si="78"/>
        <v>0.18</v>
      </c>
      <c r="AT76" s="1">
        <f t="shared" si="79"/>
        <v>2526.3333333333335</v>
      </c>
      <c r="AU76" s="1">
        <f t="shared" si="80"/>
        <v>445680.92399435391</v>
      </c>
    </row>
    <row r="77" spans="1:48" x14ac:dyDescent="0.15">
      <c r="C77" s="7">
        <v>4</v>
      </c>
      <c r="D77" s="7">
        <f t="shared" si="81"/>
        <v>12.939087494769501</v>
      </c>
      <c r="E77" s="10">
        <f t="shared" si="82"/>
        <v>0.84633501329957295</v>
      </c>
      <c r="F77" s="7" t="s">
        <v>83</v>
      </c>
      <c r="G77" s="1">
        <v>5</v>
      </c>
      <c r="H77" s="9">
        <f t="shared" si="63"/>
        <v>12.939087494769501</v>
      </c>
      <c r="I77" s="9">
        <f t="shared" si="64"/>
        <v>286.0890874947695</v>
      </c>
      <c r="J77" s="9">
        <f t="shared" si="65"/>
        <v>8.7372223582517367E-2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0.39791162780639833</v>
      </c>
      <c r="O77" s="9">
        <f t="shared" si="83"/>
        <v>0.1304427172529683</v>
      </c>
      <c r="P77" s="9">
        <f t="shared" si="68"/>
        <v>1.1397070256537441E-2</v>
      </c>
      <c r="Q77" s="12">
        <f t="shared" si="69"/>
        <v>2.0514726461767392E-3</v>
      </c>
      <c r="R77" s="9">
        <f t="shared" si="70"/>
        <v>1.9710000000000002E-2</v>
      </c>
      <c r="S77" s="13">
        <f t="shared" si="71"/>
        <v>0.10408283339303598</v>
      </c>
      <c r="T77" s="2">
        <f t="shared" si="72"/>
        <v>0.01</v>
      </c>
      <c r="U77" s="14">
        <f t="shared" si="73"/>
        <v>1.0408283339303599E-3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1.364082833393036E-2</v>
      </c>
      <c r="AR77" s="9">
        <f t="shared" si="77"/>
        <v>10.950000000000001</v>
      </c>
      <c r="AS77" s="1">
        <f t="shared" si="78"/>
        <v>0.18</v>
      </c>
      <c r="AT77" s="1">
        <f t="shared" si="79"/>
        <v>2526.3333333333335</v>
      </c>
      <c r="AU77" s="1">
        <f t="shared" si="80"/>
        <v>455085.31624066754</v>
      </c>
    </row>
    <row r="78" spans="1:48" x14ac:dyDescent="0.15">
      <c r="C78" s="7">
        <v>5</v>
      </c>
      <c r="D78" s="7">
        <f t="shared" si="81"/>
        <v>16.082271914308802</v>
      </c>
      <c r="E78" s="10">
        <f t="shared" si="82"/>
        <v>12.939087494769501</v>
      </c>
      <c r="F78" s="7" t="s">
        <v>85</v>
      </c>
      <c r="G78" s="1">
        <v>6</v>
      </c>
      <c r="H78" s="9">
        <f t="shared" si="63"/>
        <v>16.082271914308802</v>
      </c>
      <c r="I78" s="9">
        <f t="shared" si="64"/>
        <v>289.2322719143088</v>
      </c>
      <c r="J78" s="9">
        <f t="shared" si="65"/>
        <v>0.12647410861072914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0.22854564699643087</v>
      </c>
      <c r="P78" s="9">
        <f t="shared" si="68"/>
        <v>2.8905106980735961E-2</v>
      </c>
      <c r="Q78" s="12">
        <f t="shared" si="69"/>
        <v>5.2029192565324726E-3</v>
      </c>
      <c r="R78" s="9">
        <f t="shared" si="70"/>
        <v>1.9710000000000002E-2</v>
      </c>
      <c r="S78" s="13">
        <f t="shared" si="71"/>
        <v>0.26397357973274849</v>
      </c>
      <c r="T78" s="2">
        <f t="shared" si="72"/>
        <v>0.01</v>
      </c>
      <c r="U78" s="14">
        <f t="shared" si="73"/>
        <v>2.6397357973274851E-3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1.5239735797327486E-2</v>
      </c>
      <c r="AR78" s="9">
        <f t="shared" si="77"/>
        <v>10.950000000000001</v>
      </c>
      <c r="AS78" s="1">
        <f t="shared" si="78"/>
        <v>0.18</v>
      </c>
      <c r="AT78" s="1">
        <f t="shared" si="79"/>
        <v>2526.3333333333335</v>
      </c>
      <c r="AU78" s="1">
        <f t="shared" si="80"/>
        <v>508428.06719441322</v>
      </c>
    </row>
    <row r="79" spans="1:48" x14ac:dyDescent="0.15">
      <c r="C79" s="7">
        <v>6</v>
      </c>
      <c r="D79" s="7">
        <f t="shared" si="81"/>
        <v>17.5397575696229</v>
      </c>
      <c r="E79" s="10">
        <f t="shared" si="82"/>
        <v>16.082271914308802</v>
      </c>
      <c r="F79" s="7" t="s">
        <v>83</v>
      </c>
      <c r="G79" s="1">
        <v>7</v>
      </c>
      <c r="H79" s="9">
        <f t="shared" si="63"/>
        <v>17.5397575696229</v>
      </c>
      <c r="I79" s="9">
        <f t="shared" si="64"/>
        <v>290.68975756962288</v>
      </c>
      <c r="J79" s="9">
        <f t="shared" si="65"/>
        <v>0.14972891002644628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0.30914054001569496</v>
      </c>
      <c r="P79" s="9">
        <f t="shared" si="68"/>
        <v>4.628727610153701E-2</v>
      </c>
      <c r="Q79" s="12">
        <f t="shared" si="69"/>
        <v>8.3317096982766618E-3</v>
      </c>
      <c r="R79" s="9">
        <f t="shared" si="70"/>
        <v>1.9710000000000002E-2</v>
      </c>
      <c r="S79" s="13">
        <f t="shared" si="71"/>
        <v>0.42271485024234706</v>
      </c>
      <c r="T79" s="2">
        <f t="shared" si="72"/>
        <v>0.01</v>
      </c>
      <c r="U79" s="14">
        <f t="shared" si="73"/>
        <v>4.2271485024234709E-3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2.5827148502423472E-2</v>
      </c>
      <c r="AR79" s="9">
        <f t="shared" si="77"/>
        <v>10.950000000000001</v>
      </c>
      <c r="AS79" s="1">
        <f t="shared" si="78"/>
        <v>0.18</v>
      </c>
      <c r="AT79" s="1">
        <f t="shared" si="79"/>
        <v>2526.3333333333335</v>
      </c>
      <c r="AU79" s="1">
        <f t="shared" si="80"/>
        <v>861645.3309205668</v>
      </c>
    </row>
    <row r="80" spans="1:48" x14ac:dyDescent="0.15">
      <c r="C80" s="7">
        <v>7</v>
      </c>
      <c r="D80" s="7">
        <f t="shared" si="81"/>
        <v>19.708605317987299</v>
      </c>
      <c r="E80" s="10">
        <f t="shared" si="82"/>
        <v>17.5397575696229</v>
      </c>
      <c r="F80" s="7" t="s">
        <v>83</v>
      </c>
      <c r="G80" s="1">
        <v>8</v>
      </c>
      <c r="H80" s="9">
        <f t="shared" si="63"/>
        <v>19.708605317987299</v>
      </c>
      <c r="I80" s="9">
        <f t="shared" si="64"/>
        <v>292.85860531798727</v>
      </c>
      <c r="J80" s="9">
        <f t="shared" si="65"/>
        <v>0.19188315225632516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0.37235326391415796</v>
      </c>
      <c r="P80" s="9">
        <f t="shared" si="68"/>
        <v>7.1448318032779998E-2</v>
      </c>
      <c r="Q80" s="12">
        <f t="shared" si="69"/>
        <v>1.28606972459004E-2</v>
      </c>
      <c r="R80" s="9">
        <f t="shared" si="70"/>
        <v>1.9710000000000002E-2</v>
      </c>
      <c r="S80" s="13">
        <f t="shared" si="71"/>
        <v>0.6524960550938812</v>
      </c>
      <c r="T80" s="2">
        <f t="shared" si="72"/>
        <v>0.01</v>
      </c>
      <c r="U80" s="14">
        <f t="shared" si="73"/>
        <v>6.5249605509388117E-3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2.8124960550938813E-2</v>
      </c>
      <c r="AR80" s="9">
        <f t="shared" si="77"/>
        <v>10.950000000000001</v>
      </c>
      <c r="AS80" s="1">
        <f t="shared" si="78"/>
        <v>0.18</v>
      </c>
      <c r="AT80" s="1">
        <f t="shared" si="79"/>
        <v>2526.3333333333335</v>
      </c>
      <c r="AU80" s="1">
        <f t="shared" si="80"/>
        <v>938304.93671291682</v>
      </c>
    </row>
    <row r="81" spans="1:48" x14ac:dyDescent="0.15">
      <c r="C81" s="7">
        <v>8</v>
      </c>
      <c r="D81" s="7">
        <f t="shared" si="81"/>
        <v>20.851448471268601</v>
      </c>
      <c r="E81" s="10">
        <f t="shared" si="82"/>
        <v>19.708605317987299</v>
      </c>
      <c r="F81" s="7" t="s">
        <v>83</v>
      </c>
      <c r="G81" s="1">
        <v>9</v>
      </c>
      <c r="H81" s="9">
        <f t="shared" si="63"/>
        <v>20.851448471268601</v>
      </c>
      <c r="I81" s="9">
        <f t="shared" si="64"/>
        <v>294.00144847126859</v>
      </c>
      <c r="J81" s="9">
        <f t="shared" si="65"/>
        <v>0.218355835598707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0.41040494588137794</v>
      </c>
      <c r="P81" s="9">
        <f t="shared" si="68"/>
        <v>8.9614314891770408E-2</v>
      </c>
      <c r="Q81" s="12">
        <f t="shared" si="69"/>
        <v>1.6130576680518673E-2</v>
      </c>
      <c r="R81" s="9">
        <f t="shared" si="70"/>
        <v>1.9710000000000002E-2</v>
      </c>
      <c r="S81" s="13">
        <f t="shared" si="71"/>
        <v>0.81839556978785755</v>
      </c>
      <c r="T81" s="2">
        <f t="shared" si="72"/>
        <v>0.01</v>
      </c>
      <c r="U81" s="14">
        <f t="shared" si="73"/>
        <v>8.1839556978785758E-3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2.9783955697878575E-2</v>
      </c>
      <c r="AR81" s="9">
        <f t="shared" si="77"/>
        <v>10.950000000000001</v>
      </c>
      <c r="AS81" s="1">
        <f t="shared" si="78"/>
        <v>0.18</v>
      </c>
      <c r="AT81" s="1">
        <f t="shared" si="79"/>
        <v>2526.3333333333335</v>
      </c>
      <c r="AU81" s="1">
        <f t="shared" si="80"/>
        <v>993652.3329710206</v>
      </c>
    </row>
    <row r="82" spans="1:48" x14ac:dyDescent="0.15">
      <c r="C82" s="7">
        <v>9</v>
      </c>
      <c r="D82" s="7">
        <f t="shared" si="81"/>
        <v>14.9676997040894</v>
      </c>
      <c r="E82" s="10">
        <f t="shared" si="82"/>
        <v>20.851448471268601</v>
      </c>
      <c r="F82" s="7" t="s">
        <v>83</v>
      </c>
      <c r="G82" s="1">
        <v>10</v>
      </c>
      <c r="H82" s="9">
        <f t="shared" si="63"/>
        <v>14.9676997040894</v>
      </c>
      <c r="I82" s="9">
        <f t="shared" si="64"/>
        <v>288.11769970408938</v>
      </c>
      <c r="J82" s="9">
        <f t="shared" si="65"/>
        <v>0.11103092184081764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0.43029063098960751</v>
      </c>
      <c r="P82" s="9">
        <f t="shared" si="68"/>
        <v>4.7775565418243217E-2</v>
      </c>
      <c r="Q82" s="12">
        <f t="shared" si="69"/>
        <v>8.5996017752837783E-3</v>
      </c>
      <c r="R82" s="9">
        <f t="shared" si="70"/>
        <v>1.9710000000000002E-2</v>
      </c>
      <c r="S82" s="13">
        <f t="shared" si="71"/>
        <v>0.43630653349993798</v>
      </c>
      <c r="T82" s="2">
        <f t="shared" si="72"/>
        <v>0.01</v>
      </c>
      <c r="U82" s="14">
        <f t="shared" si="73"/>
        <v>4.36306533499938E-3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2.5963065334999383E-2</v>
      </c>
      <c r="AR82" s="9">
        <f t="shared" si="77"/>
        <v>10.950000000000001</v>
      </c>
      <c r="AS82" s="1">
        <f t="shared" si="78"/>
        <v>0.18</v>
      </c>
      <c r="AT82" s="1">
        <f t="shared" si="79"/>
        <v>2526.3333333333335</v>
      </c>
      <c r="AU82" s="1">
        <f t="shared" si="80"/>
        <v>866179.78830255603</v>
      </c>
    </row>
    <row r="83" spans="1:48" x14ac:dyDescent="0.15">
      <c r="C83" s="7">
        <v>10</v>
      </c>
      <c r="D83" s="7">
        <f t="shared" si="81"/>
        <v>10.356800659316299</v>
      </c>
      <c r="E83" s="10">
        <f t="shared" si="82"/>
        <v>14.9676997040894</v>
      </c>
      <c r="F83" s="7" t="s">
        <v>83</v>
      </c>
      <c r="G83" s="1">
        <v>11</v>
      </c>
      <c r="H83" s="9">
        <f t="shared" si="63"/>
        <v>10.356800659316299</v>
      </c>
      <c r="I83" s="9">
        <f t="shared" si="64"/>
        <v>283.5068006593163</v>
      </c>
      <c r="J83" s="9">
        <f t="shared" si="65"/>
        <v>6.4083176037062678E-2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0.36338931229279609</v>
      </c>
      <c r="O83" s="9">
        <f t="shared" si="83"/>
        <v>0.12862575327856823</v>
      </c>
      <c r="P83" s="9">
        <f t="shared" si="68"/>
        <v>8.2427467902502806E-3</v>
      </c>
      <c r="Q83" s="12">
        <f t="shared" si="69"/>
        <v>1.4836944222450504E-3</v>
      </c>
      <c r="R83" s="9">
        <f t="shared" si="70"/>
        <v>1.9710000000000002E-2</v>
      </c>
      <c r="S83" s="13">
        <f t="shared" si="71"/>
        <v>7.5276226394979717E-2</v>
      </c>
      <c r="T83" s="2">
        <f t="shared" si="72"/>
        <v>0.01</v>
      </c>
      <c r="U83" s="14">
        <f t="shared" si="73"/>
        <v>7.5276226394979716E-4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1.3352762263949797E-2</v>
      </c>
      <c r="AR83" s="9">
        <f t="shared" si="77"/>
        <v>10.950000000000001</v>
      </c>
      <c r="AS83" s="1">
        <f t="shared" si="78"/>
        <v>0.18</v>
      </c>
      <c r="AT83" s="1">
        <f t="shared" si="79"/>
        <v>2526.3333333333335</v>
      </c>
      <c r="AU83" s="1">
        <f t="shared" si="80"/>
        <v>445474.85598516936</v>
      </c>
    </row>
    <row r="84" spans="1:48" x14ac:dyDescent="0.15">
      <c r="C84" s="7">
        <v>11</v>
      </c>
      <c r="D84" s="7">
        <f t="shared" si="81"/>
        <v>4.3370160954799104</v>
      </c>
      <c r="E84" s="10">
        <f t="shared" si="82"/>
        <v>10.356800659316299</v>
      </c>
      <c r="F84" s="7" t="s">
        <v>85</v>
      </c>
      <c r="G84" s="1">
        <v>12</v>
      </c>
      <c r="H84" s="9">
        <f t="shared" si="63"/>
        <v>4.3370160954799104</v>
      </c>
      <c r="I84" s="9">
        <f t="shared" si="64"/>
        <v>277.48701609547987</v>
      </c>
      <c r="J84" s="9">
        <f t="shared" si="65"/>
        <v>3.0420692034926373E-2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0.22988300648831797</v>
      </c>
      <c r="P84" s="9">
        <f t="shared" si="68"/>
        <v>6.9932001444441023E-3</v>
      </c>
      <c r="Q84" s="12">
        <f t="shared" si="69"/>
        <v>1.2587760259999384E-3</v>
      </c>
      <c r="R84" s="9">
        <f t="shared" si="70"/>
        <v>1.9710000000000002E-2</v>
      </c>
      <c r="S84" s="13">
        <f t="shared" si="71"/>
        <v>6.3864841501772615E-2</v>
      </c>
      <c r="T84" s="2">
        <f t="shared" si="72"/>
        <v>0.01</v>
      </c>
      <c r="U84" s="14">
        <f t="shared" si="73"/>
        <v>6.3864841501772615E-4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1.3238648415017725E-2</v>
      </c>
      <c r="AR84" s="9">
        <f t="shared" si="77"/>
        <v>10.950000000000001</v>
      </c>
      <c r="AS84" s="1">
        <f t="shared" si="78"/>
        <v>0.18</v>
      </c>
      <c r="AT84" s="1">
        <f t="shared" si="79"/>
        <v>2526.3333333333335</v>
      </c>
      <c r="AU84" s="1">
        <f t="shared" si="80"/>
        <v>441667.78974568623</v>
      </c>
      <c r="AV84" s="1">
        <f>SUM(AU73:AU84)</f>
        <v>7250215.4004686112</v>
      </c>
    </row>
    <row r="85" spans="1:48" x14ac:dyDescent="0.15">
      <c r="C85" s="7">
        <v>12</v>
      </c>
      <c r="D85" s="7">
        <f t="shared" si="81"/>
        <v>1.3966924331956201</v>
      </c>
      <c r="E85" s="10">
        <f t="shared" si="82"/>
        <v>4.3370160954799104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2.0454492775161301</v>
      </c>
      <c r="E89" s="7"/>
      <c r="F89" s="7"/>
      <c r="G89" s="1">
        <v>1</v>
      </c>
      <c r="H89" s="9">
        <f t="shared" ref="H89:H100" si="84">E90</f>
        <v>2.0454492775161301</v>
      </c>
      <c r="I89" s="9">
        <f t="shared" ref="I89:I100" si="85">H89+273.15</f>
        <v>275.1954492775161</v>
      </c>
      <c r="J89" s="9">
        <f t="shared" ref="J89:J100" si="86">EXP(($C$15*(I89-$C$13))/($C$16*I89*$C$13))</f>
        <v>2.2712914672421824E-2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0.1204982583887327</v>
      </c>
      <c r="Q89" s="12">
        <f t="shared" ref="Q89:Q100" si="90">P89*$B$91</f>
        <v>5.4224216274929717E-2</v>
      </c>
      <c r="R89" s="9">
        <f t="shared" ref="R89:R100" si="91">L89*$B$91</f>
        <v>2.3873737500000001</v>
      </c>
      <c r="S89" s="13">
        <f t="shared" ref="S89:S100" si="92">Q89/R89</f>
        <v>2.2712914672421824E-2</v>
      </c>
      <c r="T89" s="2">
        <f t="shared" ref="T89:T100" si="93">$B$90/100</f>
        <v>0.51</v>
      </c>
      <c r="U89" s="14">
        <f t="shared" ref="U89:U100" si="94">S89*T89</f>
        <v>1.1583586482935131E-2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3.3829451324604944E-2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125631.66666666667</v>
      </c>
      <c r="AN89" s="1">
        <f t="shared" ref="AN89:AN100" si="99">AM89*10000*AK89*AJ89</f>
        <v>442111487.90102357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1.88155333857228</v>
      </c>
      <c r="E90" s="10">
        <f t="shared" ref="E90:E101" si="101">D89</f>
        <v>2.0454492775161301</v>
      </c>
      <c r="F90" s="7" t="s">
        <v>83</v>
      </c>
      <c r="G90" s="1">
        <v>2</v>
      </c>
      <c r="H90" s="9">
        <f t="shared" si="84"/>
        <v>1.88155333857228</v>
      </c>
      <c r="I90" s="9">
        <f t="shared" si="85"/>
        <v>275.03155333857228</v>
      </c>
      <c r="J90" s="9">
        <f t="shared" si="86"/>
        <v>2.2239040877359069E-2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10.490051741611268</v>
      </c>
      <c r="P90" s="9">
        <f t="shared" si="89"/>
        <v>0.23328868948730469</v>
      </c>
      <c r="Q90" s="12">
        <f t="shared" si="90"/>
        <v>0.10497991026928712</v>
      </c>
      <c r="R90" s="9">
        <f t="shared" si="91"/>
        <v>2.3873737500000001</v>
      </c>
      <c r="S90" s="13">
        <f t="shared" si="92"/>
        <v>4.3972968316874188E-2</v>
      </c>
      <c r="T90" s="2">
        <f t="shared" si="93"/>
        <v>0.51</v>
      </c>
      <c r="U90" s="14">
        <f t="shared" si="94"/>
        <v>2.2426213841605838E-2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3.7098503473244157E-2</v>
      </c>
      <c r="AK90" s="9">
        <f t="shared" si="96"/>
        <v>10.4025</v>
      </c>
      <c r="AL90" s="1">
        <f t="shared" si="97"/>
        <v>0.45</v>
      </c>
      <c r="AM90" s="17">
        <f t="shared" si="98"/>
        <v>125631.66666666667</v>
      </c>
      <c r="AN90" s="1">
        <f t="shared" si="99"/>
        <v>484834188.17756426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-3.48065967347876</v>
      </c>
      <c r="E91" s="10">
        <f t="shared" si="101"/>
        <v>1.88155333857228</v>
      </c>
      <c r="F91" s="7" t="s">
        <v>83</v>
      </c>
      <c r="G91" s="1">
        <v>3</v>
      </c>
      <c r="H91" s="9">
        <f t="shared" si="84"/>
        <v>-3.48065967347876</v>
      </c>
      <c r="I91" s="9">
        <f t="shared" si="85"/>
        <v>269.66934032652119</v>
      </c>
      <c r="J91" s="9">
        <f t="shared" si="86"/>
        <v>1.0999974889473484E-2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15.562038052123963</v>
      </c>
      <c r="P91" s="9">
        <f t="shared" si="89"/>
        <v>0.17118202780239444</v>
      </c>
      <c r="Q91" s="12">
        <f t="shared" si="90"/>
        <v>7.7031912511077508E-2</v>
      </c>
      <c r="R91" s="9">
        <f t="shared" si="91"/>
        <v>2.3873737500000001</v>
      </c>
      <c r="S91" s="13">
        <f t="shared" si="92"/>
        <v>3.2266381630055831E-2</v>
      </c>
      <c r="T91" s="2">
        <f t="shared" si="93"/>
        <v>0.51</v>
      </c>
      <c r="U91" s="14">
        <f t="shared" si="94"/>
        <v>1.6455854631328475E-2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3.5298440171345535E-2</v>
      </c>
      <c r="AK91" s="9">
        <f t="shared" si="96"/>
        <v>10.4025</v>
      </c>
      <c r="AL91" s="1">
        <f t="shared" si="97"/>
        <v>0.45</v>
      </c>
      <c r="AM91" s="17">
        <f t="shared" si="98"/>
        <v>125631.66666666667</v>
      </c>
      <c r="AN91" s="1">
        <f t="shared" si="99"/>
        <v>461309459.47055137</v>
      </c>
    </row>
    <row r="92" spans="1:48" x14ac:dyDescent="0.15">
      <c r="C92" s="7">
        <v>3</v>
      </c>
      <c r="D92" s="7">
        <f t="shared" si="100"/>
        <v>0.84633501329957295</v>
      </c>
      <c r="E92" s="10">
        <f t="shared" si="101"/>
        <v>-3.48065967347876</v>
      </c>
      <c r="F92" s="7" t="s">
        <v>83</v>
      </c>
      <c r="G92" s="1">
        <v>4</v>
      </c>
      <c r="H92" s="9">
        <f t="shared" si="84"/>
        <v>0.84633501329957295</v>
      </c>
      <c r="I92" s="9">
        <f t="shared" si="85"/>
        <v>273.99633501329953</v>
      </c>
      <c r="J92" s="9">
        <f t="shared" si="86"/>
        <v>1.9454747639647531E-2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20.696131024321566</v>
      </c>
      <c r="P92" s="9">
        <f t="shared" si="89"/>
        <v>0.40263800619525603</v>
      </c>
      <c r="Q92" s="12">
        <f t="shared" si="90"/>
        <v>0.18118710278786521</v>
      </c>
      <c r="R92" s="9">
        <f t="shared" si="91"/>
        <v>2.3873737500000001</v>
      </c>
      <c r="S92" s="13">
        <f t="shared" si="92"/>
        <v>7.5893899222049005E-2</v>
      </c>
      <c r="T92" s="2">
        <f t="shared" si="93"/>
        <v>0.51</v>
      </c>
      <c r="U92" s="14">
        <f t="shared" si="94"/>
        <v>3.8705888603244996E-2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4.2006825413878367E-2</v>
      </c>
      <c r="AK92" s="9">
        <f t="shared" si="96"/>
        <v>10.4025</v>
      </c>
      <c r="AL92" s="1">
        <f t="shared" si="97"/>
        <v>0.45</v>
      </c>
      <c r="AM92" s="17">
        <f t="shared" si="98"/>
        <v>125631.66666666667</v>
      </c>
      <c r="AN92" s="1">
        <f t="shared" si="99"/>
        <v>548980233.45181084</v>
      </c>
    </row>
    <row r="93" spans="1:48" x14ac:dyDescent="0.15">
      <c r="C93" s="7">
        <v>4</v>
      </c>
      <c r="D93" s="7">
        <f t="shared" si="100"/>
        <v>12.939087494769501</v>
      </c>
      <c r="E93" s="10">
        <f t="shared" si="101"/>
        <v>0.84633501329957295</v>
      </c>
      <c r="F93" s="7" t="s">
        <v>83</v>
      </c>
      <c r="G93" s="1">
        <v>5</v>
      </c>
      <c r="H93" s="9">
        <f t="shared" si="84"/>
        <v>12.939087494769501</v>
      </c>
      <c r="I93" s="9">
        <f t="shared" si="85"/>
        <v>286.0890874947695</v>
      </c>
      <c r="J93" s="9">
        <f t="shared" si="86"/>
        <v>8.7372223582517367E-2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19.278818367219994</v>
      </c>
      <c r="O93" s="9">
        <f t="shared" si="102"/>
        <v>6.3199496509063167</v>
      </c>
      <c r="P93" s="9">
        <f t="shared" si="89"/>
        <v>0.55218805392923931</v>
      </c>
      <c r="Q93" s="12">
        <f t="shared" si="90"/>
        <v>0.24848462426815771</v>
      </c>
      <c r="R93" s="9">
        <f t="shared" si="91"/>
        <v>2.3873737500000001</v>
      </c>
      <c r="S93" s="13">
        <f t="shared" si="92"/>
        <v>0.10408283339303605</v>
      </c>
      <c r="T93" s="2">
        <f t="shared" si="93"/>
        <v>0.51</v>
      </c>
      <c r="U93" s="14">
        <f t="shared" si="94"/>
        <v>5.3082245030448387E-2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3.8915296876680189E-2</v>
      </c>
      <c r="AK93" s="9">
        <f t="shared" si="96"/>
        <v>10.4025</v>
      </c>
      <c r="AL93" s="1">
        <f t="shared" si="97"/>
        <v>0.45</v>
      </c>
      <c r="AM93" s="17">
        <f t="shared" si="98"/>
        <v>125631.66666666667</v>
      </c>
      <c r="AN93" s="1">
        <f t="shared" si="99"/>
        <v>508577559.80646396</v>
      </c>
    </row>
    <row r="94" spans="1:48" x14ac:dyDescent="0.15">
      <c r="C94" s="7">
        <v>5</v>
      </c>
      <c r="D94" s="7">
        <f t="shared" si="100"/>
        <v>16.082271914308802</v>
      </c>
      <c r="E94" s="10">
        <f t="shared" si="101"/>
        <v>12.939087494769501</v>
      </c>
      <c r="F94" s="7" t="s">
        <v>85</v>
      </c>
      <c r="G94" s="1">
        <v>6</v>
      </c>
      <c r="H94" s="9">
        <f t="shared" si="84"/>
        <v>16.082271914308802</v>
      </c>
      <c r="I94" s="9">
        <f t="shared" si="85"/>
        <v>289.2322719143088</v>
      </c>
      <c r="J94" s="9">
        <f t="shared" si="86"/>
        <v>0.12647410861072914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11.073036596977078</v>
      </c>
      <c r="P94" s="9">
        <f t="shared" si="89"/>
        <v>1.4004524332166575</v>
      </c>
      <c r="Q94" s="12">
        <f t="shared" si="90"/>
        <v>0.63020359494749589</v>
      </c>
      <c r="R94" s="9">
        <f t="shared" si="91"/>
        <v>2.3873737500000001</v>
      </c>
      <c r="S94" s="13">
        <f t="shared" si="92"/>
        <v>0.26397357973274854</v>
      </c>
      <c r="T94" s="2">
        <f t="shared" si="93"/>
        <v>0.51</v>
      </c>
      <c r="U94" s="14">
        <f t="shared" si="94"/>
        <v>0.13462652566370176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6.6718897487606094E-2</v>
      </c>
      <c r="AK94" s="9">
        <f t="shared" si="96"/>
        <v>10.4025</v>
      </c>
      <c r="AL94" s="1">
        <f t="shared" si="97"/>
        <v>0.45</v>
      </c>
      <c r="AM94" s="17">
        <f t="shared" si="98"/>
        <v>125631.66666666667</v>
      </c>
      <c r="AN94" s="1">
        <f t="shared" si="99"/>
        <v>871938204.26840329</v>
      </c>
    </row>
    <row r="95" spans="1:48" x14ac:dyDescent="0.15">
      <c r="C95" s="7">
        <v>6</v>
      </c>
      <c r="D95" s="7">
        <f t="shared" si="100"/>
        <v>17.5397575696229</v>
      </c>
      <c r="E95" s="10">
        <f t="shared" si="101"/>
        <v>16.082271914308802</v>
      </c>
      <c r="F95" s="7" t="s">
        <v>83</v>
      </c>
      <c r="G95" s="1">
        <v>7</v>
      </c>
      <c r="H95" s="9">
        <f t="shared" si="84"/>
        <v>17.5397575696229</v>
      </c>
      <c r="I95" s="9">
        <f t="shared" si="85"/>
        <v>290.68975756962288</v>
      </c>
      <c r="J95" s="9">
        <f t="shared" si="86"/>
        <v>0.14972891002644628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14.977859163760421</v>
      </c>
      <c r="P95" s="9">
        <f t="shared" si="89"/>
        <v>2.2426185271194679</v>
      </c>
      <c r="Q95" s="12">
        <f t="shared" si="90"/>
        <v>1.0091783372037606</v>
      </c>
      <c r="R95" s="9">
        <f t="shared" si="91"/>
        <v>2.3873737500000001</v>
      </c>
      <c r="S95" s="13">
        <f t="shared" si="92"/>
        <v>0.42271485024234706</v>
      </c>
      <c r="T95" s="2">
        <f t="shared" si="93"/>
        <v>0.51</v>
      </c>
      <c r="U95" s="14">
        <f t="shared" si="94"/>
        <v>0.21558457362359701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0.1114537489475145</v>
      </c>
      <c r="AK95" s="9">
        <f t="shared" si="96"/>
        <v>10.4025</v>
      </c>
      <c r="AL95" s="1">
        <f t="shared" si="97"/>
        <v>0.45</v>
      </c>
      <c r="AM95" s="17">
        <f t="shared" si="98"/>
        <v>125631.66666666667</v>
      </c>
      <c r="AN95" s="1">
        <f t="shared" si="99"/>
        <v>1456570557.6044605</v>
      </c>
    </row>
    <row r="96" spans="1:48" x14ac:dyDescent="0.15">
      <c r="C96" s="7">
        <v>7</v>
      </c>
      <c r="D96" s="7">
        <f t="shared" si="100"/>
        <v>19.708605317987299</v>
      </c>
      <c r="E96" s="10">
        <f t="shared" si="101"/>
        <v>17.5397575696229</v>
      </c>
      <c r="F96" s="7" t="s">
        <v>83</v>
      </c>
      <c r="G96" s="1">
        <v>8</v>
      </c>
      <c r="H96" s="9">
        <f t="shared" si="84"/>
        <v>19.708605317987299</v>
      </c>
      <c r="I96" s="9">
        <f t="shared" si="85"/>
        <v>292.85860531798727</v>
      </c>
      <c r="J96" s="9">
        <f t="shared" si="86"/>
        <v>0.19188315225632516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18.040515636640954</v>
      </c>
      <c r="P96" s="9">
        <f t="shared" si="89"/>
        <v>3.461671008688191</v>
      </c>
      <c r="Q96" s="12">
        <f t="shared" si="90"/>
        <v>1.557751953909686</v>
      </c>
      <c r="R96" s="9">
        <f t="shared" si="91"/>
        <v>2.3873737500000001</v>
      </c>
      <c r="S96" s="13">
        <f t="shared" si="92"/>
        <v>0.65249605509388131</v>
      </c>
      <c r="T96" s="2">
        <f t="shared" si="93"/>
        <v>0.51</v>
      </c>
      <c r="U96" s="14">
        <f t="shared" si="94"/>
        <v>0.33277298809787947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0.14678605591151067</v>
      </c>
      <c r="AK96" s="9">
        <f t="shared" si="96"/>
        <v>10.4025</v>
      </c>
      <c r="AL96" s="1">
        <f t="shared" si="97"/>
        <v>0.45</v>
      </c>
      <c r="AM96" s="17">
        <f t="shared" si="98"/>
        <v>125631.66666666667</v>
      </c>
      <c r="AN96" s="1">
        <f t="shared" si="99"/>
        <v>1918322616.5705087</v>
      </c>
    </row>
    <row r="97" spans="1:50" x14ac:dyDescent="0.15">
      <c r="C97" s="7">
        <v>8</v>
      </c>
      <c r="D97" s="7">
        <f t="shared" si="100"/>
        <v>20.851448471268601</v>
      </c>
      <c r="E97" s="10">
        <f t="shared" si="101"/>
        <v>19.708605317987299</v>
      </c>
      <c r="F97" s="7" t="s">
        <v>83</v>
      </c>
      <c r="G97" s="1">
        <v>9</v>
      </c>
      <c r="H97" s="9">
        <f t="shared" si="84"/>
        <v>20.851448471268601</v>
      </c>
      <c r="I97" s="9">
        <f t="shared" si="85"/>
        <v>294.00144847126859</v>
      </c>
      <c r="J97" s="9">
        <f t="shared" si="86"/>
        <v>0.218355835598707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19.884119627952764</v>
      </c>
      <c r="P97" s="9">
        <f t="shared" si="89"/>
        <v>4.3418135565062768</v>
      </c>
      <c r="Q97" s="12">
        <f t="shared" si="90"/>
        <v>1.9538161004278245</v>
      </c>
      <c r="R97" s="9">
        <f t="shared" si="91"/>
        <v>2.3873737500000001</v>
      </c>
      <c r="S97" s="13">
        <f t="shared" si="92"/>
        <v>0.81839556978785766</v>
      </c>
      <c r="T97" s="2">
        <f t="shared" si="93"/>
        <v>0.51</v>
      </c>
      <c r="U97" s="14">
        <f t="shared" si="94"/>
        <v>0.41738174059180744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0.17229559478842996</v>
      </c>
      <c r="AK97" s="9">
        <f t="shared" si="96"/>
        <v>10.4025</v>
      </c>
      <c r="AL97" s="1">
        <f t="shared" si="97"/>
        <v>0.45</v>
      </c>
      <c r="AM97" s="17">
        <f t="shared" si="98"/>
        <v>125631.66666666667</v>
      </c>
      <c r="AN97" s="1">
        <f t="shared" si="99"/>
        <v>2251702548.7582054</v>
      </c>
    </row>
    <row r="98" spans="1:50" x14ac:dyDescent="0.15">
      <c r="C98" s="7">
        <v>9</v>
      </c>
      <c r="D98" s="7">
        <f t="shared" si="100"/>
        <v>14.9676997040894</v>
      </c>
      <c r="E98" s="10">
        <f t="shared" si="101"/>
        <v>20.851448471268601</v>
      </c>
      <c r="F98" s="7" t="s">
        <v>83</v>
      </c>
      <c r="G98" s="1">
        <v>10</v>
      </c>
      <c r="H98" s="9">
        <f t="shared" si="84"/>
        <v>14.9676997040894</v>
      </c>
      <c r="I98" s="9">
        <f t="shared" si="85"/>
        <v>288.11769970408938</v>
      </c>
      <c r="J98" s="9">
        <f t="shared" si="86"/>
        <v>0.11103092184081764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20.847581071446488</v>
      </c>
      <c r="P98" s="9">
        <f t="shared" si="89"/>
        <v>2.3147261445138843</v>
      </c>
      <c r="Q98" s="12">
        <f t="shared" si="90"/>
        <v>1.0416267650312478</v>
      </c>
      <c r="R98" s="9">
        <f t="shared" si="91"/>
        <v>2.3873737500000001</v>
      </c>
      <c r="S98" s="13">
        <f t="shared" si="92"/>
        <v>0.43630653349993809</v>
      </c>
      <c r="T98" s="2">
        <f t="shared" si="93"/>
        <v>0.51</v>
      </c>
      <c r="U98" s="14">
        <f t="shared" si="94"/>
        <v>0.22251633208496843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0.11033767412361799</v>
      </c>
      <c r="AK98" s="9">
        <f t="shared" si="96"/>
        <v>10.4025</v>
      </c>
      <c r="AL98" s="1">
        <f t="shared" si="97"/>
        <v>0.45</v>
      </c>
      <c r="AM98" s="17">
        <f t="shared" si="98"/>
        <v>125631.66666666667</v>
      </c>
      <c r="AN98" s="1">
        <f t="shared" si="99"/>
        <v>1441984760.8598683</v>
      </c>
    </row>
    <row r="99" spans="1:50" x14ac:dyDescent="0.15">
      <c r="C99" s="7">
        <v>10</v>
      </c>
      <c r="D99" s="7">
        <f t="shared" si="100"/>
        <v>10.356800659316299</v>
      </c>
      <c r="E99" s="10">
        <f t="shared" si="101"/>
        <v>14.9676997040894</v>
      </c>
      <c r="F99" s="7" t="s">
        <v>83</v>
      </c>
      <c r="G99" s="1">
        <v>11</v>
      </c>
      <c r="H99" s="9">
        <f t="shared" si="84"/>
        <v>10.356800659316299</v>
      </c>
      <c r="I99" s="9">
        <f t="shared" si="85"/>
        <v>283.5068006593163</v>
      </c>
      <c r="J99" s="9">
        <f t="shared" si="86"/>
        <v>6.4083176037062678E-2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17.606212180585974</v>
      </c>
      <c r="O99" s="9">
        <f t="shared" si="102"/>
        <v>6.2319177463466282</v>
      </c>
      <c r="P99" s="9">
        <f t="shared" si="89"/>
        <v>0.39936108198762588</v>
      </c>
      <c r="Q99" s="12">
        <f t="shared" si="90"/>
        <v>0.17971248689443164</v>
      </c>
      <c r="R99" s="9">
        <f t="shared" si="91"/>
        <v>2.3873737500000001</v>
      </c>
      <c r="S99" s="13">
        <f t="shared" si="92"/>
        <v>7.5276226394979689E-2</v>
      </c>
      <c r="T99" s="2">
        <f t="shared" si="93"/>
        <v>0.51</v>
      </c>
      <c r="U99" s="14">
        <f t="shared" si="94"/>
        <v>3.8390875461439641E-2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4.1911848951624052E-2</v>
      </c>
      <c r="AK99" s="9">
        <f t="shared" si="96"/>
        <v>10.4025</v>
      </c>
      <c r="AL99" s="1">
        <f t="shared" si="97"/>
        <v>0.45</v>
      </c>
      <c r="AM99" s="17">
        <f t="shared" si="98"/>
        <v>125631.66666666667</v>
      </c>
      <c r="AN99" s="1">
        <f t="shared" si="99"/>
        <v>547739001.82082987</v>
      </c>
    </row>
    <row r="100" spans="1:50" x14ac:dyDescent="0.15">
      <c r="C100" s="7">
        <v>11</v>
      </c>
      <c r="D100" s="7">
        <f t="shared" si="100"/>
        <v>4.3370160954799104</v>
      </c>
      <c r="E100" s="10">
        <f t="shared" si="101"/>
        <v>10.356800659316299</v>
      </c>
      <c r="F100" s="7" t="s">
        <v>85</v>
      </c>
      <c r="G100" s="1">
        <v>12</v>
      </c>
      <c r="H100" s="9">
        <f t="shared" si="84"/>
        <v>4.3370160954799104</v>
      </c>
      <c r="I100" s="9">
        <f t="shared" si="85"/>
        <v>277.48701609547987</v>
      </c>
      <c r="J100" s="9">
        <f t="shared" si="86"/>
        <v>3.0420692034926373E-2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11.137831664359002</v>
      </c>
      <c r="P100" s="9">
        <f t="shared" si="89"/>
        <v>0.33882054699831665</v>
      </c>
      <c r="Q100" s="12">
        <f t="shared" si="90"/>
        <v>0.15246924614924251</v>
      </c>
      <c r="R100" s="9">
        <f t="shared" si="91"/>
        <v>2.3873737500000001</v>
      </c>
      <c r="S100" s="13">
        <f t="shared" si="92"/>
        <v>6.3864841501772615E-2</v>
      </c>
      <c r="T100" s="2">
        <f t="shared" si="93"/>
        <v>0.51</v>
      </c>
      <c r="U100" s="14">
        <f t="shared" si="94"/>
        <v>3.2571069165904035E-2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4.0157177353520063E-2</v>
      </c>
      <c r="AK100" s="9">
        <f t="shared" si="96"/>
        <v>10.4025</v>
      </c>
      <c r="AL100" s="1">
        <f t="shared" si="97"/>
        <v>0.45</v>
      </c>
      <c r="AM100" s="17">
        <f t="shared" si="98"/>
        <v>125631.66666666667</v>
      </c>
      <c r="AN100" s="1">
        <f t="shared" si="99"/>
        <v>524807489.76136017</v>
      </c>
      <c r="AO100" s="1">
        <f>SUM(AN89:AN100)</f>
        <v>11458878108.45105</v>
      </c>
    </row>
    <row r="101" spans="1:50" x14ac:dyDescent="0.15">
      <c r="C101" s="7">
        <v>12</v>
      </c>
      <c r="D101" s="7">
        <f t="shared" si="100"/>
        <v>1.3966924331956201</v>
      </c>
      <c r="E101" s="10">
        <f t="shared" si="101"/>
        <v>4.3370160954799104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2.0454492775161301</v>
      </c>
      <c r="E105" s="7"/>
      <c r="F105" s="7"/>
      <c r="G105" s="1">
        <v>1</v>
      </c>
      <c r="H105" s="9">
        <f t="shared" ref="H105:H116" si="103">E106</f>
        <v>2.0454492775161301</v>
      </c>
      <c r="I105" s="9">
        <f t="shared" ref="I105:I116" si="104">H105+273.15</f>
        <v>275.1954492775161</v>
      </c>
      <c r="J105" s="9">
        <f t="shared" ref="J105:J116" si="105">EXP(($C$15*(I105-$C$13))/($C$16*I105*$C$13))</f>
        <v>2.2712914672421824E-2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1.4715475018972602E-2</v>
      </c>
      <c r="Q105" s="12">
        <f t="shared" ref="Q105:Q116" si="109">P105*$B$107</f>
        <v>4.41464250569178E-3</v>
      </c>
      <c r="R105" s="9">
        <f t="shared" ref="R105:R116" si="110">L105*$B$107</f>
        <v>0.19436706250000002</v>
      </c>
      <c r="S105" s="13">
        <f t="shared" ref="S105:S116" si="111">Q105/R105</f>
        <v>2.2712914672421824E-2</v>
      </c>
      <c r="T105" s="2">
        <f t="shared" ref="T105:T116" si="112">$B$106/100</f>
        <v>0.01</v>
      </c>
      <c r="U105" s="14">
        <f t="shared" ref="U105:U116" si="113">S105*T105</f>
        <v>2.2712914672421824E-4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5.7171291467242183E-3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2567.75</v>
      </c>
      <c r="AX105" s="1">
        <f t="shared" ref="AX105:AX116" si="120">AW105*10000*AV105*0.67*AU105*AT105</f>
        <v>1911737.303350185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1.88155333857228</v>
      </c>
      <c r="E106" s="10">
        <f t="shared" ref="E106:E117" si="122">D105</f>
        <v>2.0454492775161301</v>
      </c>
      <c r="F106" s="7" t="s">
        <v>83</v>
      </c>
      <c r="G106" s="1">
        <v>2</v>
      </c>
      <c r="H106" s="9">
        <f t="shared" si="103"/>
        <v>1.88155333857228</v>
      </c>
      <c r="I106" s="9">
        <f t="shared" si="104"/>
        <v>275.03155333857228</v>
      </c>
      <c r="J106" s="9">
        <f t="shared" si="105"/>
        <v>2.2239040877359069E-2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1.2810649416476942</v>
      </c>
      <c r="P106" s="9">
        <f t="shared" si="108"/>
        <v>2.8489655603854684E-2</v>
      </c>
      <c r="Q106" s="12">
        <f t="shared" si="109"/>
        <v>8.5468966811564056E-3</v>
      </c>
      <c r="R106" s="9">
        <f t="shared" si="110"/>
        <v>0.19436706250000002</v>
      </c>
      <c r="S106" s="13">
        <f t="shared" si="111"/>
        <v>4.3972968316874188E-2</v>
      </c>
      <c r="T106" s="2">
        <f t="shared" si="112"/>
        <v>0.01</v>
      </c>
      <c r="U106" s="14">
        <f t="shared" si="113"/>
        <v>4.3972968316874188E-4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5.929729683168742E-3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2567.75</v>
      </c>
      <c r="AX106" s="1">
        <f t="shared" si="120"/>
        <v>1982828.2942658153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-3.48065967347876</v>
      </c>
      <c r="E107" s="10">
        <f t="shared" si="122"/>
        <v>1.88155333857228</v>
      </c>
      <c r="F107" s="7" t="s">
        <v>83</v>
      </c>
      <c r="G107" s="1">
        <v>3</v>
      </c>
      <c r="H107" s="9">
        <f t="shared" si="103"/>
        <v>-3.48065967347876</v>
      </c>
      <c r="I107" s="9">
        <f t="shared" si="104"/>
        <v>269.66934032652119</v>
      </c>
      <c r="J107" s="9">
        <f t="shared" si="105"/>
        <v>1.0999974889473484E-2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1.900465494377173</v>
      </c>
      <c r="P107" s="9">
        <f t="shared" si="108"/>
        <v>2.0905072716459715E-2</v>
      </c>
      <c r="Q107" s="12">
        <f t="shared" si="109"/>
        <v>6.2715218149379144E-3</v>
      </c>
      <c r="R107" s="9">
        <f t="shared" si="110"/>
        <v>0.19436706250000002</v>
      </c>
      <c r="S107" s="13">
        <f t="shared" si="111"/>
        <v>3.2266381630055831E-2</v>
      </c>
      <c r="T107" s="2">
        <f t="shared" si="112"/>
        <v>0.01</v>
      </c>
      <c r="U107" s="14">
        <f t="shared" si="113"/>
        <v>3.2266381630055829E-4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5.8126638163005584E-3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2567.75</v>
      </c>
      <c r="AX107" s="1">
        <f t="shared" si="120"/>
        <v>1943682.9157205075</v>
      </c>
    </row>
    <row r="108" spans="1:50" x14ac:dyDescent="0.15">
      <c r="C108" s="7">
        <v>3</v>
      </c>
      <c r="D108" s="7">
        <f t="shared" si="121"/>
        <v>0.84633501329957295</v>
      </c>
      <c r="E108" s="10">
        <f t="shared" si="122"/>
        <v>-3.48065967347876</v>
      </c>
      <c r="F108" s="7" t="s">
        <v>83</v>
      </c>
      <c r="G108" s="1">
        <v>4</v>
      </c>
      <c r="H108" s="9">
        <f t="shared" si="103"/>
        <v>0.84633501329957295</v>
      </c>
      <c r="I108" s="9">
        <f t="shared" si="104"/>
        <v>273.99633501329953</v>
      </c>
      <c r="J108" s="9">
        <f t="shared" si="105"/>
        <v>1.9454747639647531E-2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2.5274506299940467</v>
      </c>
      <c r="P108" s="9">
        <f t="shared" si="108"/>
        <v>4.9170914178202345E-2</v>
      </c>
      <c r="Q108" s="12">
        <f t="shared" si="109"/>
        <v>1.4751274253460702E-2</v>
      </c>
      <c r="R108" s="9">
        <f t="shared" si="110"/>
        <v>0.19436706250000002</v>
      </c>
      <c r="S108" s="13">
        <f t="shared" si="111"/>
        <v>7.5893899222049005E-2</v>
      </c>
      <c r="T108" s="2">
        <f t="shared" si="112"/>
        <v>0.01</v>
      </c>
      <c r="U108" s="14">
        <f t="shared" si="113"/>
        <v>7.5893899222049003E-4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6.2489389922204897E-3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2567.75</v>
      </c>
      <c r="AX108" s="1">
        <f t="shared" si="120"/>
        <v>2089567.9406914203</v>
      </c>
    </row>
    <row r="109" spans="1:50" x14ac:dyDescent="0.15">
      <c r="C109" s="7">
        <v>4</v>
      </c>
      <c r="D109" s="7">
        <f t="shared" si="121"/>
        <v>12.939087494769501</v>
      </c>
      <c r="E109" s="10">
        <f t="shared" si="122"/>
        <v>0.84633501329957295</v>
      </c>
      <c r="F109" s="7" t="s">
        <v>83</v>
      </c>
      <c r="G109" s="1">
        <v>5</v>
      </c>
      <c r="H109" s="9">
        <f t="shared" si="103"/>
        <v>12.939087494769501</v>
      </c>
      <c r="I109" s="9">
        <f t="shared" si="104"/>
        <v>286.0890874947695</v>
      </c>
      <c r="J109" s="9">
        <f t="shared" si="105"/>
        <v>8.7372223582517367E-2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2.354365730025052</v>
      </c>
      <c r="O109" s="9">
        <f t="shared" si="123"/>
        <v>0.77180419412412604</v>
      </c>
      <c r="P109" s="9">
        <f t="shared" si="108"/>
        <v>6.7434248610937775E-2</v>
      </c>
      <c r="Q109" s="12">
        <f t="shared" si="109"/>
        <v>2.0230274583281332E-2</v>
      </c>
      <c r="R109" s="9">
        <f t="shared" si="110"/>
        <v>0.19436706250000002</v>
      </c>
      <c r="S109" s="13">
        <f t="shared" si="111"/>
        <v>0.10408283339303608</v>
      </c>
      <c r="T109" s="2">
        <f t="shared" si="112"/>
        <v>0.01</v>
      </c>
      <c r="U109" s="14">
        <f t="shared" si="113"/>
        <v>1.0408283339303607E-3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6.5308283339303606E-3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2567.75</v>
      </c>
      <c r="AX109" s="1">
        <f t="shared" si="120"/>
        <v>2183828.2514406298</v>
      </c>
    </row>
    <row r="110" spans="1:50" x14ac:dyDescent="0.15">
      <c r="C110" s="7">
        <v>5</v>
      </c>
      <c r="D110" s="7">
        <f t="shared" si="121"/>
        <v>16.082271914308802</v>
      </c>
      <c r="E110" s="10">
        <f t="shared" si="122"/>
        <v>12.939087494769501</v>
      </c>
      <c r="F110" s="7" t="s">
        <v>85</v>
      </c>
      <c r="G110" s="1">
        <v>6</v>
      </c>
      <c r="H110" s="9">
        <f t="shared" si="103"/>
        <v>16.082271914308802</v>
      </c>
      <c r="I110" s="9">
        <f t="shared" si="104"/>
        <v>289.2322719143088</v>
      </c>
      <c r="J110" s="9">
        <f t="shared" si="105"/>
        <v>0.12647410861072914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1.3522601538465218</v>
      </c>
      <c r="P110" s="9">
        <f t="shared" si="108"/>
        <v>0.17102589756754627</v>
      </c>
      <c r="Q110" s="12">
        <f t="shared" si="109"/>
        <v>5.1307769270263877E-2</v>
      </c>
      <c r="R110" s="9">
        <f t="shared" si="110"/>
        <v>0.19436706250000002</v>
      </c>
      <c r="S110" s="13">
        <f t="shared" si="111"/>
        <v>0.26397357973274854</v>
      </c>
      <c r="T110" s="2">
        <f t="shared" si="112"/>
        <v>0.01</v>
      </c>
      <c r="U110" s="14">
        <f t="shared" si="113"/>
        <v>2.6397357973274855E-3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8.1297357973274843E-3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2567.75</v>
      </c>
      <c r="AX110" s="1">
        <f t="shared" si="120"/>
        <v>2718483.1392233758</v>
      </c>
    </row>
    <row r="111" spans="1:50" x14ac:dyDescent="0.15">
      <c r="C111" s="7">
        <v>6</v>
      </c>
      <c r="D111" s="7">
        <f t="shared" si="121"/>
        <v>17.5397575696229</v>
      </c>
      <c r="E111" s="10">
        <f t="shared" si="122"/>
        <v>16.082271914308802</v>
      </c>
      <c r="F111" s="7" t="s">
        <v>83</v>
      </c>
      <c r="G111" s="1">
        <v>7</v>
      </c>
      <c r="H111" s="9">
        <f t="shared" si="103"/>
        <v>17.5397575696229</v>
      </c>
      <c r="I111" s="9">
        <f t="shared" si="104"/>
        <v>290.68975756962288</v>
      </c>
      <c r="J111" s="9">
        <f t="shared" si="105"/>
        <v>0.14972891002644628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1.8291244646123088</v>
      </c>
      <c r="P111" s="9">
        <f t="shared" si="108"/>
        <v>0.2738728123891081</v>
      </c>
      <c r="Q111" s="12">
        <f t="shared" si="109"/>
        <v>8.2161843716732422E-2</v>
      </c>
      <c r="R111" s="9">
        <f t="shared" si="110"/>
        <v>0.19436706250000002</v>
      </c>
      <c r="S111" s="13">
        <f t="shared" si="111"/>
        <v>0.42271485024234706</v>
      </c>
      <c r="T111" s="2">
        <f t="shared" si="112"/>
        <v>0.01</v>
      </c>
      <c r="U111" s="14">
        <f t="shared" si="113"/>
        <v>4.2271485024234709E-3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1.4177148502423471E-2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2567.75</v>
      </c>
      <c r="AX111" s="1">
        <f t="shared" si="120"/>
        <v>4740663.1810560971</v>
      </c>
    </row>
    <row r="112" spans="1:50" x14ac:dyDescent="0.15">
      <c r="C112" s="7">
        <v>7</v>
      </c>
      <c r="D112" s="7">
        <f t="shared" si="121"/>
        <v>19.708605317987299</v>
      </c>
      <c r="E112" s="10">
        <f t="shared" si="122"/>
        <v>17.5397575696229</v>
      </c>
      <c r="F112" s="7" t="s">
        <v>83</v>
      </c>
      <c r="G112" s="1">
        <v>8</v>
      </c>
      <c r="H112" s="9">
        <f t="shared" si="103"/>
        <v>19.708605317987299</v>
      </c>
      <c r="I112" s="9">
        <f t="shared" si="104"/>
        <v>292.85860531798727</v>
      </c>
      <c r="J112" s="9">
        <f t="shared" si="105"/>
        <v>0.19188315225632516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2.203141860556534</v>
      </c>
      <c r="P112" s="9">
        <f t="shared" si="108"/>
        <v>0.42274580507145293</v>
      </c>
      <c r="Q112" s="12">
        <f t="shared" si="109"/>
        <v>0.12682374152143588</v>
      </c>
      <c r="R112" s="9">
        <f t="shared" si="110"/>
        <v>0.19436706250000002</v>
      </c>
      <c r="S112" s="13">
        <f t="shared" si="111"/>
        <v>0.65249605509388131</v>
      </c>
      <c r="T112" s="2">
        <f t="shared" si="112"/>
        <v>0.01</v>
      </c>
      <c r="U112" s="14">
        <f t="shared" si="113"/>
        <v>6.5249605509388135E-3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1.6474960550938812E-2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2567.75</v>
      </c>
      <c r="AX112" s="1">
        <f t="shared" si="120"/>
        <v>5509023.1212458797</v>
      </c>
    </row>
    <row r="113" spans="1:53" x14ac:dyDescent="0.15">
      <c r="C113" s="7">
        <v>8</v>
      </c>
      <c r="D113" s="7">
        <f t="shared" si="121"/>
        <v>20.851448471268601</v>
      </c>
      <c r="E113" s="10">
        <f t="shared" si="122"/>
        <v>19.708605317987299</v>
      </c>
      <c r="F113" s="7" t="s">
        <v>83</v>
      </c>
      <c r="G113" s="1">
        <v>9</v>
      </c>
      <c r="H113" s="9">
        <f t="shared" si="103"/>
        <v>20.851448471268601</v>
      </c>
      <c r="I113" s="9">
        <f t="shared" si="104"/>
        <v>294.00144847126859</v>
      </c>
      <c r="J113" s="9">
        <f t="shared" si="105"/>
        <v>0.218355835598707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2.4282862638184146</v>
      </c>
      <c r="P113" s="9">
        <f t="shared" si="108"/>
        <v>0.53023047620893216</v>
      </c>
      <c r="Q113" s="12">
        <f t="shared" si="109"/>
        <v>0.15906914286267965</v>
      </c>
      <c r="R113" s="9">
        <f t="shared" si="110"/>
        <v>0.19436706250000002</v>
      </c>
      <c r="S113" s="13">
        <f t="shared" si="111"/>
        <v>0.81839556978785755</v>
      </c>
      <c r="T113" s="2">
        <f t="shared" si="112"/>
        <v>0.01</v>
      </c>
      <c r="U113" s="14">
        <f t="shared" si="113"/>
        <v>8.1839556978785758E-3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1.8133955697878575E-2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2567.75</v>
      </c>
      <c r="AX113" s="1">
        <f t="shared" si="120"/>
        <v>6063770.5875155367</v>
      </c>
    </row>
    <row r="114" spans="1:53" x14ac:dyDescent="0.15">
      <c r="C114" s="7">
        <v>9</v>
      </c>
      <c r="D114" s="7">
        <f t="shared" si="121"/>
        <v>14.9676997040894</v>
      </c>
      <c r="E114" s="10">
        <f t="shared" si="122"/>
        <v>20.851448471268601</v>
      </c>
      <c r="F114" s="7" t="s">
        <v>83</v>
      </c>
      <c r="G114" s="1">
        <v>10</v>
      </c>
      <c r="H114" s="9">
        <f t="shared" si="103"/>
        <v>14.9676997040894</v>
      </c>
      <c r="I114" s="9">
        <f t="shared" si="104"/>
        <v>288.11769970408938</v>
      </c>
      <c r="J114" s="9">
        <f t="shared" si="105"/>
        <v>0.11103092184081764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2.5459459959428159</v>
      </c>
      <c r="P114" s="9">
        <f t="shared" si="108"/>
        <v>0.28267873088646944</v>
      </c>
      <c r="Q114" s="12">
        <f t="shared" si="109"/>
        <v>8.4803619265940836E-2</v>
      </c>
      <c r="R114" s="9">
        <f t="shared" si="110"/>
        <v>0.19436706250000002</v>
      </c>
      <c r="S114" s="13">
        <f t="shared" si="111"/>
        <v>0.4363065334999382</v>
      </c>
      <c r="T114" s="2">
        <f t="shared" si="112"/>
        <v>0.01</v>
      </c>
      <c r="U114" s="14">
        <f t="shared" si="113"/>
        <v>4.3630653349993817E-3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1.4313065334999382E-2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2567.75</v>
      </c>
      <c r="AX114" s="1">
        <f t="shared" si="120"/>
        <v>4786112.0894715125</v>
      </c>
    </row>
    <row r="115" spans="1:53" x14ac:dyDescent="0.15">
      <c r="C115" s="7">
        <v>10</v>
      </c>
      <c r="D115" s="7">
        <f t="shared" si="121"/>
        <v>10.356800659316299</v>
      </c>
      <c r="E115" s="10">
        <f t="shared" si="122"/>
        <v>14.9676997040894</v>
      </c>
      <c r="F115" s="7" t="s">
        <v>83</v>
      </c>
      <c r="G115" s="1">
        <v>11</v>
      </c>
      <c r="H115" s="9">
        <f t="shared" si="103"/>
        <v>10.356800659316299</v>
      </c>
      <c r="I115" s="9">
        <f t="shared" si="104"/>
        <v>283.5068006593163</v>
      </c>
      <c r="J115" s="9">
        <f t="shared" si="105"/>
        <v>6.4083176037062678E-2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2.1501039018035293</v>
      </c>
      <c r="O115" s="9">
        <f t="shared" si="123"/>
        <v>0.76105357158615083</v>
      </c>
      <c r="P115" s="9">
        <f t="shared" si="108"/>
        <v>4.8770730001590587E-2</v>
      </c>
      <c r="Q115" s="12">
        <f t="shared" si="109"/>
        <v>1.4631219000477175E-2</v>
      </c>
      <c r="R115" s="9">
        <f t="shared" si="110"/>
        <v>0.19436706250000002</v>
      </c>
      <c r="S115" s="13">
        <f t="shared" si="111"/>
        <v>7.5276226394979717E-2</v>
      </c>
      <c r="T115" s="2">
        <f t="shared" si="112"/>
        <v>0.01</v>
      </c>
      <c r="U115" s="14">
        <f t="shared" si="113"/>
        <v>7.5276226394979716E-4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6.2427622639497976E-3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2567.75</v>
      </c>
      <c r="AX115" s="1">
        <f t="shared" si="120"/>
        <v>2087502.519123236</v>
      </c>
    </row>
    <row r="116" spans="1:53" x14ac:dyDescent="0.15">
      <c r="C116" s="7">
        <v>11</v>
      </c>
      <c r="D116" s="7">
        <f t="shared" si="121"/>
        <v>4.3370160954799104</v>
      </c>
      <c r="E116" s="10">
        <f t="shared" si="122"/>
        <v>10.356800659316299</v>
      </c>
      <c r="F116" s="7" t="s">
        <v>85</v>
      </c>
      <c r="G116" s="1">
        <v>12</v>
      </c>
      <c r="H116" s="9">
        <f t="shared" si="103"/>
        <v>4.3370160954799104</v>
      </c>
      <c r="I116" s="9">
        <f t="shared" si="104"/>
        <v>277.48701609547987</v>
      </c>
      <c r="J116" s="9">
        <f t="shared" si="105"/>
        <v>3.0420692034926373E-2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1.3601730499178939</v>
      </c>
      <c r="P116" s="9">
        <f t="shared" si="108"/>
        <v>4.1377405465758785E-2</v>
      </c>
      <c r="Q116" s="12">
        <f t="shared" si="109"/>
        <v>1.2413221639727636E-2</v>
      </c>
      <c r="R116" s="9">
        <f t="shared" si="110"/>
        <v>0.19436706250000002</v>
      </c>
      <c r="S116" s="13">
        <f t="shared" si="111"/>
        <v>6.3864841501772629E-2</v>
      </c>
      <c r="T116" s="2">
        <f t="shared" si="112"/>
        <v>0.01</v>
      </c>
      <c r="U116" s="14">
        <f t="shared" si="113"/>
        <v>6.3864841501772626E-4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6.1286484150177263E-3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2567.75</v>
      </c>
      <c r="AX116" s="1">
        <f t="shared" si="120"/>
        <v>2049344.258878703</v>
      </c>
      <c r="AY116" s="1">
        <f>SUM(AX105:AX116)</f>
        <v>38066543.601982892</v>
      </c>
    </row>
    <row r="117" spans="1:53" x14ac:dyDescent="0.15">
      <c r="C117" s="7">
        <v>12</v>
      </c>
      <c r="D117" s="7">
        <f t="shared" si="121"/>
        <v>1.3966924331956201</v>
      </c>
      <c r="E117" s="10">
        <f t="shared" si="122"/>
        <v>4.3370160954799104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2.0454492775161301</v>
      </c>
      <c r="E121" s="7"/>
      <c r="F121" s="7"/>
      <c r="G121" s="1">
        <v>1</v>
      </c>
      <c r="H121" s="9">
        <f t="shared" ref="H121:H132" si="124">E122</f>
        <v>2.0454492775161301</v>
      </c>
      <c r="I121" s="9">
        <f t="shared" ref="I121:I132" si="125">H121+273.15</f>
        <v>275.1954492775161</v>
      </c>
      <c r="J121" s="9">
        <f t="shared" ref="J121:J132" si="126">EXP(($C$15*(I121-$C$13))/($C$16*I121*$C$13))</f>
        <v>2.2712914672421824E-2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6.4663668072384934E-3</v>
      </c>
      <c r="Q121" s="12">
        <f t="shared" ref="Q121:Q132" si="130">P121*$B$123</f>
        <v>2.1339010463887029E-3</v>
      </c>
      <c r="R121" s="9">
        <f t="shared" ref="R121:R132" si="131">L121*$B$123</f>
        <v>9.3951000000000007E-2</v>
      </c>
      <c r="S121" s="13">
        <f t="shared" ref="S121:S132" si="132">Q121/R121</f>
        <v>2.2712914672421824E-2</v>
      </c>
      <c r="T121" s="2">
        <f t="shared" ref="T121:T132" si="133">$B$122/100</f>
        <v>0.01</v>
      </c>
      <c r="U121" s="14">
        <f t="shared" ref="U121:U132" si="134">S121*T121</f>
        <v>2.2712914672421824E-4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5.7171291467242183E-3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1.88155333857228</v>
      </c>
      <c r="E122" s="10">
        <f t="shared" ref="E122:E133" si="145">D121</f>
        <v>2.0454492775161301</v>
      </c>
      <c r="F122" s="7" t="s">
        <v>83</v>
      </c>
      <c r="G122" s="1">
        <v>2</v>
      </c>
      <c r="H122" s="9">
        <f t="shared" si="124"/>
        <v>1.88155333857228</v>
      </c>
      <c r="I122" s="9">
        <f t="shared" si="125"/>
        <v>275.03155333857228</v>
      </c>
      <c r="J122" s="9">
        <f t="shared" si="126"/>
        <v>2.2239040877359069E-2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0.56293363319276157</v>
      </c>
      <c r="P122" s="9">
        <f t="shared" si="129"/>
        <v>1.251910407981408E-2</v>
      </c>
      <c r="Q122" s="12">
        <f t="shared" si="130"/>
        <v>4.1313043463386467E-3</v>
      </c>
      <c r="R122" s="9">
        <f t="shared" si="131"/>
        <v>9.3951000000000007E-2</v>
      </c>
      <c r="S122" s="13">
        <f t="shared" si="132"/>
        <v>4.3972968316874181E-2</v>
      </c>
      <c r="T122" s="2">
        <f t="shared" si="133"/>
        <v>0.01</v>
      </c>
      <c r="U122" s="14">
        <f t="shared" si="134"/>
        <v>4.3972968316874182E-4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5.929729683168742E-3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-3.48065967347876</v>
      </c>
      <c r="E123" s="10">
        <f t="shared" si="145"/>
        <v>1.88155333857228</v>
      </c>
      <c r="F123" s="7" t="s">
        <v>83</v>
      </c>
      <c r="G123" s="1">
        <v>3</v>
      </c>
      <c r="H123" s="9">
        <f t="shared" si="124"/>
        <v>-3.48065967347876</v>
      </c>
      <c r="I123" s="9">
        <f t="shared" si="125"/>
        <v>269.66934032652119</v>
      </c>
      <c r="J123" s="9">
        <f t="shared" si="126"/>
        <v>1.0999974889473484E-2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0.83511452911294759</v>
      </c>
      <c r="P123" s="9">
        <f t="shared" si="129"/>
        <v>9.1862388500768954E-3</v>
      </c>
      <c r="Q123" s="12">
        <f t="shared" si="130"/>
        <v>3.0314588205253754E-3</v>
      </c>
      <c r="R123" s="9">
        <f t="shared" si="131"/>
        <v>9.3951000000000007E-2</v>
      </c>
      <c r="S123" s="13">
        <f t="shared" si="132"/>
        <v>3.2266381630055831E-2</v>
      </c>
      <c r="T123" s="2">
        <f t="shared" si="133"/>
        <v>0.01</v>
      </c>
      <c r="U123" s="14">
        <f t="shared" si="134"/>
        <v>3.2266381630055829E-4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5.8126638163005584E-3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0.84633501329957295</v>
      </c>
      <c r="E124" s="10">
        <f t="shared" si="145"/>
        <v>-3.48065967347876</v>
      </c>
      <c r="F124" s="7" t="s">
        <v>83</v>
      </c>
      <c r="G124" s="1">
        <v>4</v>
      </c>
      <c r="H124" s="9">
        <f t="shared" si="124"/>
        <v>0.84633501329957295</v>
      </c>
      <c r="I124" s="9">
        <f t="shared" si="125"/>
        <v>273.99633501329953</v>
      </c>
      <c r="J124" s="9">
        <f t="shared" si="126"/>
        <v>1.9454747639647531E-2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1.1106282902628706</v>
      </c>
      <c r="P124" s="9">
        <f t="shared" si="129"/>
        <v>2.1606993108517353E-2</v>
      </c>
      <c r="Q124" s="12">
        <f t="shared" si="130"/>
        <v>7.1303077258107264E-3</v>
      </c>
      <c r="R124" s="9">
        <f t="shared" si="131"/>
        <v>9.3951000000000007E-2</v>
      </c>
      <c r="S124" s="13">
        <f t="shared" si="132"/>
        <v>7.5893899222049005E-2</v>
      </c>
      <c r="T124" s="2">
        <f t="shared" si="133"/>
        <v>0.01</v>
      </c>
      <c r="U124" s="14">
        <f t="shared" si="134"/>
        <v>7.5893899222049003E-4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6.2489389922204897E-3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12.939087494769501</v>
      </c>
      <c r="E125" s="10">
        <f t="shared" si="145"/>
        <v>0.84633501329957295</v>
      </c>
      <c r="F125" s="7" t="s">
        <v>83</v>
      </c>
      <c r="G125" s="1">
        <v>5</v>
      </c>
      <c r="H125" s="9">
        <f t="shared" si="124"/>
        <v>12.939087494769501</v>
      </c>
      <c r="I125" s="9">
        <f t="shared" si="125"/>
        <v>286.0890874947695</v>
      </c>
      <c r="J125" s="9">
        <f t="shared" si="126"/>
        <v>8.7372223582517367E-2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1.0345702322966355</v>
      </c>
      <c r="O125" s="9">
        <f t="shared" si="146"/>
        <v>0.33915106485771762</v>
      </c>
      <c r="P125" s="9">
        <f t="shared" si="129"/>
        <v>2.9632382666997352E-2</v>
      </c>
      <c r="Q125" s="12">
        <f t="shared" si="130"/>
        <v>9.7786862801091268E-3</v>
      </c>
      <c r="R125" s="9">
        <f t="shared" si="131"/>
        <v>9.3951000000000007E-2</v>
      </c>
      <c r="S125" s="13">
        <f t="shared" si="132"/>
        <v>0.10408283339303601</v>
      </c>
      <c r="T125" s="2">
        <f t="shared" si="133"/>
        <v>0.01</v>
      </c>
      <c r="U125" s="14">
        <f t="shared" si="134"/>
        <v>1.0408283339303601E-3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6.5308283339303606E-3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16.082271914308802</v>
      </c>
      <c r="E126" s="10">
        <f t="shared" si="145"/>
        <v>12.939087494769501</v>
      </c>
      <c r="F126" s="7" t="s">
        <v>85</v>
      </c>
      <c r="G126" s="1">
        <v>6</v>
      </c>
      <c r="H126" s="9">
        <f t="shared" si="124"/>
        <v>16.082271914308802</v>
      </c>
      <c r="I126" s="9">
        <f t="shared" si="125"/>
        <v>289.2322719143088</v>
      </c>
      <c r="J126" s="9">
        <f t="shared" si="126"/>
        <v>0.12647410861072914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0.59421868219072027</v>
      </c>
      <c r="P126" s="9">
        <f t="shared" si="129"/>
        <v>7.5153278149913488E-2</v>
      </c>
      <c r="Q126" s="12">
        <f t="shared" si="130"/>
        <v>2.4800581789471452E-2</v>
      </c>
      <c r="R126" s="9">
        <f t="shared" si="131"/>
        <v>9.3951000000000007E-2</v>
      </c>
      <c r="S126" s="13">
        <f t="shared" si="132"/>
        <v>0.26397357973274843</v>
      </c>
      <c r="T126" s="2">
        <f t="shared" si="133"/>
        <v>0.01</v>
      </c>
      <c r="U126" s="14">
        <f t="shared" si="134"/>
        <v>2.6397357973274842E-3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8.1297357973274843E-3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17.5397575696229</v>
      </c>
      <c r="E127" s="10">
        <f t="shared" si="145"/>
        <v>16.082271914308802</v>
      </c>
      <c r="F127" s="7" t="s">
        <v>83</v>
      </c>
      <c r="G127" s="1">
        <v>7</v>
      </c>
      <c r="H127" s="9">
        <f t="shared" si="124"/>
        <v>17.5397575696229</v>
      </c>
      <c r="I127" s="9">
        <f t="shared" si="125"/>
        <v>290.68975756962288</v>
      </c>
      <c r="J127" s="9">
        <f t="shared" si="126"/>
        <v>0.14972891002644628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0.80376540404080676</v>
      </c>
      <c r="P127" s="9">
        <f t="shared" si="129"/>
        <v>0.12034691786399621</v>
      </c>
      <c r="Q127" s="12">
        <f t="shared" si="130"/>
        <v>3.9714482895118752E-2</v>
      </c>
      <c r="R127" s="9">
        <f t="shared" si="131"/>
        <v>9.3951000000000007E-2</v>
      </c>
      <c r="S127" s="13">
        <f t="shared" si="132"/>
        <v>0.42271485024234706</v>
      </c>
      <c r="T127" s="2">
        <f t="shared" si="133"/>
        <v>0.01</v>
      </c>
      <c r="U127" s="14">
        <f t="shared" si="134"/>
        <v>4.2271485024234709E-3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1.4177148502423471E-2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19.708605317987299</v>
      </c>
      <c r="E128" s="10">
        <f t="shared" si="145"/>
        <v>17.5397575696229</v>
      </c>
      <c r="F128" s="7" t="s">
        <v>83</v>
      </c>
      <c r="G128" s="1">
        <v>8</v>
      </c>
      <c r="H128" s="9">
        <f t="shared" si="124"/>
        <v>19.708605317987299</v>
      </c>
      <c r="I128" s="9">
        <f t="shared" si="125"/>
        <v>292.85860531798727</v>
      </c>
      <c r="J128" s="9">
        <f t="shared" si="126"/>
        <v>0.19188315225632516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0.96811848617681062</v>
      </c>
      <c r="P128" s="9">
        <f t="shared" si="129"/>
        <v>0.18576562688522796</v>
      </c>
      <c r="Q128" s="12">
        <f t="shared" si="130"/>
        <v>6.130265687212523E-2</v>
      </c>
      <c r="R128" s="9">
        <f t="shared" si="131"/>
        <v>9.3951000000000007E-2</v>
      </c>
      <c r="S128" s="13">
        <f t="shared" si="132"/>
        <v>0.65249605509388109</v>
      </c>
      <c r="T128" s="2">
        <f t="shared" si="133"/>
        <v>0.01</v>
      </c>
      <c r="U128" s="14">
        <f t="shared" si="134"/>
        <v>6.5249605509388109E-3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1.6474960550938812E-2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20.851448471268601</v>
      </c>
      <c r="E129" s="10">
        <f t="shared" si="145"/>
        <v>19.708605317987299</v>
      </c>
      <c r="F129" s="7" t="s">
        <v>83</v>
      </c>
      <c r="G129" s="1">
        <v>9</v>
      </c>
      <c r="H129" s="9">
        <f t="shared" si="124"/>
        <v>20.851448471268601</v>
      </c>
      <c r="I129" s="9">
        <f t="shared" si="125"/>
        <v>294.00144847126859</v>
      </c>
      <c r="J129" s="9">
        <f t="shared" si="126"/>
        <v>0.218355835598707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1.0670528592915827</v>
      </c>
      <c r="P129" s="9">
        <f t="shared" si="129"/>
        <v>0.23299721871860304</v>
      </c>
      <c r="Q129" s="12">
        <f t="shared" si="130"/>
        <v>7.6889082177139009E-2</v>
      </c>
      <c r="R129" s="9">
        <f t="shared" si="131"/>
        <v>9.3951000000000007E-2</v>
      </c>
      <c r="S129" s="13">
        <f t="shared" si="132"/>
        <v>0.81839556978785755</v>
      </c>
      <c r="T129" s="2">
        <f t="shared" si="133"/>
        <v>0.01</v>
      </c>
      <c r="U129" s="14">
        <f t="shared" si="134"/>
        <v>8.1839556978785758E-3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1.8133955697878575E-2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14.9676997040894</v>
      </c>
      <c r="E130" s="10">
        <f t="shared" si="145"/>
        <v>20.851448471268601</v>
      </c>
      <c r="F130" s="7" t="s">
        <v>83</v>
      </c>
      <c r="G130" s="1">
        <v>10</v>
      </c>
      <c r="H130" s="9">
        <f t="shared" si="124"/>
        <v>14.9676997040894</v>
      </c>
      <c r="I130" s="9">
        <f t="shared" si="125"/>
        <v>288.11769970408938</v>
      </c>
      <c r="J130" s="9">
        <f t="shared" si="126"/>
        <v>0.11103092184081764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1.1187556405729795</v>
      </c>
      <c r="P130" s="9">
        <f t="shared" si="129"/>
        <v>0.12421647008743236</v>
      </c>
      <c r="Q130" s="12">
        <f t="shared" si="130"/>
        <v>4.0991435128852678E-2</v>
      </c>
      <c r="R130" s="9">
        <f t="shared" si="131"/>
        <v>9.3951000000000007E-2</v>
      </c>
      <c r="S130" s="13">
        <f t="shared" si="132"/>
        <v>0.43630653349993798</v>
      </c>
      <c r="T130" s="2">
        <f t="shared" si="133"/>
        <v>0.01</v>
      </c>
      <c r="U130" s="14">
        <f t="shared" si="134"/>
        <v>4.36306533499938E-3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1.4313065334999379E-2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10.356800659316299</v>
      </c>
      <c r="E131" s="10">
        <f t="shared" si="145"/>
        <v>14.9676997040894</v>
      </c>
      <c r="F131" s="7" t="s">
        <v>83</v>
      </c>
      <c r="G131" s="1">
        <v>11</v>
      </c>
      <c r="H131" s="9">
        <f t="shared" si="124"/>
        <v>10.356800659316299</v>
      </c>
      <c r="I131" s="9">
        <f t="shared" si="125"/>
        <v>283.5068006593163</v>
      </c>
      <c r="J131" s="9">
        <f t="shared" si="126"/>
        <v>6.4083176037062678E-2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0.94481221196126963</v>
      </c>
      <c r="O131" s="9">
        <f t="shared" si="146"/>
        <v>0.3344269585242774</v>
      </c>
      <c r="P131" s="9">
        <f t="shared" si="129"/>
        <v>2.1431141654650727E-2</v>
      </c>
      <c r="Q131" s="12">
        <f t="shared" si="130"/>
        <v>7.0722767460347398E-3</v>
      </c>
      <c r="R131" s="9">
        <f t="shared" si="131"/>
        <v>9.3951000000000007E-2</v>
      </c>
      <c r="S131" s="13">
        <f t="shared" si="132"/>
        <v>7.5276226394979717E-2</v>
      </c>
      <c r="T131" s="2">
        <f t="shared" si="133"/>
        <v>0.01</v>
      </c>
      <c r="U131" s="14">
        <f t="shared" si="134"/>
        <v>7.5276226394979716E-4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6.2427622639497976E-3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4.3370160954799104</v>
      </c>
      <c r="E132" s="10">
        <f t="shared" si="145"/>
        <v>10.356800659316299</v>
      </c>
      <c r="F132" s="7" t="s">
        <v>85</v>
      </c>
      <c r="G132" s="1">
        <v>12</v>
      </c>
      <c r="H132" s="9">
        <f t="shared" si="124"/>
        <v>4.3370160954799104</v>
      </c>
      <c r="I132" s="9">
        <f t="shared" si="125"/>
        <v>277.48701609547987</v>
      </c>
      <c r="J132" s="9">
        <f t="shared" si="126"/>
        <v>3.0420692034926373E-2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0.59769581686962658</v>
      </c>
      <c r="P132" s="9">
        <f t="shared" si="129"/>
        <v>1.8182320375554662E-2</v>
      </c>
      <c r="Q132" s="12">
        <f t="shared" si="130"/>
        <v>6.0001657239330385E-3</v>
      </c>
      <c r="R132" s="9">
        <f t="shared" si="131"/>
        <v>9.3951000000000007E-2</v>
      </c>
      <c r="S132" s="13">
        <f t="shared" si="132"/>
        <v>6.3864841501772601E-2</v>
      </c>
      <c r="T132" s="2">
        <f t="shared" si="133"/>
        <v>0.01</v>
      </c>
      <c r="U132" s="14">
        <f t="shared" si="134"/>
        <v>6.3864841501772604E-4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6.1286484150177263E-3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1.3966924331956201</v>
      </c>
      <c r="E133" s="10">
        <f t="shared" si="145"/>
        <v>4.3370160954799104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2.0454492775161301</v>
      </c>
      <c r="E136" s="7"/>
      <c r="F136" s="7"/>
      <c r="G136" s="1">
        <v>1</v>
      </c>
      <c r="H136" s="9">
        <f t="shared" ref="H136:H147" si="147">E137</f>
        <v>2.0454492775161301</v>
      </c>
      <c r="I136" s="9">
        <f t="shared" ref="I136:I147" si="148">H136+273.15</f>
        <v>275.1954492775161</v>
      </c>
      <c r="J136" s="9">
        <f t="shared" ref="J136:J147" si="149">EXP(($C$15*(I136-$C$13))/($C$16*I136*$C$13))</f>
        <v>2.2712914672421824E-2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1.7240190563529552E-2</v>
      </c>
      <c r="Q136" s="12">
        <f t="shared" ref="Q136:Q147" si="153">P136*$B$138</f>
        <v>4.4824495465176839E-3</v>
      </c>
      <c r="R136" s="9">
        <f t="shared" ref="R136:R147" si="154">L136*$B$138</f>
        <v>0.19735245833333334</v>
      </c>
      <c r="S136" s="13">
        <f t="shared" ref="S136:S147" si="155">Q136/R136</f>
        <v>2.2712914672421827E-2</v>
      </c>
      <c r="T136" s="2">
        <f t="shared" ref="T136:T147" si="156">$B$137/100</f>
        <v>0.01</v>
      </c>
      <c r="U136" s="14">
        <f t="shared" ref="U136:U147" si="157">S136*T136</f>
        <v>2.2712914672421827E-4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5.7171291467242183E-3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1.88155333857228</v>
      </c>
      <c r="E137" s="10">
        <f t="shared" ref="E137:E148" si="166">D136</f>
        <v>2.0454492775161301</v>
      </c>
      <c r="F137" s="7" t="s">
        <v>83</v>
      </c>
      <c r="G137" s="1">
        <v>2</v>
      </c>
      <c r="H137" s="9">
        <f t="shared" si="147"/>
        <v>1.88155333857228</v>
      </c>
      <c r="I137" s="9">
        <f t="shared" si="148"/>
        <v>275.03155333857228</v>
      </c>
      <c r="J137" s="9">
        <f t="shared" si="149"/>
        <v>2.2239040877359069E-2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1.5008556427698039</v>
      </c>
      <c r="P137" s="9">
        <f t="shared" si="152"/>
        <v>3.3377589990572686E-2</v>
      </c>
      <c r="Q137" s="12">
        <f t="shared" si="153"/>
        <v>8.6781733975488991E-3</v>
      </c>
      <c r="R137" s="9">
        <f t="shared" si="154"/>
        <v>0.19735245833333334</v>
      </c>
      <c r="S137" s="13">
        <f t="shared" si="155"/>
        <v>4.3972968316874181E-2</v>
      </c>
      <c r="T137" s="2">
        <f t="shared" si="156"/>
        <v>0.01</v>
      </c>
      <c r="U137" s="14">
        <f t="shared" si="157"/>
        <v>4.3972968316874182E-4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5.929729683168742E-3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-3.48065967347876</v>
      </c>
      <c r="E138" s="10">
        <f t="shared" si="166"/>
        <v>1.88155333857228</v>
      </c>
      <c r="F138" s="7" t="s">
        <v>83</v>
      </c>
      <c r="G138" s="1">
        <v>3</v>
      </c>
      <c r="H138" s="9">
        <f t="shared" si="147"/>
        <v>-3.48065967347876</v>
      </c>
      <c r="I138" s="9">
        <f t="shared" si="148"/>
        <v>269.66934032652119</v>
      </c>
      <c r="J138" s="9">
        <f t="shared" si="149"/>
        <v>1.0999974889473484E-2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2.2265259694458979</v>
      </c>
      <c r="P138" s="9">
        <f t="shared" si="152"/>
        <v>2.449172975466548E-2</v>
      </c>
      <c r="Q138" s="12">
        <f t="shared" si="153"/>
        <v>6.3678497362130247E-3</v>
      </c>
      <c r="R138" s="9">
        <f t="shared" si="154"/>
        <v>0.19735245833333334</v>
      </c>
      <c r="S138" s="13">
        <f t="shared" si="155"/>
        <v>3.2266381630055824E-2</v>
      </c>
      <c r="T138" s="2">
        <f t="shared" si="156"/>
        <v>0.01</v>
      </c>
      <c r="U138" s="14">
        <f t="shared" si="157"/>
        <v>3.2266381630055823E-4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5.8126638163005584E-3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0.84633501329957295</v>
      </c>
      <c r="E139" s="10">
        <f t="shared" si="166"/>
        <v>-3.48065967347876</v>
      </c>
      <c r="F139" s="7" t="s">
        <v>83</v>
      </c>
      <c r="G139" s="1">
        <v>4</v>
      </c>
      <c r="H139" s="9">
        <f t="shared" si="147"/>
        <v>0.84633501329957295</v>
      </c>
      <c r="I139" s="9">
        <f t="shared" si="148"/>
        <v>273.99633501329953</v>
      </c>
      <c r="J139" s="9">
        <f t="shared" si="149"/>
        <v>1.9454747639647531E-2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2.9610821563578993</v>
      </c>
      <c r="P139" s="9">
        <f t="shared" si="152"/>
        <v>5.7607106092206262E-2</v>
      </c>
      <c r="Q139" s="12">
        <f t="shared" si="153"/>
        <v>1.4977847583973629E-2</v>
      </c>
      <c r="R139" s="9">
        <f t="shared" si="154"/>
        <v>0.19735245833333334</v>
      </c>
      <c r="S139" s="13">
        <f t="shared" si="155"/>
        <v>7.5893899222049019E-2</v>
      </c>
      <c r="T139" s="2">
        <f t="shared" si="156"/>
        <v>0.01</v>
      </c>
      <c r="U139" s="14">
        <f t="shared" si="157"/>
        <v>7.5893899222049025E-4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6.2489389922204906E-3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12.939087494769501</v>
      </c>
      <c r="E140" s="10">
        <f t="shared" si="166"/>
        <v>0.84633501329957295</v>
      </c>
      <c r="F140" s="7" t="s">
        <v>83</v>
      </c>
      <c r="G140" s="1">
        <v>5</v>
      </c>
      <c r="H140" s="9">
        <f t="shared" si="147"/>
        <v>12.939087494769501</v>
      </c>
      <c r="I140" s="9">
        <f t="shared" si="148"/>
        <v>286.0890874947695</v>
      </c>
      <c r="J140" s="9">
        <f t="shared" si="149"/>
        <v>8.7372223582517367E-2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3.66252296693236</v>
      </c>
      <c r="P140" s="9">
        <f t="shared" si="152"/>
        <v>0.320002775542919</v>
      </c>
      <c r="Q140" s="12">
        <f t="shared" si="153"/>
        <v>8.3200721641158951E-2</v>
      </c>
      <c r="R140" s="9">
        <f t="shared" si="154"/>
        <v>0.19735245833333334</v>
      </c>
      <c r="S140" s="13">
        <f t="shared" si="155"/>
        <v>0.42158441979289057</v>
      </c>
      <c r="T140" s="2">
        <f t="shared" si="156"/>
        <v>0.01</v>
      </c>
      <c r="U140" s="14">
        <f t="shared" si="157"/>
        <v>4.2158441979289057E-3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9.7058441979289076E-3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16.082271914308802</v>
      </c>
      <c r="E141" s="10">
        <f t="shared" si="166"/>
        <v>12.939087494769501</v>
      </c>
      <c r="F141" s="7" t="s">
        <v>85</v>
      </c>
      <c r="G141" s="1">
        <v>6</v>
      </c>
      <c r="H141" s="9">
        <f t="shared" si="147"/>
        <v>16.082271914308802</v>
      </c>
      <c r="I141" s="9">
        <f t="shared" si="148"/>
        <v>289.2322719143088</v>
      </c>
      <c r="J141" s="9">
        <f t="shared" si="149"/>
        <v>0.12647410861072914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4.1015681080561075</v>
      </c>
      <c r="P141" s="9">
        <f t="shared" si="152"/>
        <v>0.51874217037259096</v>
      </c>
      <c r="Q141" s="12">
        <f t="shared" si="153"/>
        <v>0.13487296429687365</v>
      </c>
      <c r="R141" s="9">
        <f t="shared" si="154"/>
        <v>0.19735245833333334</v>
      </c>
      <c r="S141" s="13">
        <f t="shared" si="155"/>
        <v>0.68341162525105092</v>
      </c>
      <c r="T141" s="2">
        <f t="shared" si="156"/>
        <v>0.01</v>
      </c>
      <c r="U141" s="14">
        <f t="shared" si="157"/>
        <v>6.8341162525105094E-3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1.2324116252510509E-2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17.5397575696229</v>
      </c>
      <c r="E142" s="10">
        <f t="shared" si="166"/>
        <v>16.082271914308802</v>
      </c>
      <c r="F142" s="7" t="s">
        <v>83</v>
      </c>
      <c r="G142" s="1">
        <v>7</v>
      </c>
      <c r="H142" s="9">
        <f t="shared" si="147"/>
        <v>17.5397575696229</v>
      </c>
      <c r="I142" s="9">
        <f t="shared" si="148"/>
        <v>290.68975756962288</v>
      </c>
      <c r="J142" s="9">
        <f t="shared" si="149"/>
        <v>0.14972891002644628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4.3418738543501831</v>
      </c>
      <c r="P142" s="9">
        <f t="shared" si="152"/>
        <v>0.65010403968417807</v>
      </c>
      <c r="Q142" s="12">
        <f t="shared" si="153"/>
        <v>0.16902705031788631</v>
      </c>
      <c r="R142" s="9">
        <f t="shared" si="154"/>
        <v>0.19735245833333334</v>
      </c>
      <c r="S142" s="13">
        <f t="shared" si="155"/>
        <v>0.85647299124288234</v>
      </c>
      <c r="T142" s="2">
        <f t="shared" si="156"/>
        <v>0.01</v>
      </c>
      <c r="U142" s="14">
        <f t="shared" si="157"/>
        <v>8.5647299124288236E-3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1.8514729912428824E-2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19.708605317987299</v>
      </c>
      <c r="E143" s="10">
        <f t="shared" si="166"/>
        <v>17.5397575696229</v>
      </c>
      <c r="F143" s="7" t="s">
        <v>83</v>
      </c>
      <c r="G143" s="1">
        <v>8</v>
      </c>
      <c r="H143" s="9">
        <f t="shared" si="147"/>
        <v>19.708605317987299</v>
      </c>
      <c r="I143" s="9">
        <f t="shared" si="148"/>
        <v>292.85860531798727</v>
      </c>
      <c r="J143" s="9">
        <f t="shared" si="149"/>
        <v>0.19188315225632516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4.4508177313326716</v>
      </c>
      <c r="P143" s="9">
        <f t="shared" si="152"/>
        <v>0.85403693640645872</v>
      </c>
      <c r="Q143" s="12">
        <f t="shared" si="153"/>
        <v>0.22204960346567928</v>
      </c>
      <c r="R143" s="9">
        <f t="shared" si="154"/>
        <v>0.19735245833333334</v>
      </c>
      <c r="S143" s="13">
        <f t="shared" si="155"/>
        <v>1.1251423232368956</v>
      </c>
      <c r="T143" s="2">
        <f t="shared" si="156"/>
        <v>0.01</v>
      </c>
      <c r="U143" s="14">
        <f t="shared" si="157"/>
        <v>1.1251423232368956E-2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2.1201423232368954E-2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20.851448471268601</v>
      </c>
      <c r="E144" s="10">
        <f t="shared" si="166"/>
        <v>19.708605317987299</v>
      </c>
      <c r="F144" s="7" t="s">
        <v>83</v>
      </c>
      <c r="G144" s="1">
        <v>9</v>
      </c>
      <c r="H144" s="9">
        <f t="shared" si="147"/>
        <v>20.851448471268601</v>
      </c>
      <c r="I144" s="9">
        <f t="shared" si="148"/>
        <v>294.00144847126859</v>
      </c>
      <c r="J144" s="9">
        <f t="shared" si="149"/>
        <v>0.218355835598707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4.3558287115928795</v>
      </c>
      <c r="P144" s="9">
        <f t="shared" si="152"/>
        <v>0.95112061804470249</v>
      </c>
      <c r="Q144" s="12">
        <f t="shared" si="153"/>
        <v>0.24729136069162266</v>
      </c>
      <c r="R144" s="9">
        <f t="shared" si="154"/>
        <v>0.19735245833333334</v>
      </c>
      <c r="S144" s="13">
        <f t="shared" si="155"/>
        <v>1.2530442376042827</v>
      </c>
      <c r="T144" s="2">
        <f t="shared" si="156"/>
        <v>0.01</v>
      </c>
      <c r="U144" s="14">
        <f t="shared" si="157"/>
        <v>1.2530442376042828E-2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2.2480442376042829E-2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14.9676997040894</v>
      </c>
      <c r="E145" s="10">
        <f t="shared" si="166"/>
        <v>20.851448471268601</v>
      </c>
      <c r="F145" s="7" t="s">
        <v>83</v>
      </c>
      <c r="G145" s="1">
        <v>10</v>
      </c>
      <c r="H145" s="9">
        <f t="shared" si="147"/>
        <v>14.9676997040894</v>
      </c>
      <c r="I145" s="9">
        <f t="shared" si="148"/>
        <v>288.11769970408938</v>
      </c>
      <c r="J145" s="9">
        <f t="shared" si="149"/>
        <v>0.11103092184081764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4.1637560102148434</v>
      </c>
      <c r="P145" s="9">
        <f t="shared" si="152"/>
        <v>0.46230566813439899</v>
      </c>
      <c r="Q145" s="12">
        <f t="shared" si="153"/>
        <v>0.12019947371494374</v>
      </c>
      <c r="R145" s="9">
        <f t="shared" si="154"/>
        <v>0.19735245833333334</v>
      </c>
      <c r="S145" s="13">
        <f t="shared" si="155"/>
        <v>0.60905992623574901</v>
      </c>
      <c r="T145" s="2">
        <f t="shared" si="156"/>
        <v>0.01</v>
      </c>
      <c r="U145" s="14">
        <f t="shared" si="157"/>
        <v>6.0905992623574903E-3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1.6040599262357489E-2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10.356800659316299</v>
      </c>
      <c r="E146" s="10">
        <f t="shared" si="166"/>
        <v>14.9676997040894</v>
      </c>
      <c r="F146" s="7" t="s">
        <v>83</v>
      </c>
      <c r="G146" s="1">
        <v>11</v>
      </c>
      <c r="H146" s="9">
        <f t="shared" si="147"/>
        <v>10.356800659316299</v>
      </c>
      <c r="I146" s="9">
        <f t="shared" si="148"/>
        <v>283.5068006593163</v>
      </c>
      <c r="J146" s="9">
        <f t="shared" si="149"/>
        <v>6.4083176037062678E-2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4.4604982587471111</v>
      </c>
      <c r="P146" s="9">
        <f t="shared" si="152"/>
        <v>0.28584289512830269</v>
      </c>
      <c r="Q146" s="12">
        <f t="shared" si="153"/>
        <v>7.4319152733358707E-2</v>
      </c>
      <c r="R146" s="9">
        <f t="shared" si="154"/>
        <v>0.19735245833333334</v>
      </c>
      <c r="S146" s="13">
        <f t="shared" si="155"/>
        <v>0.3765808308697719</v>
      </c>
      <c r="T146" s="2">
        <f t="shared" si="156"/>
        <v>0.01</v>
      </c>
      <c r="U146" s="14">
        <f t="shared" si="157"/>
        <v>3.7658083086977191E-3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9.2558083086977209E-3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4.3370160954799104</v>
      </c>
      <c r="E147" s="10">
        <f t="shared" si="166"/>
        <v>10.356800659316299</v>
      </c>
      <c r="F147" s="7" t="s">
        <v>85</v>
      </c>
      <c r="G147" s="1">
        <v>12</v>
      </c>
      <c r="H147" s="9">
        <f t="shared" si="147"/>
        <v>4.3370160954799104</v>
      </c>
      <c r="I147" s="9">
        <f t="shared" si="148"/>
        <v>277.48701609547987</v>
      </c>
      <c r="J147" s="9">
        <f t="shared" si="149"/>
        <v>3.0420692034926373E-2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4.9337032802854752</v>
      </c>
      <c r="P147" s="9">
        <f t="shared" si="152"/>
        <v>0.15008666808127047</v>
      </c>
      <c r="Q147" s="12">
        <f t="shared" si="153"/>
        <v>3.9022533701130326E-2</v>
      </c>
      <c r="R147" s="9">
        <f t="shared" si="154"/>
        <v>0.19735245833333334</v>
      </c>
      <c r="S147" s="13">
        <f t="shared" si="155"/>
        <v>0.19773016272855476</v>
      </c>
      <c r="T147" s="2">
        <f t="shared" si="156"/>
        <v>0.01</v>
      </c>
      <c r="U147" s="14">
        <f t="shared" si="157"/>
        <v>1.9773016272855476E-3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7.4673016272855481E-3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1.3966924331956201</v>
      </c>
      <c r="E148" s="10">
        <f t="shared" si="166"/>
        <v>4.3370160954799104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9610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11949090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146000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1569900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26445400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52324749.534639649</v>
      </c>
      <c r="J13" s="6" t="s">
        <v>37</v>
      </c>
      <c r="K13" s="6">
        <f>I13/(10000*1000)</f>
        <v>5.2324749534639645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4.1109012549677404</v>
      </c>
      <c r="E26" s="7"/>
      <c r="F26" s="7"/>
      <c r="G26" s="1">
        <v>1</v>
      </c>
      <c r="H26" s="9">
        <f t="shared" ref="H26:H37" si="0">E27</f>
        <v>4.1109012549677404</v>
      </c>
      <c r="I26" s="9">
        <f t="shared" ref="I26:I37" si="1">H26+273.15</f>
        <v>277.26090125496773</v>
      </c>
      <c r="J26" s="9">
        <f t="shared" ref="J26:J37" si="2">EXP(($C$15*(I26-$C$13))/($C$16*I26*$C$13))</f>
        <v>2.9562501953839387E-2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1.1982301129952855</v>
      </c>
      <c r="Q26" s="12">
        <f t="shared" ref="Q26:Q37" si="6">P26*$B$28</f>
        <v>0.11982301129952855</v>
      </c>
      <c r="R26" s="9">
        <f t="shared" ref="R26:R37" si="7">L26*$B$28</f>
        <v>4.0532094166666672</v>
      </c>
      <c r="S26" s="13">
        <f t="shared" ref="S26:S37" si="8">Q26/R26</f>
        <v>2.9562501953839387E-2</v>
      </c>
      <c r="T26" s="2">
        <f t="shared" ref="T26:T37" si="9">$B$27/100</f>
        <v>0.34</v>
      </c>
      <c r="U26" s="14">
        <f t="shared" ref="U26:U37" si="10">S26*T26</f>
        <v>1.0051250664305393E-2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2.2951250664305395E-2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800.83333333333337</v>
      </c>
      <c r="AU26" s="1">
        <f t="shared" ref="AU26:AU37" si="17">AT26*10000*AS26*0.67*AR26*AQ26</f>
        <v>1468058.7180086668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3.86428213063907</v>
      </c>
      <c r="E27" s="10">
        <f t="shared" ref="E27:E38" si="18">D26</f>
        <v>4.1109012549677404</v>
      </c>
      <c r="F27" s="7" t="s">
        <v>83</v>
      </c>
      <c r="G27" s="1">
        <v>2</v>
      </c>
      <c r="H27" s="9">
        <f t="shared" si="0"/>
        <v>3.86428213063907</v>
      </c>
      <c r="I27" s="9">
        <f t="shared" si="1"/>
        <v>277.01428213063906</v>
      </c>
      <c r="J27" s="9">
        <f t="shared" si="2"/>
        <v>2.8652543434184524E-2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79.865958220338044</v>
      </c>
      <c r="P27" s="9">
        <f t="shared" si="5"/>
        <v>2.2883628368210025</v>
      </c>
      <c r="Q27" s="12">
        <f t="shared" si="6"/>
        <v>0.22883628368210027</v>
      </c>
      <c r="R27" s="9">
        <f t="shared" si="7"/>
        <v>4.0532094166666672</v>
      </c>
      <c r="S27" s="13">
        <f t="shared" si="8"/>
        <v>5.6458045997113494E-2</v>
      </c>
      <c r="T27" s="2">
        <f t="shared" si="9"/>
        <v>0.34</v>
      </c>
      <c r="U27" s="14">
        <f t="shared" si="10"/>
        <v>1.919573563901859E-2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3.2095735639018588E-2</v>
      </c>
      <c r="AR27" s="9">
        <f t="shared" si="14"/>
        <v>119.21204166666666</v>
      </c>
      <c r="AS27" s="1">
        <f t="shared" si="15"/>
        <v>0.1</v>
      </c>
      <c r="AT27" s="1">
        <f t="shared" si="16"/>
        <v>800.83333333333337</v>
      </c>
      <c r="AU27" s="1">
        <f t="shared" si="17"/>
        <v>2052978.5154167204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-1.6307645552923999</v>
      </c>
      <c r="E28" s="10">
        <f t="shared" si="18"/>
        <v>3.86428213063907</v>
      </c>
      <c r="F28" s="7" t="s">
        <v>83</v>
      </c>
      <c r="G28" s="1">
        <v>3</v>
      </c>
      <c r="H28" s="9">
        <f t="shared" si="0"/>
        <v>-1.6307645552923999</v>
      </c>
      <c r="I28" s="9">
        <f t="shared" si="1"/>
        <v>271.51923544470759</v>
      </c>
      <c r="J28" s="9">
        <f t="shared" si="2"/>
        <v>1.40678280454004E-2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118.1096895501837</v>
      </c>
      <c r="P28" s="9">
        <f t="shared" si="5"/>
        <v>1.6615468030876088</v>
      </c>
      <c r="Q28" s="12">
        <f t="shared" si="6"/>
        <v>0.1661546803087609</v>
      </c>
      <c r="R28" s="9">
        <f t="shared" si="7"/>
        <v>4.0532094166666672</v>
      </c>
      <c r="S28" s="13">
        <f t="shared" si="8"/>
        <v>4.0993361859256068E-2</v>
      </c>
      <c r="T28" s="2">
        <f t="shared" si="9"/>
        <v>0.34</v>
      </c>
      <c r="U28" s="14">
        <f t="shared" si="10"/>
        <v>1.3937743032147063E-2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2.6837743032147063E-2</v>
      </c>
      <c r="AR28" s="9">
        <f t="shared" si="14"/>
        <v>119.21204166666666</v>
      </c>
      <c r="AS28" s="1">
        <f t="shared" si="15"/>
        <v>0.1</v>
      </c>
      <c r="AT28" s="1">
        <f t="shared" si="16"/>
        <v>800.83333333333337</v>
      </c>
      <c r="AU28" s="1">
        <f t="shared" si="17"/>
        <v>1716655.1490501203</v>
      </c>
    </row>
    <row r="29" spans="1:47" x14ac:dyDescent="0.15">
      <c r="C29" s="7">
        <v>3</v>
      </c>
      <c r="D29" s="8">
        <v>2.4848278459706199</v>
      </c>
      <c r="E29" s="10">
        <f t="shared" si="18"/>
        <v>-1.6307645552923999</v>
      </c>
      <c r="F29" s="7" t="s">
        <v>83</v>
      </c>
      <c r="G29" s="1">
        <v>4</v>
      </c>
      <c r="H29" s="9">
        <f t="shared" si="0"/>
        <v>2.4848278459706199</v>
      </c>
      <c r="I29" s="9">
        <f t="shared" si="1"/>
        <v>275.63482784597062</v>
      </c>
      <c r="J29" s="9">
        <f t="shared" si="2"/>
        <v>2.4030736914125325E-2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156.98023691376275</v>
      </c>
      <c r="P29" s="9">
        <f t="shared" si="5"/>
        <v>3.7723507739916973</v>
      </c>
      <c r="Q29" s="12">
        <f t="shared" si="6"/>
        <v>0.37723507739916973</v>
      </c>
      <c r="R29" s="9">
        <f t="shared" si="7"/>
        <v>4.0532094166666672</v>
      </c>
      <c r="S29" s="13">
        <f t="shared" si="8"/>
        <v>9.3070709805417692E-2</v>
      </c>
      <c r="T29" s="2">
        <f t="shared" si="9"/>
        <v>0.34</v>
      </c>
      <c r="U29" s="14">
        <f t="shared" si="10"/>
        <v>3.1644041333842014E-2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4.4544041333842016E-2</v>
      </c>
      <c r="AR29" s="9">
        <f t="shared" si="14"/>
        <v>119.21204166666666</v>
      </c>
      <c r="AS29" s="1">
        <f t="shared" si="15"/>
        <v>0.1</v>
      </c>
      <c r="AT29" s="1">
        <f t="shared" si="16"/>
        <v>800.83333333333337</v>
      </c>
      <c r="AU29" s="1">
        <f t="shared" si="17"/>
        <v>2849224.6096717999</v>
      </c>
    </row>
    <row r="30" spans="1:47" x14ac:dyDescent="0.15">
      <c r="C30" s="7">
        <v>4</v>
      </c>
      <c r="D30" s="8">
        <v>12.436196672960699</v>
      </c>
      <c r="E30" s="10">
        <f t="shared" si="18"/>
        <v>2.4848278459706199</v>
      </c>
      <c r="F30" s="7" t="s">
        <v>83</v>
      </c>
      <c r="G30" s="1">
        <v>5</v>
      </c>
      <c r="H30" s="9">
        <f t="shared" si="0"/>
        <v>12.436196672960699</v>
      </c>
      <c r="I30" s="9">
        <f t="shared" si="1"/>
        <v>285.58619667296068</v>
      </c>
      <c r="J30" s="9">
        <f t="shared" si="2"/>
        <v>8.2289745495390781E-2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145.5474918327825</v>
      </c>
      <c r="O30" s="9">
        <f t="shared" si="19"/>
        <v>48.192488473655231</v>
      </c>
      <c r="P30" s="9">
        <f t="shared" si="5"/>
        <v>3.9657476112866425</v>
      </c>
      <c r="Q30" s="12">
        <f t="shared" si="6"/>
        <v>0.3965747611286643</v>
      </c>
      <c r="R30" s="9">
        <f t="shared" si="7"/>
        <v>4.0532094166666672</v>
      </c>
      <c r="S30" s="13">
        <f t="shared" si="8"/>
        <v>9.7842159227687964E-2</v>
      </c>
      <c r="T30" s="2">
        <f t="shared" si="9"/>
        <v>0.34</v>
      </c>
      <c r="U30" s="14">
        <f t="shared" si="10"/>
        <v>3.3266334137413908E-2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4.616633413741391E-2</v>
      </c>
      <c r="AR30" s="9">
        <f t="shared" si="14"/>
        <v>119.21204166666666</v>
      </c>
      <c r="AS30" s="1">
        <f t="shared" si="15"/>
        <v>0.1</v>
      </c>
      <c r="AT30" s="1">
        <f t="shared" si="16"/>
        <v>800.83333333333337</v>
      </c>
      <c r="AU30" s="1">
        <f t="shared" si="17"/>
        <v>2952993.294362714</v>
      </c>
    </row>
    <row r="31" spans="1:47" x14ac:dyDescent="0.15">
      <c r="C31" s="7">
        <v>5</v>
      </c>
      <c r="D31" s="8">
        <v>16.237957818429098</v>
      </c>
      <c r="E31" s="10">
        <f t="shared" si="18"/>
        <v>12.436196672960699</v>
      </c>
      <c r="F31" s="7" t="s">
        <v>85</v>
      </c>
      <c r="G31" s="1">
        <v>6</v>
      </c>
      <c r="H31" s="9">
        <f t="shared" si="0"/>
        <v>16.237957818429098</v>
      </c>
      <c r="I31" s="9">
        <f t="shared" si="1"/>
        <v>289.38795781842907</v>
      </c>
      <c r="J31" s="9">
        <f t="shared" si="2"/>
        <v>0.12878552468109655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84.758835029035254</v>
      </c>
      <c r="P31" s="9">
        <f t="shared" si="5"/>
        <v>10.915711040572811</v>
      </c>
      <c r="Q31" s="12">
        <f t="shared" si="6"/>
        <v>1.0915711040572811</v>
      </c>
      <c r="R31" s="9">
        <f t="shared" si="7"/>
        <v>4.0532094166666672</v>
      </c>
      <c r="S31" s="13">
        <f t="shared" si="8"/>
        <v>0.26931031482577134</v>
      </c>
      <c r="T31" s="2">
        <f t="shared" si="9"/>
        <v>0.34</v>
      </c>
      <c r="U31" s="14">
        <f t="shared" si="10"/>
        <v>9.1565507040762259E-2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0.10446550704076225</v>
      </c>
      <c r="AR31" s="9">
        <f t="shared" si="14"/>
        <v>119.21204166666666</v>
      </c>
      <c r="AS31" s="1">
        <f t="shared" si="15"/>
        <v>0.1</v>
      </c>
      <c r="AT31" s="1">
        <f t="shared" si="16"/>
        <v>800.83333333333337</v>
      </c>
      <c r="AU31" s="1">
        <f t="shared" si="17"/>
        <v>6682054.0887081185</v>
      </c>
    </row>
    <row r="32" spans="1:47" x14ac:dyDescent="0.15">
      <c r="C32" s="7">
        <v>6</v>
      </c>
      <c r="D32" s="8">
        <v>17.881987087990598</v>
      </c>
      <c r="E32" s="10">
        <f t="shared" si="18"/>
        <v>16.237957818429098</v>
      </c>
      <c r="F32" s="7" t="s">
        <v>83</v>
      </c>
      <c r="G32" s="1">
        <v>7</v>
      </c>
      <c r="H32" s="9">
        <f t="shared" si="0"/>
        <v>17.881987087990598</v>
      </c>
      <c r="I32" s="9">
        <f t="shared" si="1"/>
        <v>291.03198708799056</v>
      </c>
      <c r="J32" s="9">
        <f t="shared" si="2"/>
        <v>0.15574410190615504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114.3752181551291</v>
      </c>
      <c r="P32" s="9">
        <f t="shared" si="5"/>
        <v>17.813265631891142</v>
      </c>
      <c r="Q32" s="12">
        <f t="shared" si="6"/>
        <v>1.7813265631891142</v>
      </c>
      <c r="R32" s="9">
        <f t="shared" si="7"/>
        <v>4.0532094166666672</v>
      </c>
      <c r="S32" s="13">
        <f t="shared" si="8"/>
        <v>0.4394854496943475</v>
      </c>
      <c r="T32" s="2">
        <f t="shared" si="9"/>
        <v>0.34</v>
      </c>
      <c r="U32" s="14">
        <f t="shared" si="10"/>
        <v>0.14942505289607816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0.17507505289607816</v>
      </c>
      <c r="AR32" s="9">
        <f t="shared" si="14"/>
        <v>119.21204166666666</v>
      </c>
      <c r="AS32" s="1">
        <f t="shared" si="15"/>
        <v>0.1</v>
      </c>
      <c r="AT32" s="1">
        <f t="shared" si="16"/>
        <v>800.83333333333337</v>
      </c>
      <c r="AU32" s="1">
        <f t="shared" si="17"/>
        <v>11198538.21777318</v>
      </c>
    </row>
    <row r="33" spans="1:48" x14ac:dyDescent="0.15">
      <c r="C33" s="7">
        <v>7</v>
      </c>
      <c r="D33" s="8">
        <v>20.5511943484642</v>
      </c>
      <c r="E33" s="10">
        <f t="shared" si="18"/>
        <v>17.881987087990598</v>
      </c>
      <c r="F33" s="7" t="s">
        <v>83</v>
      </c>
      <c r="G33" s="1">
        <v>8</v>
      </c>
      <c r="H33" s="9">
        <f t="shared" si="0"/>
        <v>20.5511943484642</v>
      </c>
      <c r="I33" s="9">
        <f t="shared" si="1"/>
        <v>293.70119434846418</v>
      </c>
      <c r="J33" s="9">
        <f t="shared" si="2"/>
        <v>0.21108669390216356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137.09404668990462</v>
      </c>
      <c r="P33" s="9">
        <f t="shared" si="5"/>
        <v>28.938729069440814</v>
      </c>
      <c r="Q33" s="12">
        <f t="shared" si="6"/>
        <v>2.8938729069440816</v>
      </c>
      <c r="R33" s="9">
        <f t="shared" si="7"/>
        <v>4.0532094166666672</v>
      </c>
      <c r="S33" s="13">
        <f t="shared" si="8"/>
        <v>0.71397073515238785</v>
      </c>
      <c r="T33" s="2">
        <f t="shared" si="9"/>
        <v>0.34</v>
      </c>
      <c r="U33" s="14">
        <f t="shared" si="10"/>
        <v>0.24275004995181187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0.26840004995181188</v>
      </c>
      <c r="AR33" s="9">
        <f t="shared" si="14"/>
        <v>119.21204166666666</v>
      </c>
      <c r="AS33" s="1">
        <f t="shared" si="15"/>
        <v>0.1</v>
      </c>
      <c r="AT33" s="1">
        <f t="shared" si="16"/>
        <v>800.83333333333337</v>
      </c>
      <c r="AU33" s="1">
        <f t="shared" si="17"/>
        <v>17167998.33738577</v>
      </c>
    </row>
    <row r="34" spans="1:48" x14ac:dyDescent="0.15">
      <c r="C34" s="7">
        <v>8</v>
      </c>
      <c r="D34" s="8">
        <v>20.087748233576001</v>
      </c>
      <c r="E34" s="10">
        <f t="shared" si="18"/>
        <v>20.5511943484642</v>
      </c>
      <c r="F34" s="7" t="s">
        <v>83</v>
      </c>
      <c r="G34" s="1">
        <v>9</v>
      </c>
      <c r="H34" s="9">
        <f t="shared" si="0"/>
        <v>20.087748233576001</v>
      </c>
      <c r="I34" s="9">
        <f t="shared" si="1"/>
        <v>293.23774823357599</v>
      </c>
      <c r="J34" s="9">
        <f t="shared" si="2"/>
        <v>0.20031156345481907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148.68741178713046</v>
      </c>
      <c r="P34" s="9">
        <f t="shared" si="5"/>
        <v>29.783807921130595</v>
      </c>
      <c r="Q34" s="12">
        <f t="shared" si="6"/>
        <v>2.9783807921130596</v>
      </c>
      <c r="R34" s="9">
        <f t="shared" si="7"/>
        <v>4.0532094166666672</v>
      </c>
      <c r="S34" s="13">
        <f t="shared" si="8"/>
        <v>0.73482035738544704</v>
      </c>
      <c r="T34" s="2">
        <f t="shared" si="9"/>
        <v>0.34</v>
      </c>
      <c r="U34" s="14">
        <f t="shared" si="10"/>
        <v>0.24983892151105203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0.27548892151105203</v>
      </c>
      <c r="AR34" s="9">
        <f t="shared" si="14"/>
        <v>119.21204166666666</v>
      </c>
      <c r="AS34" s="1">
        <f t="shared" si="15"/>
        <v>0.1</v>
      </c>
      <c r="AT34" s="1">
        <f t="shared" si="16"/>
        <v>800.83333333333337</v>
      </c>
      <c r="AU34" s="1">
        <f t="shared" si="17"/>
        <v>17621432.437583689</v>
      </c>
    </row>
    <row r="35" spans="1:48" x14ac:dyDescent="0.15">
      <c r="C35" s="7">
        <v>9</v>
      </c>
      <c r="D35" s="8">
        <v>15.3281696805296</v>
      </c>
      <c r="E35" s="10">
        <f t="shared" si="18"/>
        <v>20.087748233576001</v>
      </c>
      <c r="F35" s="7" t="s">
        <v>83</v>
      </c>
      <c r="G35" s="1">
        <v>10</v>
      </c>
      <c r="H35" s="9">
        <f t="shared" si="0"/>
        <v>15.3281696805296</v>
      </c>
      <c r="I35" s="9">
        <f t="shared" si="1"/>
        <v>288.47816968052956</v>
      </c>
      <c r="J35" s="9">
        <f t="shared" si="2"/>
        <v>0.11581995570428537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159.43569803266652</v>
      </c>
      <c r="P35" s="9">
        <f t="shared" si="5"/>
        <v>18.465835483825256</v>
      </c>
      <c r="Q35" s="12">
        <f t="shared" si="6"/>
        <v>1.8465835483825257</v>
      </c>
      <c r="R35" s="9">
        <f t="shared" si="7"/>
        <v>4.0532094166666672</v>
      </c>
      <c r="S35" s="13">
        <f t="shared" si="8"/>
        <v>0.45558552706145244</v>
      </c>
      <c r="T35" s="2">
        <f t="shared" si="9"/>
        <v>0.34</v>
      </c>
      <c r="U35" s="14">
        <f t="shared" si="10"/>
        <v>0.15489907920089385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0.18054907920089386</v>
      </c>
      <c r="AR35" s="9">
        <f t="shared" si="14"/>
        <v>119.21204166666666</v>
      </c>
      <c r="AS35" s="1">
        <f t="shared" si="15"/>
        <v>0.1</v>
      </c>
      <c r="AT35" s="1">
        <f t="shared" si="16"/>
        <v>800.83333333333337</v>
      </c>
      <c r="AU35" s="1">
        <f t="shared" si="17"/>
        <v>11548680.009910529</v>
      </c>
    </row>
    <row r="36" spans="1:48" x14ac:dyDescent="0.15">
      <c r="C36" s="7">
        <v>10</v>
      </c>
      <c r="D36" s="8">
        <v>10.9866767321901</v>
      </c>
      <c r="E36" s="10">
        <f t="shared" si="18"/>
        <v>15.3281696805296</v>
      </c>
      <c r="F36" s="7" t="s">
        <v>83</v>
      </c>
      <c r="G36" s="1">
        <v>11</v>
      </c>
      <c r="H36" s="9">
        <f t="shared" si="0"/>
        <v>10.9866767321901</v>
      </c>
      <c r="I36" s="9">
        <f t="shared" si="1"/>
        <v>284.1366767321901</v>
      </c>
      <c r="J36" s="9">
        <f t="shared" si="2"/>
        <v>6.9152631987031782E-2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133.92136942139919</v>
      </c>
      <c r="O36" s="9">
        <f t="shared" si="19"/>
        <v>47.580587294108739</v>
      </c>
      <c r="P36" s="9">
        <f t="shared" si="5"/>
        <v>3.2903228428763418</v>
      </c>
      <c r="Q36" s="12">
        <f t="shared" si="6"/>
        <v>0.3290322842876342</v>
      </c>
      <c r="R36" s="9">
        <f t="shared" si="7"/>
        <v>4.0532094166666672</v>
      </c>
      <c r="S36" s="13">
        <f t="shared" si="8"/>
        <v>8.1178209774867296E-2</v>
      </c>
      <c r="T36" s="2">
        <f t="shared" si="9"/>
        <v>0.34</v>
      </c>
      <c r="U36" s="14">
        <f t="shared" si="10"/>
        <v>2.7600591323454882E-2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4.0500591323454883E-2</v>
      </c>
      <c r="AR36" s="9">
        <f t="shared" si="14"/>
        <v>119.21204166666666</v>
      </c>
      <c r="AS36" s="1">
        <f t="shared" si="15"/>
        <v>0.1</v>
      </c>
      <c r="AT36" s="1">
        <f t="shared" si="16"/>
        <v>800.83333333333337</v>
      </c>
      <c r="AU36" s="1">
        <f t="shared" si="17"/>
        <v>2590588.5063324301</v>
      </c>
    </row>
    <row r="37" spans="1:48" x14ac:dyDescent="0.15">
      <c r="C37" s="7">
        <v>11</v>
      </c>
      <c r="D37" s="8">
        <v>5.42624071042182</v>
      </c>
      <c r="E37" s="10">
        <f t="shared" si="18"/>
        <v>10.9866767321901</v>
      </c>
      <c r="F37" s="7" t="s">
        <v>85</v>
      </c>
      <c r="G37" s="1">
        <v>12</v>
      </c>
      <c r="H37" s="9">
        <f t="shared" si="0"/>
        <v>5.42624071042182</v>
      </c>
      <c r="I37" s="9">
        <f t="shared" si="1"/>
        <v>278.57624071042181</v>
      </c>
      <c r="J37" s="9">
        <f t="shared" si="2"/>
        <v>3.4894199863798624E-2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84.82235861789907</v>
      </c>
      <c r="P37" s="9">
        <f t="shared" si="5"/>
        <v>2.9598083345317718</v>
      </c>
      <c r="Q37" s="12">
        <f t="shared" si="6"/>
        <v>0.29598083345317722</v>
      </c>
      <c r="R37" s="9">
        <f t="shared" si="7"/>
        <v>4.0532094166666672</v>
      </c>
      <c r="S37" s="13">
        <f t="shared" si="8"/>
        <v>7.3023819651684793E-2</v>
      </c>
      <c r="T37" s="2">
        <f t="shared" si="9"/>
        <v>0.34</v>
      </c>
      <c r="U37" s="14">
        <f t="shared" si="10"/>
        <v>2.4828098681572833E-2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3.7728098681572834E-2</v>
      </c>
      <c r="AR37" s="9">
        <f t="shared" si="14"/>
        <v>119.21204166666666</v>
      </c>
      <c r="AS37" s="1">
        <f t="shared" si="15"/>
        <v>0.1</v>
      </c>
      <c r="AT37" s="1">
        <f t="shared" si="16"/>
        <v>800.83333333333337</v>
      </c>
      <c r="AU37" s="1">
        <f t="shared" si="17"/>
        <v>2413248.1925925817</v>
      </c>
      <c r="AV37" s="1">
        <f>SUM(AU26:AU37)</f>
        <v>80262450.076796308</v>
      </c>
    </row>
    <row r="38" spans="1:48" x14ac:dyDescent="0.15">
      <c r="C38" s="7">
        <v>12</v>
      </c>
      <c r="D38" s="8">
        <v>4.1284643823997698</v>
      </c>
      <c r="E38" s="10">
        <f t="shared" si="18"/>
        <v>5.42624071042182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4.1109012549677404</v>
      </c>
      <c r="E42" s="7"/>
      <c r="F42" s="7"/>
      <c r="G42" s="1">
        <v>1</v>
      </c>
      <c r="H42" s="9">
        <f t="shared" ref="H42:H53" si="20">E43</f>
        <v>4.1109012549677404</v>
      </c>
      <c r="I42" s="9">
        <f t="shared" ref="I42:I53" si="21">H42+273.15</f>
        <v>277.26090125496773</v>
      </c>
      <c r="J42" s="9">
        <f t="shared" ref="J42:J53" si="22">EXP(($C$15*(I42-$C$13))/($C$16*I42*$C$13))</f>
        <v>2.9562501953839387E-2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1.7399380056206595</v>
      </c>
      <c r="Q42" s="12">
        <f t="shared" ref="Q42:Q53" si="26">P42*$B$44</f>
        <v>0.41758512134895825</v>
      </c>
      <c r="R42" s="9">
        <f t="shared" ref="R42:R53" si="27">L42*$B$44</f>
        <v>14.125500000000001</v>
      </c>
      <c r="S42" s="13">
        <f t="shared" ref="S42:S53" si="28">Q42/R42</f>
        <v>2.9562501953839384E-2</v>
      </c>
      <c r="T42" s="2">
        <f t="shared" ref="T42:T53" si="29">$B$43/100</f>
        <v>0.43</v>
      </c>
      <c r="U42" s="14">
        <f t="shared" ref="U42:U53" si="30">S42*T42</f>
        <v>1.2711875840150934E-2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2.1131875840150933E-2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995757.5</v>
      </c>
      <c r="AU42" s="1">
        <f t="shared" ref="AU42:AU53" si="38">AT42*10000*AS42*0.67*AR42*AQ42</f>
        <v>4631288259.7842054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3.86428213063907</v>
      </c>
      <c r="E43" s="10">
        <f t="shared" ref="E43:E54" si="40">D42</f>
        <v>4.1109012549677404</v>
      </c>
      <c r="F43" s="7" t="s">
        <v>83</v>
      </c>
      <c r="G43" s="1">
        <v>2</v>
      </c>
      <c r="H43" s="9">
        <f t="shared" si="20"/>
        <v>3.86428213063907</v>
      </c>
      <c r="I43" s="9">
        <f t="shared" si="21"/>
        <v>277.01428213063906</v>
      </c>
      <c r="J43" s="9">
        <f t="shared" si="22"/>
        <v>2.8652543434184524E-2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115.97256199437935</v>
      </c>
      <c r="P43" s="9">
        <f t="shared" si="25"/>
        <v>3.3229088697176117</v>
      </c>
      <c r="Q43" s="12">
        <f t="shared" si="26"/>
        <v>0.79749812873222681</v>
      </c>
      <c r="R43" s="9">
        <f t="shared" si="27"/>
        <v>14.125500000000001</v>
      </c>
      <c r="S43" s="13">
        <f t="shared" si="28"/>
        <v>5.6458045997113501E-2</v>
      </c>
      <c r="T43" s="2">
        <f t="shared" si="29"/>
        <v>0.43</v>
      </c>
      <c r="U43" s="14">
        <f t="shared" si="30"/>
        <v>2.4276959778758805E-2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3.2696959778758805E-2</v>
      </c>
      <c r="AR43" s="9">
        <f t="shared" si="35"/>
        <v>136.875</v>
      </c>
      <c r="AS43" s="1">
        <f t="shared" si="36"/>
        <v>0.24</v>
      </c>
      <c r="AT43" s="1">
        <f t="shared" si="37"/>
        <v>995757.5</v>
      </c>
      <c r="AU43" s="1">
        <f t="shared" si="38"/>
        <v>7165906476.9954882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-1.6307645552923999</v>
      </c>
      <c r="E44" s="10">
        <f t="shared" si="40"/>
        <v>3.86428213063907</v>
      </c>
      <c r="F44" s="7" t="s">
        <v>83</v>
      </c>
      <c r="G44" s="1">
        <v>3</v>
      </c>
      <c r="H44" s="9">
        <f t="shared" si="20"/>
        <v>-1.6307645552923999</v>
      </c>
      <c r="I44" s="9">
        <f t="shared" si="21"/>
        <v>271.51923544470759</v>
      </c>
      <c r="J44" s="9">
        <f t="shared" si="22"/>
        <v>1.40678280454004E-2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171.50590312466173</v>
      </c>
      <c r="P44" s="9">
        <f t="shared" si="25"/>
        <v>2.4127155539288405</v>
      </c>
      <c r="Q44" s="12">
        <f t="shared" si="26"/>
        <v>0.57905173294292167</v>
      </c>
      <c r="R44" s="9">
        <f t="shared" si="27"/>
        <v>14.125500000000001</v>
      </c>
      <c r="S44" s="13">
        <f t="shared" si="28"/>
        <v>4.0993361859256075E-2</v>
      </c>
      <c r="T44" s="2">
        <f t="shared" si="29"/>
        <v>0.43</v>
      </c>
      <c r="U44" s="14">
        <f t="shared" si="30"/>
        <v>1.7627145599480112E-2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2.6047145599480112E-2</v>
      </c>
      <c r="AR44" s="9">
        <f t="shared" si="35"/>
        <v>136.875</v>
      </c>
      <c r="AS44" s="1">
        <f t="shared" si="36"/>
        <v>0.24</v>
      </c>
      <c r="AT44" s="1">
        <f t="shared" si="37"/>
        <v>995757.5</v>
      </c>
      <c r="AU44" s="1">
        <f t="shared" si="38"/>
        <v>5708524909.3958559</v>
      </c>
    </row>
    <row r="45" spans="1:48" x14ac:dyDescent="0.15">
      <c r="C45" s="7">
        <v>3</v>
      </c>
      <c r="D45" s="7">
        <f t="shared" si="39"/>
        <v>2.4848278459706199</v>
      </c>
      <c r="E45" s="10">
        <f t="shared" si="40"/>
        <v>-1.6307645552923999</v>
      </c>
      <c r="F45" s="7" t="s">
        <v>83</v>
      </c>
      <c r="G45" s="1">
        <v>4</v>
      </c>
      <c r="H45" s="9">
        <f t="shared" si="20"/>
        <v>2.4848278459706199</v>
      </c>
      <c r="I45" s="9">
        <f t="shared" si="21"/>
        <v>275.63482784597062</v>
      </c>
      <c r="J45" s="9">
        <f t="shared" si="22"/>
        <v>2.4030736914125325E-2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227.9494375707329</v>
      </c>
      <c r="P45" s="9">
        <f t="shared" si="25"/>
        <v>5.4777929639851175</v>
      </c>
      <c r="Q45" s="12">
        <f t="shared" si="26"/>
        <v>1.3146703113564282</v>
      </c>
      <c r="R45" s="9">
        <f t="shared" si="27"/>
        <v>14.125500000000001</v>
      </c>
      <c r="S45" s="13">
        <f t="shared" si="28"/>
        <v>9.3070709805417734E-2</v>
      </c>
      <c r="T45" s="2">
        <f t="shared" si="29"/>
        <v>0.43</v>
      </c>
      <c r="U45" s="14">
        <f t="shared" si="30"/>
        <v>4.0020405216329623E-2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4.844040521632962E-2</v>
      </c>
      <c r="AR45" s="9">
        <f t="shared" si="35"/>
        <v>136.875</v>
      </c>
      <c r="AS45" s="1">
        <f t="shared" si="36"/>
        <v>0.24</v>
      </c>
      <c r="AT45" s="1">
        <f t="shared" si="37"/>
        <v>995757.5</v>
      </c>
      <c r="AU45" s="1">
        <f t="shared" si="38"/>
        <v>10616259610.57959</v>
      </c>
    </row>
    <row r="46" spans="1:48" x14ac:dyDescent="0.15">
      <c r="C46" s="7">
        <v>4</v>
      </c>
      <c r="D46" s="7">
        <f t="shared" si="39"/>
        <v>12.436196672960699</v>
      </c>
      <c r="E46" s="10">
        <f t="shared" si="40"/>
        <v>2.4848278459706199</v>
      </c>
      <c r="F46" s="7" t="s">
        <v>83</v>
      </c>
      <c r="G46" s="1">
        <v>5</v>
      </c>
      <c r="H46" s="9">
        <f t="shared" si="20"/>
        <v>12.436196672960699</v>
      </c>
      <c r="I46" s="9">
        <f t="shared" si="21"/>
        <v>285.58619667296068</v>
      </c>
      <c r="J46" s="9">
        <f t="shared" si="22"/>
        <v>8.2289745495390781E-2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211.34806237641038</v>
      </c>
      <c r="O46" s="9">
        <f t="shared" si="41"/>
        <v>69.979832230337422</v>
      </c>
      <c r="P46" s="9">
        <f t="shared" si="25"/>
        <v>5.7586225840446117</v>
      </c>
      <c r="Q46" s="12">
        <f t="shared" si="26"/>
        <v>1.3820694201707067</v>
      </c>
      <c r="R46" s="9">
        <f t="shared" si="27"/>
        <v>14.125500000000001</v>
      </c>
      <c r="S46" s="13">
        <f t="shared" si="28"/>
        <v>9.7842159227687978E-2</v>
      </c>
      <c r="T46" s="2">
        <f t="shared" si="29"/>
        <v>0.43</v>
      </c>
      <c r="U46" s="14">
        <f t="shared" si="30"/>
        <v>4.2072128467905832E-2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5.0492128467905829E-2</v>
      </c>
      <c r="AR46" s="9">
        <f t="shared" si="35"/>
        <v>136.875</v>
      </c>
      <c r="AS46" s="1">
        <f t="shared" si="36"/>
        <v>0.24</v>
      </c>
      <c r="AT46" s="1">
        <f t="shared" si="37"/>
        <v>995757.5</v>
      </c>
      <c r="AU46" s="1">
        <f t="shared" si="38"/>
        <v>11065917836.816986</v>
      </c>
    </row>
    <row r="47" spans="1:48" x14ac:dyDescent="0.15">
      <c r="C47" s="7">
        <v>5</v>
      </c>
      <c r="D47" s="7">
        <f t="shared" si="39"/>
        <v>16.237957818429098</v>
      </c>
      <c r="E47" s="10">
        <f t="shared" si="40"/>
        <v>12.436196672960699</v>
      </c>
      <c r="F47" s="7" t="s">
        <v>85</v>
      </c>
      <c r="G47" s="1">
        <v>6</v>
      </c>
      <c r="H47" s="9">
        <f t="shared" si="20"/>
        <v>16.237957818429098</v>
      </c>
      <c r="I47" s="9">
        <f t="shared" si="21"/>
        <v>289.38795781842907</v>
      </c>
      <c r="J47" s="9">
        <f t="shared" si="22"/>
        <v>0.12878552468109655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123.07745964629279</v>
      </c>
      <c r="P47" s="9">
        <f t="shared" si="25"/>
        <v>15.850595216964306</v>
      </c>
      <c r="Q47" s="12">
        <f t="shared" si="26"/>
        <v>3.8041428520714335</v>
      </c>
      <c r="R47" s="9">
        <f t="shared" si="27"/>
        <v>14.125500000000001</v>
      </c>
      <c r="S47" s="13">
        <f t="shared" si="28"/>
        <v>0.26931031482577134</v>
      </c>
      <c r="T47" s="2">
        <f t="shared" si="29"/>
        <v>0.43</v>
      </c>
      <c r="U47" s="14">
        <f t="shared" si="30"/>
        <v>0.11580343537508167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0.12422343537508168</v>
      </c>
      <c r="AR47" s="9">
        <f t="shared" si="35"/>
        <v>136.875</v>
      </c>
      <c r="AS47" s="1">
        <f t="shared" si="36"/>
        <v>0.24</v>
      </c>
      <c r="AT47" s="1">
        <f t="shared" si="37"/>
        <v>995757.5</v>
      </c>
      <c r="AU47" s="1">
        <f t="shared" si="38"/>
        <v>27224962998.768436</v>
      </c>
    </row>
    <row r="48" spans="1:48" x14ac:dyDescent="0.15">
      <c r="C48" s="7">
        <v>6</v>
      </c>
      <c r="D48" s="7">
        <f t="shared" si="39"/>
        <v>17.881987087990598</v>
      </c>
      <c r="E48" s="10">
        <f t="shared" si="40"/>
        <v>16.237957818429098</v>
      </c>
      <c r="F48" s="7" t="s">
        <v>83</v>
      </c>
      <c r="G48" s="1">
        <v>7</v>
      </c>
      <c r="H48" s="9">
        <f t="shared" si="20"/>
        <v>17.881987087990598</v>
      </c>
      <c r="I48" s="9">
        <f t="shared" si="21"/>
        <v>291.03198708799056</v>
      </c>
      <c r="J48" s="9">
        <f t="shared" si="22"/>
        <v>0.15574410190615504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166.0831144293285</v>
      </c>
      <c r="P48" s="9">
        <f t="shared" si="25"/>
        <v>25.866465498572946</v>
      </c>
      <c r="Q48" s="12">
        <f t="shared" si="26"/>
        <v>6.2079517196575065</v>
      </c>
      <c r="R48" s="9">
        <f t="shared" si="27"/>
        <v>14.125500000000001</v>
      </c>
      <c r="S48" s="13">
        <f t="shared" si="28"/>
        <v>0.43948544969434755</v>
      </c>
      <c r="T48" s="2">
        <f t="shared" si="29"/>
        <v>0.43</v>
      </c>
      <c r="U48" s="14">
        <f t="shared" si="30"/>
        <v>0.18897874336856946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0.20457874336856946</v>
      </c>
      <c r="AR48" s="9">
        <f t="shared" si="35"/>
        <v>136.875</v>
      </c>
      <c r="AS48" s="1">
        <f t="shared" si="36"/>
        <v>0.24</v>
      </c>
      <c r="AT48" s="1">
        <f t="shared" si="37"/>
        <v>995757.5</v>
      </c>
      <c r="AU48" s="1">
        <f t="shared" si="38"/>
        <v>44835732498.676964</v>
      </c>
    </row>
    <row r="49" spans="1:48" x14ac:dyDescent="0.15">
      <c r="C49" s="7">
        <v>7</v>
      </c>
      <c r="D49" s="7">
        <f t="shared" si="39"/>
        <v>20.5511943484642</v>
      </c>
      <c r="E49" s="10">
        <f t="shared" si="40"/>
        <v>17.881987087990598</v>
      </c>
      <c r="F49" s="7" t="s">
        <v>83</v>
      </c>
      <c r="G49" s="1">
        <v>8</v>
      </c>
      <c r="H49" s="9">
        <f t="shared" si="20"/>
        <v>20.5511943484642</v>
      </c>
      <c r="I49" s="9">
        <f t="shared" si="21"/>
        <v>293.70119434846418</v>
      </c>
      <c r="J49" s="9">
        <f t="shared" si="22"/>
        <v>0.21108669390216356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199.07289893075557</v>
      </c>
      <c r="P49" s="9">
        <f t="shared" si="25"/>
        <v>42.021640080812745</v>
      </c>
      <c r="Q49" s="12">
        <f t="shared" si="26"/>
        <v>10.085193619395058</v>
      </c>
      <c r="R49" s="9">
        <f t="shared" si="27"/>
        <v>14.125500000000001</v>
      </c>
      <c r="S49" s="13">
        <f t="shared" si="28"/>
        <v>0.71397073515238807</v>
      </c>
      <c r="T49" s="2">
        <f t="shared" si="29"/>
        <v>0.43</v>
      </c>
      <c r="U49" s="14">
        <f t="shared" si="30"/>
        <v>0.30700741611552684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0.32260741611552685</v>
      </c>
      <c r="AR49" s="9">
        <f t="shared" si="35"/>
        <v>136.875</v>
      </c>
      <c r="AS49" s="1">
        <f t="shared" si="36"/>
        <v>0.24</v>
      </c>
      <c r="AT49" s="1">
        <f t="shared" si="37"/>
        <v>995757.5</v>
      </c>
      <c r="AU49" s="1">
        <f t="shared" si="38"/>
        <v>70703043595.228989</v>
      </c>
    </row>
    <row r="50" spans="1:48" x14ac:dyDescent="0.15">
      <c r="C50" s="7">
        <v>8</v>
      </c>
      <c r="D50" s="7">
        <f t="shared" si="39"/>
        <v>20.087748233576001</v>
      </c>
      <c r="E50" s="10">
        <f t="shared" si="40"/>
        <v>20.5511943484642</v>
      </c>
      <c r="F50" s="7" t="s">
        <v>83</v>
      </c>
      <c r="G50" s="1">
        <v>9</v>
      </c>
      <c r="H50" s="9">
        <f t="shared" si="20"/>
        <v>20.087748233576001</v>
      </c>
      <c r="I50" s="9">
        <f t="shared" si="21"/>
        <v>293.23774823357599</v>
      </c>
      <c r="J50" s="9">
        <f t="shared" si="22"/>
        <v>0.20031156345481907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215.90750884994281</v>
      </c>
      <c r="P50" s="9">
        <f t="shared" si="25"/>
        <v>43.248770659367231</v>
      </c>
      <c r="Q50" s="12">
        <f t="shared" si="26"/>
        <v>10.379704958248135</v>
      </c>
      <c r="R50" s="9">
        <f t="shared" si="27"/>
        <v>14.125500000000001</v>
      </c>
      <c r="S50" s="13">
        <f t="shared" si="28"/>
        <v>0.73482035738544726</v>
      </c>
      <c r="T50" s="2">
        <f t="shared" si="29"/>
        <v>0.43</v>
      </c>
      <c r="U50" s="14">
        <f t="shared" si="30"/>
        <v>0.31597275367574235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0.33157275367574235</v>
      </c>
      <c r="AR50" s="9">
        <f t="shared" si="35"/>
        <v>136.875</v>
      </c>
      <c r="AS50" s="1">
        <f t="shared" si="36"/>
        <v>0.24</v>
      </c>
      <c r="AT50" s="1">
        <f t="shared" si="37"/>
        <v>995757.5</v>
      </c>
      <c r="AU50" s="1">
        <f t="shared" si="38"/>
        <v>72667898154.365555</v>
      </c>
    </row>
    <row r="51" spans="1:48" x14ac:dyDescent="0.15">
      <c r="C51" s="7">
        <v>9</v>
      </c>
      <c r="D51" s="7">
        <f t="shared" si="39"/>
        <v>15.3281696805296</v>
      </c>
      <c r="E51" s="10">
        <f t="shared" si="40"/>
        <v>20.087748233576001</v>
      </c>
      <c r="F51" s="7" t="s">
        <v>83</v>
      </c>
      <c r="G51" s="1">
        <v>10</v>
      </c>
      <c r="H51" s="9">
        <f t="shared" si="20"/>
        <v>15.3281696805296</v>
      </c>
      <c r="I51" s="9">
        <f t="shared" si="21"/>
        <v>288.47816968052956</v>
      </c>
      <c r="J51" s="9">
        <f t="shared" si="22"/>
        <v>0.11581995570428537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231.51498819057556</v>
      </c>
      <c r="P51" s="9">
        <f t="shared" si="25"/>
        <v>26.814055677110613</v>
      </c>
      <c r="Q51" s="12">
        <f t="shared" si="26"/>
        <v>6.4353733625065468</v>
      </c>
      <c r="R51" s="9">
        <f t="shared" si="27"/>
        <v>14.125500000000001</v>
      </c>
      <c r="S51" s="13">
        <f t="shared" si="28"/>
        <v>0.45558552706145244</v>
      </c>
      <c r="T51" s="2">
        <f t="shared" si="29"/>
        <v>0.43</v>
      </c>
      <c r="U51" s="14">
        <f t="shared" si="30"/>
        <v>0.19590177663642455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0.21150177663642455</v>
      </c>
      <c r="AR51" s="9">
        <f t="shared" si="35"/>
        <v>136.875</v>
      </c>
      <c r="AS51" s="1">
        <f t="shared" si="36"/>
        <v>0.24</v>
      </c>
      <c r="AT51" s="1">
        <f t="shared" si="37"/>
        <v>995757.5</v>
      </c>
      <c r="AU51" s="1">
        <f t="shared" si="38"/>
        <v>46352993102.422951</v>
      </c>
    </row>
    <row r="52" spans="1:48" x14ac:dyDescent="0.15">
      <c r="C52" s="7">
        <v>10</v>
      </c>
      <c r="D52" s="7">
        <f t="shared" si="39"/>
        <v>10.9866767321901</v>
      </c>
      <c r="E52" s="10">
        <f t="shared" si="40"/>
        <v>15.3281696805296</v>
      </c>
      <c r="F52" s="7" t="s">
        <v>83</v>
      </c>
      <c r="G52" s="1">
        <v>11</v>
      </c>
      <c r="H52" s="9">
        <f t="shared" si="20"/>
        <v>10.9866767321901</v>
      </c>
      <c r="I52" s="9">
        <f t="shared" si="21"/>
        <v>284.1366767321901</v>
      </c>
      <c r="J52" s="9">
        <f t="shared" si="22"/>
        <v>6.9152631987031782E-2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194.4658858877917</v>
      </c>
      <c r="O52" s="9">
        <f t="shared" si="41"/>
        <v>69.091296625673266</v>
      </c>
      <c r="P52" s="9">
        <f t="shared" si="25"/>
        <v>4.7778450090620339</v>
      </c>
      <c r="Q52" s="12">
        <f t="shared" si="26"/>
        <v>1.146682802174888</v>
      </c>
      <c r="R52" s="9">
        <f t="shared" si="27"/>
        <v>14.125500000000001</v>
      </c>
      <c r="S52" s="13">
        <f t="shared" si="28"/>
        <v>8.1178209774867296E-2</v>
      </c>
      <c r="T52" s="2">
        <f t="shared" si="29"/>
        <v>0.43</v>
      </c>
      <c r="U52" s="14">
        <f t="shared" si="30"/>
        <v>3.4906630203192936E-2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4.3326630203192933E-2</v>
      </c>
      <c r="AR52" s="9">
        <f t="shared" si="35"/>
        <v>136.875</v>
      </c>
      <c r="AS52" s="1">
        <f t="shared" si="36"/>
        <v>0.24</v>
      </c>
      <c r="AT52" s="1">
        <f t="shared" si="37"/>
        <v>995757.5</v>
      </c>
      <c r="AU52" s="1">
        <f t="shared" si="38"/>
        <v>9495518302.0148773</v>
      </c>
    </row>
    <row r="53" spans="1:48" x14ac:dyDescent="0.15">
      <c r="C53" s="7">
        <v>11</v>
      </c>
      <c r="D53" s="7">
        <f t="shared" si="39"/>
        <v>5.42624071042182</v>
      </c>
      <c r="E53" s="10">
        <f t="shared" si="40"/>
        <v>10.9866767321901</v>
      </c>
      <c r="F53" s="7" t="s">
        <v>85</v>
      </c>
      <c r="G53" s="1">
        <v>12</v>
      </c>
      <c r="H53" s="9">
        <f t="shared" si="20"/>
        <v>5.42624071042182</v>
      </c>
      <c r="I53" s="9">
        <f t="shared" si="21"/>
        <v>278.57624071042181</v>
      </c>
      <c r="J53" s="9">
        <f t="shared" si="22"/>
        <v>3.4894199863798624E-2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123.16970161661123</v>
      </c>
      <c r="P53" s="9">
        <f t="shared" si="25"/>
        <v>4.2979081853744727</v>
      </c>
      <c r="Q53" s="12">
        <f t="shared" si="26"/>
        <v>1.0314979644898734</v>
      </c>
      <c r="R53" s="9">
        <f t="shared" si="27"/>
        <v>14.125500000000001</v>
      </c>
      <c r="S53" s="13">
        <f t="shared" si="28"/>
        <v>7.3023819651684779E-2</v>
      </c>
      <c r="T53" s="2">
        <f t="shared" si="29"/>
        <v>0.43</v>
      </c>
      <c r="U53" s="14">
        <f t="shared" si="30"/>
        <v>3.1400242450224457E-2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3.9820242450224454E-2</v>
      </c>
      <c r="AR53" s="9">
        <f t="shared" si="35"/>
        <v>136.875</v>
      </c>
      <c r="AS53" s="1">
        <f t="shared" si="36"/>
        <v>0.24</v>
      </c>
      <c r="AT53" s="1">
        <f t="shared" si="37"/>
        <v>995757.5</v>
      </c>
      <c r="AU53" s="1">
        <f t="shared" si="38"/>
        <v>8727053989.7402668</v>
      </c>
      <c r="AV53" s="1">
        <f>SUM(AU42:AU53)</f>
        <v>319195099734.79022</v>
      </c>
    </row>
    <row r="54" spans="1:48" x14ac:dyDescent="0.15">
      <c r="C54" s="7">
        <v>12</v>
      </c>
      <c r="D54" s="7">
        <f t="shared" si="39"/>
        <v>4.1284643823997698</v>
      </c>
      <c r="E54" s="10">
        <f t="shared" si="40"/>
        <v>5.42624071042182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4.1109012549677404</v>
      </c>
      <c r="E58" s="7"/>
      <c r="F58" s="7"/>
      <c r="G58" s="1">
        <v>1</v>
      </c>
      <c r="H58" s="9">
        <f t="shared" ref="H58:H69" si="42">E59</f>
        <v>4.1109012549677404</v>
      </c>
      <c r="I58" s="9">
        <f t="shared" ref="I58:I69" si="43">H58+273.15</f>
        <v>277.26090125496773</v>
      </c>
      <c r="J58" s="9">
        <f t="shared" ref="J58:J69" si="44">EXP(($C$15*(I58-$C$13))/($C$16*I58*$C$13))</f>
        <v>2.9562501953839387E-2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2.9493522782613763E-3</v>
      </c>
      <c r="Q58" s="12">
        <f t="shared" ref="Q58:Q69" si="48">P58*$B$60</f>
        <v>5.6037693286966153E-4</v>
      </c>
      <c r="R58" s="9">
        <f t="shared" ref="R58:R69" si="49">L58*$B$60</f>
        <v>1.8955666666666669E-2</v>
      </c>
      <c r="S58" s="13">
        <f t="shared" ref="S58:S69" si="50">Q58/R58</f>
        <v>2.9562501953839387E-2</v>
      </c>
      <c r="T58" s="2">
        <f t="shared" ref="T58:T69" si="51">$B$59/100</f>
        <v>0.01</v>
      </c>
      <c r="U58" s="14">
        <f t="shared" ref="U58:U69" si="52">S58*T58</f>
        <v>2.956250195383939E-4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1.2295625019538394E-2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130825</v>
      </c>
      <c r="AU58" s="1">
        <f t="shared" ref="AU58:AU69" si="59">AT58*10000*AS58*0.67*AR58*AQ58</f>
        <v>20429381.529025916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3.86428213063907</v>
      </c>
      <c r="E59" s="10">
        <f t="shared" ref="E59:E70" si="61">D58</f>
        <v>4.1109012549677404</v>
      </c>
      <c r="F59" s="7" t="s">
        <v>83</v>
      </c>
      <c r="G59" s="1">
        <v>2</v>
      </c>
      <c r="H59" s="9">
        <f t="shared" si="42"/>
        <v>3.86428213063907</v>
      </c>
      <c r="I59" s="9">
        <f t="shared" si="43"/>
        <v>277.01428213063906</v>
      </c>
      <c r="J59" s="9">
        <f t="shared" si="44"/>
        <v>2.8652543434184524E-2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0.19658398105507197</v>
      </c>
      <c r="P59" s="9">
        <f t="shared" si="47"/>
        <v>5.6326310556453572E-3</v>
      </c>
      <c r="Q59" s="12">
        <f t="shared" si="48"/>
        <v>1.070199900572618E-3</v>
      </c>
      <c r="R59" s="9">
        <f t="shared" si="49"/>
        <v>1.8955666666666669E-2</v>
      </c>
      <c r="S59" s="13">
        <f t="shared" si="50"/>
        <v>5.6458045997113501E-2</v>
      </c>
      <c r="T59" s="2">
        <f t="shared" si="51"/>
        <v>0.01</v>
      </c>
      <c r="U59" s="14">
        <f t="shared" si="52"/>
        <v>5.6458045997113504E-4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1.2564580459971135E-2</v>
      </c>
      <c r="AR59" s="9">
        <f t="shared" si="56"/>
        <v>9.9766666666666666</v>
      </c>
      <c r="AS59" s="1">
        <f t="shared" si="57"/>
        <v>0.19</v>
      </c>
      <c r="AT59" s="1">
        <f t="shared" si="58"/>
        <v>130825</v>
      </c>
      <c r="AU59" s="1">
        <f t="shared" si="59"/>
        <v>20876255.380349167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-1.6307645552923999</v>
      </c>
      <c r="E60" s="10">
        <f t="shared" si="61"/>
        <v>3.86428213063907</v>
      </c>
      <c r="F60" s="7" t="s">
        <v>83</v>
      </c>
      <c r="G60" s="1">
        <v>3</v>
      </c>
      <c r="H60" s="9">
        <f t="shared" si="42"/>
        <v>-1.6307645552923999</v>
      </c>
      <c r="I60" s="9">
        <f t="shared" si="43"/>
        <v>271.51923544470759</v>
      </c>
      <c r="J60" s="9">
        <f t="shared" si="44"/>
        <v>1.40678280454004E-2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0.29071801666609326</v>
      </c>
      <c r="P60" s="9">
        <f t="shared" si="47"/>
        <v>4.0897710681584475E-3</v>
      </c>
      <c r="Q60" s="12">
        <f t="shared" si="48"/>
        <v>7.7705650295010499E-4</v>
      </c>
      <c r="R60" s="9">
        <f t="shared" si="49"/>
        <v>1.8955666666666669E-2</v>
      </c>
      <c r="S60" s="13">
        <f t="shared" si="50"/>
        <v>4.0993361859256068E-2</v>
      </c>
      <c r="T60" s="2">
        <f t="shared" si="51"/>
        <v>0.01</v>
      </c>
      <c r="U60" s="14">
        <f t="shared" si="52"/>
        <v>4.0993361859256071E-4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1.2409933618592561E-2</v>
      </c>
      <c r="AR60" s="9">
        <f t="shared" si="56"/>
        <v>9.9766666666666666</v>
      </c>
      <c r="AS60" s="1">
        <f t="shared" si="57"/>
        <v>0.19</v>
      </c>
      <c r="AT60" s="1">
        <f t="shared" si="58"/>
        <v>130825</v>
      </c>
      <c r="AU60" s="1">
        <f t="shared" si="59"/>
        <v>20619307.130889598</v>
      </c>
    </row>
    <row r="61" spans="1:48" x14ac:dyDescent="0.15">
      <c r="C61" s="7">
        <v>3</v>
      </c>
      <c r="D61" s="7">
        <f t="shared" si="60"/>
        <v>2.4848278459706199</v>
      </c>
      <c r="E61" s="10">
        <f t="shared" si="61"/>
        <v>-1.6307645552923999</v>
      </c>
      <c r="F61" s="7" t="s">
        <v>83</v>
      </c>
      <c r="G61" s="1">
        <v>4</v>
      </c>
      <c r="H61" s="9">
        <f t="shared" si="42"/>
        <v>2.4848278459706199</v>
      </c>
      <c r="I61" s="9">
        <f t="shared" si="43"/>
        <v>275.63482784597062</v>
      </c>
      <c r="J61" s="9">
        <f t="shared" si="44"/>
        <v>2.4030736914125325E-2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0.38639491226460149</v>
      </c>
      <c r="P61" s="9">
        <f t="shared" si="47"/>
        <v>9.2853544815871755E-3</v>
      </c>
      <c r="Q61" s="12">
        <f t="shared" si="48"/>
        <v>1.7642173515015633E-3</v>
      </c>
      <c r="R61" s="9">
        <f t="shared" si="49"/>
        <v>1.8955666666666669E-2</v>
      </c>
      <c r="S61" s="13">
        <f t="shared" si="50"/>
        <v>9.307070980541772E-2</v>
      </c>
      <c r="T61" s="2">
        <f t="shared" si="51"/>
        <v>0.01</v>
      </c>
      <c r="U61" s="14">
        <f t="shared" si="52"/>
        <v>9.3070709805417721E-4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1.2930707098054177E-2</v>
      </c>
      <c r="AR61" s="9">
        <f t="shared" si="56"/>
        <v>9.9766666666666666</v>
      </c>
      <c r="AS61" s="1">
        <f t="shared" si="57"/>
        <v>0.19</v>
      </c>
      <c r="AT61" s="1">
        <f t="shared" si="58"/>
        <v>130825</v>
      </c>
      <c r="AU61" s="1">
        <f t="shared" si="59"/>
        <v>21484580.761568289</v>
      </c>
    </row>
    <row r="62" spans="1:48" x14ac:dyDescent="0.15">
      <c r="C62" s="7">
        <v>4</v>
      </c>
      <c r="D62" s="7">
        <f t="shared" si="60"/>
        <v>12.436196672960699</v>
      </c>
      <c r="E62" s="10">
        <f t="shared" si="61"/>
        <v>2.4848278459706199</v>
      </c>
      <c r="F62" s="7" t="s">
        <v>83</v>
      </c>
      <c r="G62" s="1">
        <v>5</v>
      </c>
      <c r="H62" s="9">
        <f t="shared" si="42"/>
        <v>12.436196672960699</v>
      </c>
      <c r="I62" s="9">
        <f t="shared" si="43"/>
        <v>285.58619667296068</v>
      </c>
      <c r="J62" s="9">
        <f t="shared" si="44"/>
        <v>8.2289745495390781E-2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0.35825407989386354</v>
      </c>
      <c r="O62" s="9">
        <f t="shared" si="62"/>
        <v>0.11862214455581743</v>
      </c>
      <c r="P62" s="9">
        <f t="shared" si="47"/>
        <v>9.7613860856156712E-3</v>
      </c>
      <c r="Q62" s="12">
        <f t="shared" si="48"/>
        <v>1.8546633562669776E-3</v>
      </c>
      <c r="R62" s="9">
        <f t="shared" si="49"/>
        <v>1.8955666666666669E-2</v>
      </c>
      <c r="S62" s="13">
        <f t="shared" si="50"/>
        <v>9.7842159227687978E-2</v>
      </c>
      <c r="T62" s="2">
        <f t="shared" si="51"/>
        <v>0.01</v>
      </c>
      <c r="U62" s="14">
        <f t="shared" si="52"/>
        <v>9.7842159227687982E-4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1.2978421592276881E-2</v>
      </c>
      <c r="AR62" s="9">
        <f t="shared" si="56"/>
        <v>9.9766666666666666</v>
      </c>
      <c r="AS62" s="1">
        <f t="shared" si="57"/>
        <v>0.19</v>
      </c>
      <c r="AT62" s="1">
        <f t="shared" si="58"/>
        <v>130825</v>
      </c>
      <c r="AU62" s="1">
        <f t="shared" si="59"/>
        <v>21563859.172010306</v>
      </c>
    </row>
    <row r="63" spans="1:48" x14ac:dyDescent="0.15">
      <c r="C63" s="7">
        <v>5</v>
      </c>
      <c r="D63" s="7">
        <f t="shared" si="60"/>
        <v>16.237957818429098</v>
      </c>
      <c r="E63" s="10">
        <f t="shared" si="61"/>
        <v>12.436196672960699</v>
      </c>
      <c r="F63" s="7" t="s">
        <v>85</v>
      </c>
      <c r="G63" s="1">
        <v>6</v>
      </c>
      <c r="H63" s="9">
        <f t="shared" si="42"/>
        <v>16.237957818429098</v>
      </c>
      <c r="I63" s="9">
        <f t="shared" si="43"/>
        <v>289.38795781842907</v>
      </c>
      <c r="J63" s="9">
        <f t="shared" si="44"/>
        <v>0.12878552468109655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0.20862742513686844</v>
      </c>
      <c r="P63" s="9">
        <f t="shared" si="47"/>
        <v>2.6868192409117794E-2</v>
      </c>
      <c r="Q63" s="12">
        <f t="shared" si="48"/>
        <v>5.104956557732381E-3</v>
      </c>
      <c r="R63" s="9">
        <f t="shared" si="49"/>
        <v>1.8955666666666669E-2</v>
      </c>
      <c r="S63" s="13">
        <f t="shared" si="50"/>
        <v>0.26931031482577139</v>
      </c>
      <c r="T63" s="2">
        <f t="shared" si="51"/>
        <v>0.01</v>
      </c>
      <c r="U63" s="14">
        <f t="shared" si="52"/>
        <v>2.6931031482577139E-3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1.4693103148257714E-2</v>
      </c>
      <c r="AR63" s="9">
        <f t="shared" si="56"/>
        <v>9.9766666666666666</v>
      </c>
      <c r="AS63" s="1">
        <f t="shared" si="57"/>
        <v>0.19</v>
      </c>
      <c r="AT63" s="1">
        <f t="shared" si="58"/>
        <v>130825</v>
      </c>
      <c r="AU63" s="1">
        <f t="shared" si="59"/>
        <v>24412830.54615777</v>
      </c>
    </row>
    <row r="64" spans="1:48" x14ac:dyDescent="0.15">
      <c r="C64" s="7">
        <v>6</v>
      </c>
      <c r="D64" s="7">
        <f t="shared" si="60"/>
        <v>17.881987087990598</v>
      </c>
      <c r="E64" s="10">
        <f t="shared" si="61"/>
        <v>16.237957818429098</v>
      </c>
      <c r="F64" s="7" t="s">
        <v>83</v>
      </c>
      <c r="G64" s="1">
        <v>7</v>
      </c>
      <c r="H64" s="9">
        <f t="shared" si="42"/>
        <v>17.881987087990598</v>
      </c>
      <c r="I64" s="9">
        <f t="shared" si="43"/>
        <v>291.03198708799056</v>
      </c>
      <c r="J64" s="9">
        <f t="shared" si="44"/>
        <v>0.15574410190615504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0.2815258993944173</v>
      </c>
      <c r="P64" s="9">
        <f t="shared" si="47"/>
        <v>4.3845998364506075E-2</v>
      </c>
      <c r="Q64" s="12">
        <f t="shared" si="48"/>
        <v>8.3307396892561541E-3</v>
      </c>
      <c r="R64" s="9">
        <f t="shared" si="49"/>
        <v>1.8955666666666669E-2</v>
      </c>
      <c r="S64" s="13">
        <f t="shared" si="50"/>
        <v>0.4394854496943475</v>
      </c>
      <c r="T64" s="2">
        <f t="shared" si="51"/>
        <v>0.01</v>
      </c>
      <c r="U64" s="14">
        <f t="shared" si="52"/>
        <v>4.3948544969434752E-3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2.4494854496943476E-2</v>
      </c>
      <c r="AR64" s="9">
        <f t="shared" si="56"/>
        <v>9.9766666666666666</v>
      </c>
      <c r="AS64" s="1">
        <f t="shared" si="57"/>
        <v>0.19</v>
      </c>
      <c r="AT64" s="1">
        <f t="shared" si="58"/>
        <v>130825</v>
      </c>
      <c r="AU64" s="1">
        <f t="shared" si="59"/>
        <v>40698600.292449474</v>
      </c>
    </row>
    <row r="65" spans="1:48" x14ac:dyDescent="0.15">
      <c r="C65" s="7">
        <v>7</v>
      </c>
      <c r="D65" s="7">
        <f t="shared" si="60"/>
        <v>20.5511943484642</v>
      </c>
      <c r="E65" s="10">
        <f t="shared" si="61"/>
        <v>17.881987087990598</v>
      </c>
      <c r="F65" s="7" t="s">
        <v>83</v>
      </c>
      <c r="G65" s="1">
        <v>8</v>
      </c>
      <c r="H65" s="9">
        <f t="shared" si="42"/>
        <v>20.5511943484642</v>
      </c>
      <c r="I65" s="9">
        <f t="shared" si="43"/>
        <v>293.70119434846418</v>
      </c>
      <c r="J65" s="9">
        <f t="shared" si="44"/>
        <v>0.21108669390216356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0.33744656769657788</v>
      </c>
      <c r="P65" s="9">
        <f t="shared" si="47"/>
        <v>7.1230480343703245E-2</v>
      </c>
      <c r="Q65" s="12">
        <f t="shared" si="48"/>
        <v>1.3533791265303617E-2</v>
      </c>
      <c r="R65" s="9">
        <f t="shared" si="49"/>
        <v>1.8955666666666669E-2</v>
      </c>
      <c r="S65" s="13">
        <f t="shared" si="50"/>
        <v>0.71397073515238796</v>
      </c>
      <c r="T65" s="2">
        <f t="shared" si="51"/>
        <v>0.01</v>
      </c>
      <c r="U65" s="14">
        <f t="shared" si="52"/>
        <v>7.1397073515238798E-3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2.7239707351523881E-2</v>
      </c>
      <c r="AR65" s="9">
        <f t="shared" si="56"/>
        <v>9.9766666666666666</v>
      </c>
      <c r="AS65" s="1">
        <f t="shared" si="57"/>
        <v>0.19</v>
      </c>
      <c r="AT65" s="1">
        <f t="shared" si="58"/>
        <v>130825</v>
      </c>
      <c r="AU65" s="1">
        <f t="shared" si="59"/>
        <v>45259218.082773417</v>
      </c>
    </row>
    <row r="66" spans="1:48" x14ac:dyDescent="0.15">
      <c r="C66" s="7">
        <v>8</v>
      </c>
      <c r="D66" s="7">
        <f t="shared" si="60"/>
        <v>20.087748233576001</v>
      </c>
      <c r="E66" s="10">
        <f t="shared" si="61"/>
        <v>20.5511943484642</v>
      </c>
      <c r="F66" s="7" t="s">
        <v>83</v>
      </c>
      <c r="G66" s="1">
        <v>9</v>
      </c>
      <c r="H66" s="9">
        <f t="shared" si="42"/>
        <v>20.087748233576001</v>
      </c>
      <c r="I66" s="9">
        <f t="shared" si="43"/>
        <v>293.23774823357599</v>
      </c>
      <c r="J66" s="9">
        <f t="shared" si="44"/>
        <v>0.20031156345481907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0.36598275401954128</v>
      </c>
      <c r="P66" s="9">
        <f t="shared" si="47"/>
        <v>7.3310577655154779E-2</v>
      </c>
      <c r="Q66" s="12">
        <f t="shared" si="48"/>
        <v>1.3929009754479409E-2</v>
      </c>
      <c r="R66" s="9">
        <f t="shared" si="49"/>
        <v>1.8955666666666669E-2</v>
      </c>
      <c r="S66" s="13">
        <f t="shared" si="50"/>
        <v>0.73482035738544715</v>
      </c>
      <c r="T66" s="2">
        <f t="shared" si="51"/>
        <v>0.01</v>
      </c>
      <c r="U66" s="14">
        <f t="shared" si="52"/>
        <v>7.348203573854472E-3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2.7448203573854472E-2</v>
      </c>
      <c r="AR66" s="9">
        <f t="shared" si="56"/>
        <v>9.9766666666666666</v>
      </c>
      <c r="AS66" s="1">
        <f t="shared" si="57"/>
        <v>0.19</v>
      </c>
      <c r="AT66" s="1">
        <f t="shared" si="58"/>
        <v>130825</v>
      </c>
      <c r="AU66" s="1">
        <f t="shared" si="59"/>
        <v>45605637.957044452</v>
      </c>
    </row>
    <row r="67" spans="1:48" x14ac:dyDescent="0.15">
      <c r="C67" s="7">
        <v>9</v>
      </c>
      <c r="D67" s="7">
        <f t="shared" si="60"/>
        <v>15.3281696805296</v>
      </c>
      <c r="E67" s="10">
        <f t="shared" si="61"/>
        <v>20.087748233576001</v>
      </c>
      <c r="F67" s="7" t="s">
        <v>83</v>
      </c>
      <c r="G67" s="1">
        <v>10</v>
      </c>
      <c r="H67" s="9">
        <f t="shared" si="42"/>
        <v>15.3281696805296</v>
      </c>
      <c r="I67" s="9">
        <f t="shared" si="43"/>
        <v>288.47816968052956</v>
      </c>
      <c r="J67" s="9">
        <f t="shared" si="44"/>
        <v>0.11581995570428537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0.39243884303105314</v>
      </c>
      <c r="P67" s="9">
        <f t="shared" si="47"/>
        <v>4.5452249416497573E-2</v>
      </c>
      <c r="Q67" s="12">
        <f t="shared" si="48"/>
        <v>8.6359273891345387E-3</v>
      </c>
      <c r="R67" s="9">
        <f t="shared" si="49"/>
        <v>1.8955666666666669E-2</v>
      </c>
      <c r="S67" s="13">
        <f t="shared" si="50"/>
        <v>0.45558552706145239</v>
      </c>
      <c r="T67" s="2">
        <f t="shared" si="51"/>
        <v>0.01</v>
      </c>
      <c r="U67" s="14">
        <f t="shared" si="52"/>
        <v>4.555855270614524E-3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2.4655855270614525E-2</v>
      </c>
      <c r="AR67" s="9">
        <f t="shared" si="56"/>
        <v>9.9766666666666666</v>
      </c>
      <c r="AS67" s="1">
        <f t="shared" si="57"/>
        <v>0.19</v>
      </c>
      <c r="AT67" s="1">
        <f t="shared" si="58"/>
        <v>130825</v>
      </c>
      <c r="AU67" s="1">
        <f t="shared" si="59"/>
        <v>40966105.704054624</v>
      </c>
    </row>
    <row r="68" spans="1:48" x14ac:dyDescent="0.15">
      <c r="C68" s="7">
        <v>10</v>
      </c>
      <c r="D68" s="7">
        <f t="shared" si="60"/>
        <v>10.9866767321901</v>
      </c>
      <c r="E68" s="10">
        <f t="shared" si="61"/>
        <v>15.3281696805296</v>
      </c>
      <c r="F68" s="7" t="s">
        <v>83</v>
      </c>
      <c r="G68" s="1">
        <v>11</v>
      </c>
      <c r="H68" s="9">
        <f t="shared" si="42"/>
        <v>10.9866767321901</v>
      </c>
      <c r="I68" s="9">
        <f t="shared" si="43"/>
        <v>284.1366767321901</v>
      </c>
      <c r="J68" s="9">
        <f t="shared" si="44"/>
        <v>6.9152631987031782E-2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0.32963726393382781</v>
      </c>
      <c r="O68" s="9">
        <f t="shared" si="62"/>
        <v>0.11711599634739445</v>
      </c>
      <c r="P68" s="9">
        <f t="shared" si="47"/>
        <v>8.0988793952059268E-3</v>
      </c>
      <c r="Q68" s="12">
        <f t="shared" si="48"/>
        <v>1.5387870850891261E-3</v>
      </c>
      <c r="R68" s="9">
        <f t="shared" si="49"/>
        <v>1.8955666666666669E-2</v>
      </c>
      <c r="S68" s="13">
        <f t="shared" si="50"/>
        <v>8.1178209774867283E-2</v>
      </c>
      <c r="T68" s="2">
        <f t="shared" si="51"/>
        <v>0.01</v>
      </c>
      <c r="U68" s="14">
        <f t="shared" si="52"/>
        <v>8.117820977486728E-4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1.2811782097748673E-2</v>
      </c>
      <c r="AR68" s="9">
        <f t="shared" si="56"/>
        <v>9.9766666666666666</v>
      </c>
      <c r="AS68" s="1">
        <f t="shared" si="57"/>
        <v>0.19</v>
      </c>
      <c r="AT68" s="1">
        <f t="shared" si="58"/>
        <v>130825</v>
      </c>
      <c r="AU68" s="1">
        <f t="shared" si="59"/>
        <v>21286984.933725461</v>
      </c>
    </row>
    <row r="69" spans="1:48" x14ac:dyDescent="0.15">
      <c r="C69" s="7">
        <v>11</v>
      </c>
      <c r="D69" s="7">
        <f t="shared" si="60"/>
        <v>5.42624071042182</v>
      </c>
      <c r="E69" s="10">
        <f t="shared" si="61"/>
        <v>10.9866767321901</v>
      </c>
      <c r="F69" s="7" t="s">
        <v>85</v>
      </c>
      <c r="G69" s="1">
        <v>12</v>
      </c>
      <c r="H69" s="9">
        <f t="shared" si="42"/>
        <v>5.42624071042182</v>
      </c>
      <c r="I69" s="9">
        <f t="shared" si="43"/>
        <v>278.57624071042181</v>
      </c>
      <c r="J69" s="9">
        <f t="shared" si="44"/>
        <v>3.4894199863798624E-2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0.20878378361885519</v>
      </c>
      <c r="P69" s="9">
        <f t="shared" si="47"/>
        <v>7.2853430739164178E-3</v>
      </c>
      <c r="Q69" s="12">
        <f t="shared" si="48"/>
        <v>1.3842151840441194E-3</v>
      </c>
      <c r="R69" s="9">
        <f t="shared" si="49"/>
        <v>1.8955666666666669E-2</v>
      </c>
      <c r="S69" s="13">
        <f t="shared" si="50"/>
        <v>7.3023819651684765E-2</v>
      </c>
      <c r="T69" s="2">
        <f t="shared" si="51"/>
        <v>0.01</v>
      </c>
      <c r="U69" s="14">
        <f t="shared" si="52"/>
        <v>7.3023819651684763E-4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1.2730238196516848E-2</v>
      </c>
      <c r="AR69" s="9">
        <f t="shared" si="56"/>
        <v>9.9766666666666666</v>
      </c>
      <c r="AS69" s="1">
        <f t="shared" si="57"/>
        <v>0.19</v>
      </c>
      <c r="AT69" s="1">
        <f t="shared" si="58"/>
        <v>130825</v>
      </c>
      <c r="AU69" s="1">
        <f t="shared" si="59"/>
        <v>21151498.411732234</v>
      </c>
      <c r="AV69" s="1">
        <f>SUM(AU58:AU69)</f>
        <v>344354259.90178078</v>
      </c>
    </row>
    <row r="70" spans="1:48" x14ac:dyDescent="0.15">
      <c r="C70" s="7">
        <v>12</v>
      </c>
      <c r="D70" s="7">
        <f t="shared" si="60"/>
        <v>4.1284643823997698</v>
      </c>
      <c r="E70" s="10">
        <f t="shared" si="61"/>
        <v>5.42624071042182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4.1109012549677404</v>
      </c>
      <c r="E73" s="7"/>
      <c r="F73" s="7"/>
      <c r="G73" s="1">
        <v>1</v>
      </c>
      <c r="H73" s="9">
        <f t="shared" ref="H73:H84" si="63">E74</f>
        <v>4.1109012549677404</v>
      </c>
      <c r="I73" s="9">
        <f t="shared" ref="I73:I84" si="64">H73+273.15</f>
        <v>277.26090125496773</v>
      </c>
      <c r="J73" s="9">
        <f t="shared" ref="J73:J84" si="65">EXP(($C$15*(I73-$C$13))/($C$16*I73*$C$13))</f>
        <v>2.9562501953839387E-2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3.2370939639454134E-3</v>
      </c>
      <c r="Q73" s="12">
        <f t="shared" ref="Q73:Q84" si="69">P73*$B$75</f>
        <v>5.8267691351017437E-4</v>
      </c>
      <c r="R73" s="9">
        <f t="shared" ref="R73:R84" si="70">L73*$B$75</f>
        <v>1.9710000000000002E-2</v>
      </c>
      <c r="S73" s="13">
        <f t="shared" ref="S73:S84" si="71">Q73/R73</f>
        <v>2.9562501953839387E-2</v>
      </c>
      <c r="T73" s="2">
        <f t="shared" ref="T73:T84" si="72">$B$74/100</f>
        <v>0.01</v>
      </c>
      <c r="U73" s="14">
        <f t="shared" ref="U73:U84" si="73">S73*T73</f>
        <v>2.956250195383939E-4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1.2895625019538394E-2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12166.666666666666</v>
      </c>
      <c r="AU73" s="1">
        <f t="shared" ref="AU73:AU84" si="80">AT73*10000*AS73*0.67*AR73*AQ73</f>
        <v>2071931.6897329711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3.86428213063907</v>
      </c>
      <c r="E74" s="10">
        <f t="shared" ref="E74:E85" si="82">D73</f>
        <v>4.1109012549677404</v>
      </c>
      <c r="F74" s="7" t="s">
        <v>83</v>
      </c>
      <c r="G74" s="1">
        <v>2</v>
      </c>
      <c r="H74" s="9">
        <f t="shared" si="63"/>
        <v>3.86428213063907</v>
      </c>
      <c r="I74" s="9">
        <f t="shared" si="64"/>
        <v>277.01428213063906</v>
      </c>
      <c r="J74" s="9">
        <f t="shared" si="65"/>
        <v>2.8652543434184524E-2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0.21576290603605461</v>
      </c>
      <c r="P74" s="9">
        <f t="shared" si="68"/>
        <v>6.1821560366839287E-3</v>
      </c>
      <c r="Q74" s="12">
        <f t="shared" si="69"/>
        <v>1.112788086603107E-3</v>
      </c>
      <c r="R74" s="9">
        <f t="shared" si="70"/>
        <v>1.9710000000000002E-2</v>
      </c>
      <c r="S74" s="13">
        <f t="shared" si="71"/>
        <v>5.6458045997113494E-2</v>
      </c>
      <c r="T74" s="2">
        <f t="shared" si="72"/>
        <v>0.01</v>
      </c>
      <c r="U74" s="14">
        <f t="shared" si="73"/>
        <v>5.6458045997113493E-4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1.3164580459971134E-2</v>
      </c>
      <c r="AR74" s="9">
        <f t="shared" si="77"/>
        <v>10.950000000000001</v>
      </c>
      <c r="AS74" s="1">
        <f t="shared" si="78"/>
        <v>0.18</v>
      </c>
      <c r="AT74" s="1">
        <f t="shared" si="79"/>
        <v>12166.666666666666</v>
      </c>
      <c r="AU74" s="1">
        <f t="shared" si="80"/>
        <v>2115144.5855262633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-1.6307645552923999</v>
      </c>
      <c r="E75" s="10">
        <f t="shared" si="82"/>
        <v>3.86428213063907</v>
      </c>
      <c r="F75" s="7" t="s">
        <v>83</v>
      </c>
      <c r="G75" s="1">
        <v>3</v>
      </c>
      <c r="H75" s="9">
        <f t="shared" si="63"/>
        <v>-1.6307645552923999</v>
      </c>
      <c r="I75" s="9">
        <f t="shared" si="64"/>
        <v>271.51923544470759</v>
      </c>
      <c r="J75" s="9">
        <f t="shared" si="65"/>
        <v>1.40678280454004E-2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0.31908074999937069</v>
      </c>
      <c r="P75" s="9">
        <f t="shared" si="68"/>
        <v>4.488773123588541E-3</v>
      </c>
      <c r="Q75" s="12">
        <f t="shared" si="69"/>
        <v>8.079791622459374E-4</v>
      </c>
      <c r="R75" s="9">
        <f t="shared" si="70"/>
        <v>1.9710000000000002E-2</v>
      </c>
      <c r="S75" s="13">
        <f t="shared" si="71"/>
        <v>4.0993361859256082E-2</v>
      </c>
      <c r="T75" s="2">
        <f t="shared" si="72"/>
        <v>0.01</v>
      </c>
      <c r="U75" s="14">
        <f t="shared" si="73"/>
        <v>4.0993361859256082E-4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1.300993361859256E-2</v>
      </c>
      <c r="AR75" s="9">
        <f t="shared" si="77"/>
        <v>10.950000000000001</v>
      </c>
      <c r="AS75" s="1">
        <f t="shared" si="78"/>
        <v>0.18</v>
      </c>
      <c r="AT75" s="1">
        <f t="shared" si="79"/>
        <v>12166.666666666666</v>
      </c>
      <c r="AU75" s="1">
        <f t="shared" si="80"/>
        <v>2090297.5780424145</v>
      </c>
    </row>
    <row r="76" spans="1:48" x14ac:dyDescent="0.15">
      <c r="C76" s="7">
        <v>3</v>
      </c>
      <c r="D76" s="7">
        <f t="shared" si="81"/>
        <v>2.4848278459706199</v>
      </c>
      <c r="E76" s="10">
        <f t="shared" si="82"/>
        <v>-1.6307645552923999</v>
      </c>
      <c r="F76" s="7" t="s">
        <v>83</v>
      </c>
      <c r="G76" s="1">
        <v>4</v>
      </c>
      <c r="H76" s="9">
        <f t="shared" si="63"/>
        <v>2.4848278459706199</v>
      </c>
      <c r="I76" s="9">
        <f t="shared" si="64"/>
        <v>275.63482784597062</v>
      </c>
      <c r="J76" s="9">
        <f t="shared" si="65"/>
        <v>2.4030736914125325E-2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0.42409197687578215</v>
      </c>
      <c r="P76" s="9">
        <f t="shared" si="68"/>
        <v>1.0191242723693242E-2</v>
      </c>
      <c r="Q76" s="12">
        <f t="shared" si="69"/>
        <v>1.8344236902647834E-3</v>
      </c>
      <c r="R76" s="9">
        <f t="shared" si="70"/>
        <v>1.9710000000000002E-2</v>
      </c>
      <c r="S76" s="13">
        <f t="shared" si="71"/>
        <v>9.307070980541772E-2</v>
      </c>
      <c r="T76" s="2">
        <f t="shared" si="72"/>
        <v>0.01</v>
      </c>
      <c r="U76" s="14">
        <f t="shared" si="73"/>
        <v>9.3070709805417721E-4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1.3530707098054177E-2</v>
      </c>
      <c r="AR76" s="9">
        <f t="shared" si="77"/>
        <v>10.950000000000001</v>
      </c>
      <c r="AS76" s="1">
        <f t="shared" si="78"/>
        <v>0.18</v>
      </c>
      <c r="AT76" s="1">
        <f t="shared" si="79"/>
        <v>12166.666666666666</v>
      </c>
      <c r="AU76" s="1">
        <f t="shared" si="80"/>
        <v>2173969.9144847509</v>
      </c>
    </row>
    <row r="77" spans="1:48" x14ac:dyDescent="0.15">
      <c r="C77" s="7">
        <v>4</v>
      </c>
      <c r="D77" s="7">
        <f t="shared" si="81"/>
        <v>12.436196672960699</v>
      </c>
      <c r="E77" s="10">
        <f t="shared" si="82"/>
        <v>2.4848278459706199</v>
      </c>
      <c r="F77" s="7" t="s">
        <v>83</v>
      </c>
      <c r="G77" s="1">
        <v>5</v>
      </c>
      <c r="H77" s="9">
        <f t="shared" si="63"/>
        <v>12.436196672960699</v>
      </c>
      <c r="I77" s="9">
        <f t="shared" si="64"/>
        <v>285.58619667296068</v>
      </c>
      <c r="J77" s="9">
        <f t="shared" si="65"/>
        <v>8.2289745495390781E-2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0.39320569744448441</v>
      </c>
      <c r="O77" s="9">
        <f t="shared" si="83"/>
        <v>0.13019503670760457</v>
      </c>
      <c r="P77" s="9">
        <f t="shared" si="68"/>
        <v>1.0713716435431841E-2</v>
      </c>
      <c r="Q77" s="12">
        <f t="shared" si="69"/>
        <v>1.9284689583777314E-3</v>
      </c>
      <c r="R77" s="9">
        <f t="shared" si="70"/>
        <v>1.9710000000000002E-2</v>
      </c>
      <c r="S77" s="13">
        <f t="shared" si="71"/>
        <v>9.7842159227688033E-2</v>
      </c>
      <c r="T77" s="2">
        <f t="shared" si="72"/>
        <v>0.01</v>
      </c>
      <c r="U77" s="14">
        <f t="shared" si="73"/>
        <v>9.7842159227688025E-4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1.3578421592276881E-2</v>
      </c>
      <c r="AR77" s="9">
        <f t="shared" si="77"/>
        <v>10.950000000000001</v>
      </c>
      <c r="AS77" s="1">
        <f t="shared" si="78"/>
        <v>0.18</v>
      </c>
      <c r="AT77" s="1">
        <f t="shared" si="79"/>
        <v>12166.666666666666</v>
      </c>
      <c r="AU77" s="1">
        <f t="shared" si="80"/>
        <v>2181636.1712570912</v>
      </c>
    </row>
    <row r="78" spans="1:48" x14ac:dyDescent="0.15">
      <c r="C78" s="7">
        <v>5</v>
      </c>
      <c r="D78" s="7">
        <f t="shared" si="81"/>
        <v>16.237957818429098</v>
      </c>
      <c r="E78" s="10">
        <f t="shared" si="82"/>
        <v>12.436196672960699</v>
      </c>
      <c r="F78" s="7" t="s">
        <v>85</v>
      </c>
      <c r="G78" s="1">
        <v>6</v>
      </c>
      <c r="H78" s="9">
        <f t="shared" si="63"/>
        <v>16.237957818429098</v>
      </c>
      <c r="I78" s="9">
        <f t="shared" si="64"/>
        <v>289.38795781842907</v>
      </c>
      <c r="J78" s="9">
        <f t="shared" si="65"/>
        <v>0.12878552468109655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0.22898132027217274</v>
      </c>
      <c r="P78" s="9">
        <f t="shared" si="68"/>
        <v>2.9489479473421978E-2</v>
      </c>
      <c r="Q78" s="12">
        <f t="shared" si="69"/>
        <v>5.3081063052159557E-3</v>
      </c>
      <c r="R78" s="9">
        <f t="shared" si="70"/>
        <v>1.9710000000000002E-2</v>
      </c>
      <c r="S78" s="13">
        <f t="shared" si="71"/>
        <v>0.26931031482577145</v>
      </c>
      <c r="T78" s="2">
        <f t="shared" si="72"/>
        <v>0.01</v>
      </c>
      <c r="U78" s="14">
        <f t="shared" si="73"/>
        <v>2.6931031482577143E-3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1.5293103148257714E-2</v>
      </c>
      <c r="AR78" s="9">
        <f t="shared" si="77"/>
        <v>10.950000000000001</v>
      </c>
      <c r="AS78" s="1">
        <f t="shared" si="78"/>
        <v>0.18</v>
      </c>
      <c r="AT78" s="1">
        <f t="shared" si="79"/>
        <v>12166.666666666666</v>
      </c>
      <c r="AU78" s="1">
        <f t="shared" si="80"/>
        <v>2457132.9423135207</v>
      </c>
    </row>
    <row r="79" spans="1:48" x14ac:dyDescent="0.15">
      <c r="C79" s="7">
        <v>6</v>
      </c>
      <c r="D79" s="7">
        <f t="shared" si="81"/>
        <v>17.881987087990598</v>
      </c>
      <c r="E79" s="10">
        <f t="shared" si="82"/>
        <v>16.237957818429098</v>
      </c>
      <c r="F79" s="7" t="s">
        <v>83</v>
      </c>
      <c r="G79" s="1">
        <v>7</v>
      </c>
      <c r="H79" s="9">
        <f t="shared" si="63"/>
        <v>17.881987087990598</v>
      </c>
      <c r="I79" s="9">
        <f t="shared" si="64"/>
        <v>291.03198708799056</v>
      </c>
      <c r="J79" s="9">
        <f t="shared" si="65"/>
        <v>0.15574410190615504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0.30899184079875081</v>
      </c>
      <c r="P79" s="9">
        <f t="shared" si="68"/>
        <v>4.812365674153108E-2</v>
      </c>
      <c r="Q79" s="12">
        <f t="shared" si="69"/>
        <v>8.6622582134755939E-3</v>
      </c>
      <c r="R79" s="9">
        <f t="shared" si="70"/>
        <v>1.9710000000000002E-2</v>
      </c>
      <c r="S79" s="13">
        <f t="shared" si="71"/>
        <v>0.43948544969434772</v>
      </c>
      <c r="T79" s="2">
        <f t="shared" si="72"/>
        <v>0.01</v>
      </c>
      <c r="U79" s="14">
        <f t="shared" si="73"/>
        <v>4.3948544969434769E-3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2.5994854496943477E-2</v>
      </c>
      <c r="AR79" s="9">
        <f t="shared" si="77"/>
        <v>10.950000000000001</v>
      </c>
      <c r="AS79" s="1">
        <f t="shared" si="78"/>
        <v>0.18</v>
      </c>
      <c r="AT79" s="1">
        <f t="shared" si="79"/>
        <v>12166.666666666666</v>
      </c>
      <c r="AU79" s="1">
        <f t="shared" si="80"/>
        <v>4176576.3753684857</v>
      </c>
    </row>
    <row r="80" spans="1:48" x14ac:dyDescent="0.15">
      <c r="C80" s="7">
        <v>7</v>
      </c>
      <c r="D80" s="7">
        <f t="shared" si="81"/>
        <v>20.5511943484642</v>
      </c>
      <c r="E80" s="10">
        <f t="shared" si="82"/>
        <v>17.881987087990598</v>
      </c>
      <c r="F80" s="7" t="s">
        <v>83</v>
      </c>
      <c r="G80" s="1">
        <v>8</v>
      </c>
      <c r="H80" s="9">
        <f t="shared" si="63"/>
        <v>20.5511943484642</v>
      </c>
      <c r="I80" s="9">
        <f t="shared" si="64"/>
        <v>293.70119434846418</v>
      </c>
      <c r="J80" s="9">
        <f t="shared" si="65"/>
        <v>0.21108669390216356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0.37036818405721972</v>
      </c>
      <c r="P80" s="9">
        <f t="shared" si="68"/>
        <v>7.8179795499186508E-2</v>
      </c>
      <c r="Q80" s="12">
        <f t="shared" si="69"/>
        <v>1.4072363189853571E-2</v>
      </c>
      <c r="R80" s="9">
        <f t="shared" si="70"/>
        <v>1.9710000000000002E-2</v>
      </c>
      <c r="S80" s="13">
        <f t="shared" si="71"/>
        <v>0.71397073515238818</v>
      </c>
      <c r="T80" s="2">
        <f t="shared" si="72"/>
        <v>0.01</v>
      </c>
      <c r="U80" s="14">
        <f t="shared" si="73"/>
        <v>7.1397073515238815E-3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2.8739707351523883E-2</v>
      </c>
      <c r="AR80" s="9">
        <f t="shared" si="77"/>
        <v>10.950000000000001</v>
      </c>
      <c r="AS80" s="1">
        <f t="shared" si="78"/>
        <v>0.18</v>
      </c>
      <c r="AT80" s="1">
        <f t="shared" si="79"/>
        <v>12166.666666666666</v>
      </c>
      <c r="AU80" s="1">
        <f t="shared" si="80"/>
        <v>4617590.0993595636</v>
      </c>
    </row>
    <row r="81" spans="1:48" x14ac:dyDescent="0.15">
      <c r="C81" s="7">
        <v>8</v>
      </c>
      <c r="D81" s="7">
        <f t="shared" si="81"/>
        <v>20.087748233576001</v>
      </c>
      <c r="E81" s="10">
        <f t="shared" si="82"/>
        <v>20.5511943484642</v>
      </c>
      <c r="F81" s="7" t="s">
        <v>83</v>
      </c>
      <c r="G81" s="1">
        <v>9</v>
      </c>
      <c r="H81" s="9">
        <f t="shared" si="63"/>
        <v>20.087748233576001</v>
      </c>
      <c r="I81" s="9">
        <f t="shared" si="64"/>
        <v>293.23774823357599</v>
      </c>
      <c r="J81" s="9">
        <f t="shared" si="65"/>
        <v>0.20031156345481907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0.40168838855803324</v>
      </c>
      <c r="P81" s="9">
        <f t="shared" si="68"/>
        <v>8.046282913370649E-2</v>
      </c>
      <c r="Q81" s="12">
        <f t="shared" si="69"/>
        <v>1.4483309244067167E-2</v>
      </c>
      <c r="R81" s="9">
        <f t="shared" si="70"/>
        <v>1.9710000000000002E-2</v>
      </c>
      <c r="S81" s="13">
        <f t="shared" si="71"/>
        <v>0.73482035738544726</v>
      </c>
      <c r="T81" s="2">
        <f t="shared" si="72"/>
        <v>0.01</v>
      </c>
      <c r="U81" s="14">
        <f t="shared" si="73"/>
        <v>7.3482035738544728E-3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2.8948203573854473E-2</v>
      </c>
      <c r="AR81" s="9">
        <f t="shared" si="77"/>
        <v>10.950000000000001</v>
      </c>
      <c r="AS81" s="1">
        <f t="shared" si="78"/>
        <v>0.18</v>
      </c>
      <c r="AT81" s="1">
        <f t="shared" si="79"/>
        <v>12166.666666666666</v>
      </c>
      <c r="AU81" s="1">
        <f t="shared" si="80"/>
        <v>4651089.0518788751</v>
      </c>
    </row>
    <row r="82" spans="1:48" x14ac:dyDescent="0.15">
      <c r="C82" s="7">
        <v>9</v>
      </c>
      <c r="D82" s="7">
        <f t="shared" si="81"/>
        <v>15.3281696805296</v>
      </c>
      <c r="E82" s="10">
        <f t="shared" si="82"/>
        <v>20.087748233576001</v>
      </c>
      <c r="F82" s="7" t="s">
        <v>83</v>
      </c>
      <c r="G82" s="1">
        <v>10</v>
      </c>
      <c r="H82" s="9">
        <f t="shared" si="63"/>
        <v>15.3281696805296</v>
      </c>
      <c r="I82" s="9">
        <f t="shared" si="64"/>
        <v>288.47816968052956</v>
      </c>
      <c r="J82" s="9">
        <f t="shared" si="65"/>
        <v>0.11581995570428537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0.43072555942432678</v>
      </c>
      <c r="P82" s="9">
        <f t="shared" si="68"/>
        <v>4.9886615213229062E-2</v>
      </c>
      <c r="Q82" s="12">
        <f t="shared" si="69"/>
        <v>8.9795907383812303E-3</v>
      </c>
      <c r="R82" s="9">
        <f t="shared" si="70"/>
        <v>1.9710000000000002E-2</v>
      </c>
      <c r="S82" s="13">
        <f t="shared" si="71"/>
        <v>0.45558552706145256</v>
      </c>
      <c r="T82" s="2">
        <f t="shared" si="72"/>
        <v>0.01</v>
      </c>
      <c r="U82" s="14">
        <f t="shared" si="73"/>
        <v>4.5558552706145257E-3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2.6155855270614526E-2</v>
      </c>
      <c r="AR82" s="9">
        <f t="shared" si="77"/>
        <v>10.950000000000001</v>
      </c>
      <c r="AS82" s="1">
        <f t="shared" si="78"/>
        <v>0.18</v>
      </c>
      <c r="AT82" s="1">
        <f t="shared" si="79"/>
        <v>12166.666666666666</v>
      </c>
      <c r="AU82" s="1">
        <f t="shared" si="80"/>
        <v>4202444.2650237102</v>
      </c>
    </row>
    <row r="83" spans="1:48" x14ac:dyDescent="0.15">
      <c r="C83" s="7">
        <v>10</v>
      </c>
      <c r="D83" s="7">
        <f t="shared" si="81"/>
        <v>10.9866767321901</v>
      </c>
      <c r="E83" s="10">
        <f t="shared" si="82"/>
        <v>15.3281696805296</v>
      </c>
      <c r="F83" s="7" t="s">
        <v>83</v>
      </c>
      <c r="G83" s="1">
        <v>11</v>
      </c>
      <c r="H83" s="9">
        <f t="shared" si="63"/>
        <v>10.9866767321901</v>
      </c>
      <c r="I83" s="9">
        <f t="shared" si="64"/>
        <v>284.1366767321901</v>
      </c>
      <c r="J83" s="9">
        <f t="shared" si="65"/>
        <v>6.9152631987031782E-2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0.3617969970005428</v>
      </c>
      <c r="O83" s="9">
        <f t="shared" si="83"/>
        <v>0.12854194721055495</v>
      </c>
      <c r="P83" s="9">
        <f t="shared" si="68"/>
        <v>8.8890139703479733E-3</v>
      </c>
      <c r="Q83" s="12">
        <f t="shared" si="69"/>
        <v>1.6000225146626352E-3</v>
      </c>
      <c r="R83" s="9">
        <f t="shared" si="70"/>
        <v>1.9710000000000002E-2</v>
      </c>
      <c r="S83" s="13">
        <f t="shared" si="71"/>
        <v>8.1178209774867324E-2</v>
      </c>
      <c r="T83" s="2">
        <f t="shared" si="72"/>
        <v>0.01</v>
      </c>
      <c r="U83" s="14">
        <f t="shared" si="73"/>
        <v>8.1178209774867324E-4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1.3411782097748673E-2</v>
      </c>
      <c r="AR83" s="9">
        <f t="shared" si="77"/>
        <v>10.950000000000001</v>
      </c>
      <c r="AS83" s="1">
        <f t="shared" si="78"/>
        <v>0.18</v>
      </c>
      <c r="AT83" s="1">
        <f t="shared" si="79"/>
        <v>12166.666666666666</v>
      </c>
      <c r="AU83" s="1">
        <f t="shared" si="80"/>
        <v>2154862.3119869158</v>
      </c>
    </row>
    <row r="84" spans="1:48" x14ac:dyDescent="0.15">
      <c r="C84" s="7">
        <v>11</v>
      </c>
      <c r="D84" s="7">
        <f t="shared" si="81"/>
        <v>5.42624071042182</v>
      </c>
      <c r="E84" s="10">
        <f t="shared" si="82"/>
        <v>10.9866767321901</v>
      </c>
      <c r="F84" s="7" t="s">
        <v>85</v>
      </c>
      <c r="G84" s="1">
        <v>12</v>
      </c>
      <c r="H84" s="9">
        <f t="shared" si="63"/>
        <v>5.42624071042182</v>
      </c>
      <c r="I84" s="9">
        <f t="shared" si="64"/>
        <v>278.57624071042181</v>
      </c>
      <c r="J84" s="9">
        <f t="shared" si="65"/>
        <v>3.4894199863798624E-2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0.229152933240207</v>
      </c>
      <c r="P84" s="9">
        <f t="shared" si="68"/>
        <v>7.9961082518594864E-3</v>
      </c>
      <c r="Q84" s="12">
        <f t="shared" si="69"/>
        <v>1.4392994853347075E-3</v>
      </c>
      <c r="R84" s="9">
        <f t="shared" si="70"/>
        <v>1.9710000000000002E-2</v>
      </c>
      <c r="S84" s="13">
        <f t="shared" si="71"/>
        <v>7.3023819651684793E-2</v>
      </c>
      <c r="T84" s="2">
        <f t="shared" si="72"/>
        <v>0.01</v>
      </c>
      <c r="U84" s="14">
        <f t="shared" si="73"/>
        <v>7.3023819651684796E-4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1.3330238196516847E-2</v>
      </c>
      <c r="AR84" s="9">
        <f t="shared" si="77"/>
        <v>10.950000000000001</v>
      </c>
      <c r="AS84" s="1">
        <f t="shared" si="78"/>
        <v>0.18</v>
      </c>
      <c r="AT84" s="1">
        <f t="shared" si="79"/>
        <v>12166.666666666666</v>
      </c>
      <c r="AU84" s="1">
        <f t="shared" si="80"/>
        <v>2141760.7063795342</v>
      </c>
      <c r="AV84" s="1">
        <f>SUM(AU73:AU84)</f>
        <v>35034435.691354096</v>
      </c>
    </row>
    <row r="85" spans="1:48" x14ac:dyDescent="0.15">
      <c r="C85" s="7">
        <v>12</v>
      </c>
      <c r="D85" s="7">
        <f t="shared" si="81"/>
        <v>4.1284643823997698</v>
      </c>
      <c r="E85" s="10">
        <f t="shared" si="82"/>
        <v>5.42624071042182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4.1109012549677404</v>
      </c>
      <c r="E89" s="7"/>
      <c r="F89" s="7"/>
      <c r="G89" s="1">
        <v>1</v>
      </c>
      <c r="H89" s="9">
        <f t="shared" ref="H89:H100" si="84">E90</f>
        <v>4.1109012549677404</v>
      </c>
      <c r="I89" s="9">
        <f t="shared" ref="I89:I100" si="85">H89+273.15</f>
        <v>277.26090125496773</v>
      </c>
      <c r="J89" s="9">
        <f t="shared" ref="J89:J100" si="86">EXP(($C$15*(I89-$C$13))/($C$16*I89*$C$13))</f>
        <v>2.9562501953839387E-2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0.15683720255315525</v>
      </c>
      <c r="Q89" s="12">
        <f t="shared" ref="Q89:Q100" si="90">P89*$B$91</f>
        <v>7.0576741148919861E-2</v>
      </c>
      <c r="R89" s="9">
        <f t="shared" ref="R89:R100" si="91">L89*$B$91</f>
        <v>2.3873737500000001</v>
      </c>
      <c r="S89" s="13">
        <f t="shared" ref="S89:S100" si="92">Q89/R89</f>
        <v>2.9562501953839384E-2</v>
      </c>
      <c r="T89" s="2">
        <f t="shared" ref="T89:T100" si="93">$B$90/100</f>
        <v>0.51</v>
      </c>
      <c r="U89" s="14">
        <f t="shared" ref="U89:U100" si="94">S89*T89</f>
        <v>1.5076875996458086E-2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3.4882678112932115E-2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2203783.3333333335</v>
      </c>
      <c r="AN89" s="1">
        <f t="shared" ref="AN89:AN100" si="99">AM89*10000*AK89*AJ89</f>
        <v>7996803769.936554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3.86428213063907</v>
      </c>
      <c r="E90" s="10">
        <f t="shared" ref="E90:E101" si="101">D89</f>
        <v>4.1109012549677404</v>
      </c>
      <c r="F90" s="7" t="s">
        <v>83</v>
      </c>
      <c r="G90" s="1">
        <v>2</v>
      </c>
      <c r="H90" s="9">
        <f t="shared" si="84"/>
        <v>3.86428213063907</v>
      </c>
      <c r="I90" s="9">
        <f t="shared" si="85"/>
        <v>277.01428213063906</v>
      </c>
      <c r="J90" s="9">
        <f t="shared" si="86"/>
        <v>2.8652543434184524E-2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10.453712797446844</v>
      </c>
      <c r="P90" s="9">
        <f t="shared" si="89"/>
        <v>0.29952545997733632</v>
      </c>
      <c r="Q90" s="12">
        <f t="shared" si="90"/>
        <v>0.13478645698980135</v>
      </c>
      <c r="R90" s="9">
        <f t="shared" si="91"/>
        <v>2.3873737500000001</v>
      </c>
      <c r="S90" s="13">
        <f t="shared" si="92"/>
        <v>5.6458045997113501E-2</v>
      </c>
      <c r="T90" s="2">
        <f t="shared" si="93"/>
        <v>0.51</v>
      </c>
      <c r="U90" s="14">
        <f t="shared" si="94"/>
        <v>2.8793603458527887E-2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3.9018271442746159E-2</v>
      </c>
      <c r="AK90" s="9">
        <f t="shared" si="96"/>
        <v>10.4025</v>
      </c>
      <c r="AL90" s="1">
        <f t="shared" si="97"/>
        <v>0.45</v>
      </c>
      <c r="AM90" s="17">
        <f t="shared" si="98"/>
        <v>2203783.3333333335</v>
      </c>
      <c r="AN90" s="1">
        <f t="shared" si="99"/>
        <v>8944882590.7115192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-1.6307645552923999</v>
      </c>
      <c r="E91" s="10">
        <f t="shared" si="101"/>
        <v>3.86428213063907</v>
      </c>
      <c r="F91" s="7" t="s">
        <v>83</v>
      </c>
      <c r="G91" s="1">
        <v>3</v>
      </c>
      <c r="H91" s="9">
        <f t="shared" si="84"/>
        <v>-1.6307645552923999</v>
      </c>
      <c r="I91" s="9">
        <f t="shared" si="85"/>
        <v>271.51923544470759</v>
      </c>
      <c r="J91" s="9">
        <f t="shared" si="86"/>
        <v>1.40678280454004E-2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15.459462337469507</v>
      </c>
      <c r="P91" s="9">
        <f t="shared" si="89"/>
        <v>0.21748105783786476</v>
      </c>
      <c r="Q91" s="12">
        <f t="shared" si="90"/>
        <v>9.7866476027039143E-2</v>
      </c>
      <c r="R91" s="9">
        <f t="shared" si="91"/>
        <v>2.3873737500000001</v>
      </c>
      <c r="S91" s="13">
        <f t="shared" si="92"/>
        <v>4.0993361859256068E-2</v>
      </c>
      <c r="T91" s="2">
        <f t="shared" si="93"/>
        <v>0.51</v>
      </c>
      <c r="U91" s="14">
        <f t="shared" si="94"/>
        <v>2.0906614548220594E-2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3.6640344286288512E-2</v>
      </c>
      <c r="AK91" s="9">
        <f t="shared" si="96"/>
        <v>10.4025</v>
      </c>
      <c r="AL91" s="1">
        <f t="shared" si="97"/>
        <v>0.45</v>
      </c>
      <c r="AM91" s="17">
        <f t="shared" si="98"/>
        <v>2203783.3333333335</v>
      </c>
      <c r="AN91" s="1">
        <f t="shared" si="99"/>
        <v>8399746211.3363008</v>
      </c>
    </row>
    <row r="92" spans="1:48" x14ac:dyDescent="0.15">
      <c r="C92" s="7">
        <v>3</v>
      </c>
      <c r="D92" s="7">
        <f t="shared" si="100"/>
        <v>2.4848278459706199</v>
      </c>
      <c r="E92" s="10">
        <f t="shared" si="101"/>
        <v>-1.6307645552923999</v>
      </c>
      <c r="F92" s="7" t="s">
        <v>83</v>
      </c>
      <c r="G92" s="1">
        <v>4</v>
      </c>
      <c r="H92" s="9">
        <f t="shared" si="84"/>
        <v>2.4848278459706199</v>
      </c>
      <c r="I92" s="9">
        <f t="shared" si="85"/>
        <v>275.63482784597062</v>
      </c>
      <c r="J92" s="9">
        <f t="shared" si="86"/>
        <v>2.4030736914125325E-2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20.54725627963164</v>
      </c>
      <c r="P92" s="9">
        <f t="shared" si="89"/>
        <v>0.49376570996293745</v>
      </c>
      <c r="Q92" s="12">
        <f t="shared" si="90"/>
        <v>0.22219456948332186</v>
      </c>
      <c r="R92" s="9">
        <f t="shared" si="91"/>
        <v>2.3873737500000001</v>
      </c>
      <c r="S92" s="13">
        <f t="shared" si="92"/>
        <v>9.307070980541772E-2</v>
      </c>
      <c r="T92" s="2">
        <f t="shared" si="93"/>
        <v>0.51</v>
      </c>
      <c r="U92" s="14">
        <f t="shared" si="94"/>
        <v>4.7466062000763039E-2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4.4648017693230055E-2</v>
      </c>
      <c r="AK92" s="9">
        <f t="shared" si="96"/>
        <v>10.4025</v>
      </c>
      <c r="AL92" s="1">
        <f t="shared" si="97"/>
        <v>0.45</v>
      </c>
      <c r="AM92" s="17">
        <f t="shared" si="98"/>
        <v>2203783.3333333335</v>
      </c>
      <c r="AN92" s="1">
        <f t="shared" si="99"/>
        <v>10235493818.837536</v>
      </c>
    </row>
    <row r="93" spans="1:48" x14ac:dyDescent="0.15">
      <c r="C93" s="7">
        <v>4</v>
      </c>
      <c r="D93" s="7">
        <f t="shared" si="100"/>
        <v>12.436196672960699</v>
      </c>
      <c r="E93" s="10">
        <f t="shared" si="101"/>
        <v>2.4848278459706199</v>
      </c>
      <c r="F93" s="7" t="s">
        <v>83</v>
      </c>
      <c r="G93" s="1">
        <v>5</v>
      </c>
      <c r="H93" s="9">
        <f t="shared" si="84"/>
        <v>12.436196672960699</v>
      </c>
      <c r="I93" s="9">
        <f t="shared" si="85"/>
        <v>285.58619667296068</v>
      </c>
      <c r="J93" s="9">
        <f t="shared" si="86"/>
        <v>8.2289745495390781E-2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19.050816041185268</v>
      </c>
      <c r="O93" s="9">
        <f t="shared" si="102"/>
        <v>6.3079495284834373</v>
      </c>
      <c r="P93" s="9">
        <f t="shared" si="89"/>
        <v>0.51907956129667232</v>
      </c>
      <c r="Q93" s="12">
        <f t="shared" si="90"/>
        <v>0.23358580258350256</v>
      </c>
      <c r="R93" s="9">
        <f t="shared" si="91"/>
        <v>2.3873737500000001</v>
      </c>
      <c r="S93" s="13">
        <f t="shared" si="92"/>
        <v>9.7842159227687978E-2</v>
      </c>
      <c r="T93" s="2">
        <f t="shared" si="93"/>
        <v>0.51</v>
      </c>
      <c r="U93" s="14">
        <f t="shared" si="94"/>
        <v>4.9899501206120869E-2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3.7955699613645442E-2</v>
      </c>
      <c r="AK93" s="9">
        <f t="shared" si="96"/>
        <v>10.4025</v>
      </c>
      <c r="AL93" s="1">
        <f t="shared" si="97"/>
        <v>0.45</v>
      </c>
      <c r="AM93" s="17">
        <f t="shared" si="98"/>
        <v>2203783.3333333335</v>
      </c>
      <c r="AN93" s="1">
        <f t="shared" si="99"/>
        <v>8701289527.6653996</v>
      </c>
    </row>
    <row r="94" spans="1:48" x14ac:dyDescent="0.15">
      <c r="C94" s="7">
        <v>5</v>
      </c>
      <c r="D94" s="7">
        <f t="shared" si="100"/>
        <v>16.237957818429098</v>
      </c>
      <c r="E94" s="10">
        <f t="shared" si="101"/>
        <v>12.436196672960699</v>
      </c>
      <c r="F94" s="7" t="s">
        <v>85</v>
      </c>
      <c r="G94" s="1">
        <v>6</v>
      </c>
      <c r="H94" s="9">
        <f t="shared" si="84"/>
        <v>16.237957818429098</v>
      </c>
      <c r="I94" s="9">
        <f t="shared" si="85"/>
        <v>289.38795781842907</v>
      </c>
      <c r="J94" s="9">
        <f t="shared" si="86"/>
        <v>0.12878552468109655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11.094144967186764</v>
      </c>
      <c r="P94" s="9">
        <f t="shared" si="89"/>
        <v>1.4287652804872941</v>
      </c>
      <c r="Q94" s="12">
        <f t="shared" si="90"/>
        <v>0.64294437621928235</v>
      </c>
      <c r="R94" s="9">
        <f t="shared" si="91"/>
        <v>2.3873737500000001</v>
      </c>
      <c r="S94" s="13">
        <f t="shared" si="92"/>
        <v>0.26931031482577134</v>
      </c>
      <c r="T94" s="2">
        <f t="shared" si="93"/>
        <v>0.51</v>
      </c>
      <c r="U94" s="14">
        <f t="shared" si="94"/>
        <v>0.13734826056114338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6.7539500559184729E-2</v>
      </c>
      <c r="AK94" s="9">
        <f t="shared" si="96"/>
        <v>10.4025</v>
      </c>
      <c r="AL94" s="1">
        <f t="shared" si="97"/>
        <v>0.45</v>
      </c>
      <c r="AM94" s="17">
        <f t="shared" si="98"/>
        <v>2203783.3333333335</v>
      </c>
      <c r="AN94" s="1">
        <f t="shared" si="99"/>
        <v>15483333330.736671</v>
      </c>
    </row>
    <row r="95" spans="1:48" x14ac:dyDescent="0.15">
      <c r="C95" s="7">
        <v>6</v>
      </c>
      <c r="D95" s="7">
        <f t="shared" si="100"/>
        <v>17.881987087990598</v>
      </c>
      <c r="E95" s="10">
        <f t="shared" si="101"/>
        <v>16.237957818429098</v>
      </c>
      <c r="F95" s="7" t="s">
        <v>83</v>
      </c>
      <c r="G95" s="1">
        <v>7</v>
      </c>
      <c r="H95" s="9">
        <f t="shared" si="84"/>
        <v>17.881987087990598</v>
      </c>
      <c r="I95" s="9">
        <f t="shared" si="85"/>
        <v>291.03198708799056</v>
      </c>
      <c r="J95" s="9">
        <f t="shared" si="86"/>
        <v>0.15574410190615504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14.970654686699472</v>
      </c>
      <c r="P95" s="9">
        <f t="shared" si="89"/>
        <v>2.3315911691271802</v>
      </c>
      <c r="Q95" s="12">
        <f t="shared" si="90"/>
        <v>1.0492160261072312</v>
      </c>
      <c r="R95" s="9">
        <f t="shared" si="91"/>
        <v>2.3873737500000001</v>
      </c>
      <c r="S95" s="13">
        <f t="shared" si="92"/>
        <v>0.43948544969434766</v>
      </c>
      <c r="T95" s="2">
        <f t="shared" si="93"/>
        <v>0.51</v>
      </c>
      <c r="U95" s="14">
        <f t="shared" si="94"/>
        <v>0.22413757934411732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0.11403248017225137</v>
      </c>
      <c r="AK95" s="9">
        <f t="shared" si="96"/>
        <v>10.4025</v>
      </c>
      <c r="AL95" s="1">
        <f t="shared" si="97"/>
        <v>0.45</v>
      </c>
      <c r="AM95" s="17">
        <f t="shared" si="98"/>
        <v>2203783.3333333335</v>
      </c>
      <c r="AN95" s="1">
        <f t="shared" si="99"/>
        <v>26141782015.257782</v>
      </c>
    </row>
    <row r="96" spans="1:48" x14ac:dyDescent="0.15">
      <c r="C96" s="7">
        <v>7</v>
      </c>
      <c r="D96" s="7">
        <f t="shared" si="100"/>
        <v>20.5511943484642</v>
      </c>
      <c r="E96" s="10">
        <f t="shared" si="101"/>
        <v>17.881987087990598</v>
      </c>
      <c r="F96" s="7" t="s">
        <v>83</v>
      </c>
      <c r="G96" s="1">
        <v>8</v>
      </c>
      <c r="H96" s="9">
        <f t="shared" si="84"/>
        <v>20.5511943484642</v>
      </c>
      <c r="I96" s="9">
        <f t="shared" si="85"/>
        <v>293.70119434846418</v>
      </c>
      <c r="J96" s="9">
        <f t="shared" si="86"/>
        <v>0.21108669390216356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17.944338517572291</v>
      </c>
      <c r="P96" s="9">
        <f t="shared" si="89"/>
        <v>3.7878110919355854</v>
      </c>
      <c r="Q96" s="12">
        <f t="shared" si="90"/>
        <v>1.7045149913710134</v>
      </c>
      <c r="R96" s="9">
        <f t="shared" si="91"/>
        <v>2.3873737500000001</v>
      </c>
      <c r="S96" s="13">
        <f t="shared" si="92"/>
        <v>0.71397073515238796</v>
      </c>
      <c r="T96" s="2">
        <f t="shared" si="93"/>
        <v>0.51</v>
      </c>
      <c r="U96" s="14">
        <f t="shared" si="94"/>
        <v>0.36412507492771784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0.15623871009070694</v>
      </c>
      <c r="AK96" s="9">
        <f t="shared" si="96"/>
        <v>10.4025</v>
      </c>
      <c r="AL96" s="1">
        <f t="shared" si="97"/>
        <v>0.45</v>
      </c>
      <c r="AM96" s="17">
        <f t="shared" si="98"/>
        <v>2203783.3333333335</v>
      </c>
      <c r="AN96" s="1">
        <f t="shared" si="99"/>
        <v>35817499499.850426</v>
      </c>
    </row>
    <row r="97" spans="1:50" x14ac:dyDescent="0.15">
      <c r="C97" s="7">
        <v>8</v>
      </c>
      <c r="D97" s="7">
        <f t="shared" si="100"/>
        <v>20.087748233576001</v>
      </c>
      <c r="E97" s="10">
        <f t="shared" si="101"/>
        <v>20.5511943484642</v>
      </c>
      <c r="F97" s="7" t="s">
        <v>83</v>
      </c>
      <c r="G97" s="1">
        <v>9</v>
      </c>
      <c r="H97" s="9">
        <f t="shared" si="84"/>
        <v>20.087748233576001</v>
      </c>
      <c r="I97" s="9">
        <f t="shared" si="85"/>
        <v>293.23774823357599</v>
      </c>
      <c r="J97" s="9">
        <f t="shared" si="86"/>
        <v>0.20031156345481907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19.461802425636709</v>
      </c>
      <c r="P97" s="9">
        <f t="shared" si="89"/>
        <v>3.8984240715280793</v>
      </c>
      <c r="Q97" s="12">
        <f t="shared" si="90"/>
        <v>1.7542908321876358</v>
      </c>
      <c r="R97" s="9">
        <f t="shared" si="91"/>
        <v>2.3873737500000001</v>
      </c>
      <c r="S97" s="13">
        <f t="shared" si="92"/>
        <v>0.73482035738544738</v>
      </c>
      <c r="T97" s="2">
        <f t="shared" si="93"/>
        <v>0.51</v>
      </c>
      <c r="U97" s="14">
        <f t="shared" si="94"/>
        <v>0.37475838226657815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0.15944465225337331</v>
      </c>
      <c r="AK97" s="9">
        <f t="shared" si="96"/>
        <v>10.4025</v>
      </c>
      <c r="AL97" s="1">
        <f t="shared" si="97"/>
        <v>0.45</v>
      </c>
      <c r="AM97" s="17">
        <f t="shared" si="98"/>
        <v>2203783.3333333335</v>
      </c>
      <c r="AN97" s="1">
        <f t="shared" si="99"/>
        <v>36552457128.092407</v>
      </c>
    </row>
    <row r="98" spans="1:50" x14ac:dyDescent="0.15">
      <c r="C98" s="7">
        <v>9</v>
      </c>
      <c r="D98" s="7">
        <f t="shared" si="100"/>
        <v>15.3281696805296</v>
      </c>
      <c r="E98" s="10">
        <f t="shared" si="101"/>
        <v>20.087748233576001</v>
      </c>
      <c r="F98" s="7" t="s">
        <v>83</v>
      </c>
      <c r="G98" s="1">
        <v>10</v>
      </c>
      <c r="H98" s="9">
        <f t="shared" si="84"/>
        <v>15.3281696805296</v>
      </c>
      <c r="I98" s="9">
        <f t="shared" si="85"/>
        <v>288.47816968052956</v>
      </c>
      <c r="J98" s="9">
        <f t="shared" si="86"/>
        <v>0.11581995570428537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20.868653354108627</v>
      </c>
      <c r="P98" s="9">
        <f t="shared" si="89"/>
        <v>2.4170065070809477</v>
      </c>
      <c r="Q98" s="12">
        <f t="shared" si="90"/>
        <v>1.0876529281864264</v>
      </c>
      <c r="R98" s="9">
        <f t="shared" si="91"/>
        <v>2.3873737500000001</v>
      </c>
      <c r="S98" s="13">
        <f t="shared" si="92"/>
        <v>0.45558552706145256</v>
      </c>
      <c r="T98" s="2">
        <f t="shared" si="93"/>
        <v>0.51</v>
      </c>
      <c r="U98" s="14">
        <f t="shared" si="94"/>
        <v>0.23234861880134081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0.11330210856860426</v>
      </c>
      <c r="AK98" s="9">
        <f t="shared" si="96"/>
        <v>10.4025</v>
      </c>
      <c r="AL98" s="1">
        <f t="shared" si="97"/>
        <v>0.45</v>
      </c>
      <c r="AM98" s="17">
        <f t="shared" si="98"/>
        <v>2203783.3333333335</v>
      </c>
      <c r="AN98" s="1">
        <f t="shared" si="99"/>
        <v>25974345375.943829</v>
      </c>
    </row>
    <row r="99" spans="1:50" x14ac:dyDescent="0.15">
      <c r="C99" s="7">
        <v>10</v>
      </c>
      <c r="D99" s="7">
        <f t="shared" si="100"/>
        <v>10.9866767321901</v>
      </c>
      <c r="E99" s="10">
        <f t="shared" si="101"/>
        <v>15.3281696805296</v>
      </c>
      <c r="F99" s="7" t="s">
        <v>83</v>
      </c>
      <c r="G99" s="1">
        <v>11</v>
      </c>
      <c r="H99" s="9">
        <f t="shared" si="84"/>
        <v>10.9866767321901</v>
      </c>
      <c r="I99" s="9">
        <f t="shared" si="85"/>
        <v>284.1366767321901</v>
      </c>
      <c r="J99" s="9">
        <f t="shared" si="86"/>
        <v>6.9152631987031782E-2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17.529064504676295</v>
      </c>
      <c r="O99" s="9">
        <f t="shared" si="102"/>
        <v>6.2278573423513812</v>
      </c>
      <c r="P99" s="9">
        <f t="shared" si="89"/>
        <v>0.43067272686335889</v>
      </c>
      <c r="Q99" s="12">
        <f t="shared" si="90"/>
        <v>0.19380272708851151</v>
      </c>
      <c r="R99" s="9">
        <f t="shared" si="91"/>
        <v>2.3873737500000001</v>
      </c>
      <c r="S99" s="13">
        <f t="shared" si="92"/>
        <v>8.1178209774867255E-2</v>
      </c>
      <c r="T99" s="2">
        <f t="shared" si="93"/>
        <v>0.51</v>
      </c>
      <c r="U99" s="14">
        <f t="shared" si="94"/>
        <v>4.1400886985182302E-2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4.2819367426032463E-2</v>
      </c>
      <c r="AK99" s="9">
        <f t="shared" si="96"/>
        <v>10.4025</v>
      </c>
      <c r="AL99" s="1">
        <f t="shared" si="97"/>
        <v>0.45</v>
      </c>
      <c r="AM99" s="17">
        <f t="shared" si="98"/>
        <v>2203783.3333333335</v>
      </c>
      <c r="AN99" s="1">
        <f t="shared" si="99"/>
        <v>9816278376.0530586</v>
      </c>
    </row>
    <row r="100" spans="1:50" x14ac:dyDescent="0.15">
      <c r="C100" s="7">
        <v>11</v>
      </c>
      <c r="D100" s="7">
        <f t="shared" si="100"/>
        <v>5.42624071042182</v>
      </c>
      <c r="E100" s="10">
        <f t="shared" si="101"/>
        <v>10.9866767321901</v>
      </c>
      <c r="F100" s="7" t="s">
        <v>85</v>
      </c>
      <c r="G100" s="1">
        <v>12</v>
      </c>
      <c r="H100" s="9">
        <f t="shared" si="84"/>
        <v>5.42624071042182</v>
      </c>
      <c r="I100" s="9">
        <f t="shared" si="85"/>
        <v>278.57624071042181</v>
      </c>
      <c r="J100" s="9">
        <f t="shared" si="86"/>
        <v>3.4894199863798624E-2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11.102459615488023</v>
      </c>
      <c r="P100" s="9">
        <f t="shared" si="89"/>
        <v>0.38741144480259188</v>
      </c>
      <c r="Q100" s="12">
        <f t="shared" si="90"/>
        <v>0.17433515016116635</v>
      </c>
      <c r="R100" s="9">
        <f t="shared" si="91"/>
        <v>2.3873737500000001</v>
      </c>
      <c r="S100" s="13">
        <f t="shared" si="92"/>
        <v>7.3023819651684765E-2</v>
      </c>
      <c r="T100" s="2">
        <f t="shared" si="93"/>
        <v>0.51</v>
      </c>
      <c r="U100" s="14">
        <f t="shared" si="94"/>
        <v>3.7242148022359228E-2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4.1565507628741311E-2</v>
      </c>
      <c r="AK100" s="9">
        <f t="shared" si="96"/>
        <v>10.4025</v>
      </c>
      <c r="AL100" s="1">
        <f t="shared" si="97"/>
        <v>0.45</v>
      </c>
      <c r="AM100" s="17">
        <f t="shared" si="98"/>
        <v>2203783.3333333335</v>
      </c>
      <c r="AN100" s="1">
        <f t="shared" si="99"/>
        <v>9528832821.5148468</v>
      </c>
      <c r="AO100" s="1">
        <f>SUM(AN89:AN100)</f>
        <v>203592744465.93634</v>
      </c>
    </row>
    <row r="101" spans="1:50" x14ac:dyDescent="0.15">
      <c r="C101" s="7">
        <v>12</v>
      </c>
      <c r="D101" s="7">
        <f t="shared" si="100"/>
        <v>4.1284643823997698</v>
      </c>
      <c r="E101" s="10">
        <f t="shared" si="101"/>
        <v>5.42624071042182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4.1109012549677404</v>
      </c>
      <c r="E105" s="7"/>
      <c r="F105" s="7"/>
      <c r="G105" s="1">
        <v>1</v>
      </c>
      <c r="H105" s="9">
        <f t="shared" ref="H105:H116" si="103">E106</f>
        <v>4.1109012549677404</v>
      </c>
      <c r="I105" s="9">
        <f t="shared" ref="I105:I116" si="104">H105+273.15</f>
        <v>277.26090125496773</v>
      </c>
      <c r="J105" s="9">
        <f t="shared" ref="J105:J116" si="105">EXP(($C$15*(I105-$C$13))/($C$16*I105*$C$13))</f>
        <v>2.9562501953839387E-2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1.9153255549727577E-2</v>
      </c>
      <c r="Q105" s="12">
        <f t="shared" ref="Q105:Q116" si="109">P105*$B$107</f>
        <v>5.7459766649182731E-3</v>
      </c>
      <c r="R105" s="9">
        <f t="shared" ref="R105:R116" si="110">L105*$B$107</f>
        <v>0.19436706250000002</v>
      </c>
      <c r="S105" s="13">
        <f t="shared" ref="S105:S116" si="111">Q105/R105</f>
        <v>2.9562501953839387E-2</v>
      </c>
      <c r="T105" s="2">
        <f t="shared" ref="T105:T116" si="112">$B$106/100</f>
        <v>0.01</v>
      </c>
      <c r="U105" s="14">
        <f t="shared" ref="U105:U116" si="113">S105*T105</f>
        <v>2.956250195383939E-4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5.7856250195383943E-3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3.86428213063907</v>
      </c>
      <c r="E106" s="10">
        <f t="shared" ref="E106:E117" si="122">D105</f>
        <v>4.1109012549677404</v>
      </c>
      <c r="F106" s="7" t="s">
        <v>83</v>
      </c>
      <c r="G106" s="1">
        <v>2</v>
      </c>
      <c r="H106" s="9">
        <f t="shared" si="103"/>
        <v>3.86428213063907</v>
      </c>
      <c r="I106" s="9">
        <f t="shared" si="104"/>
        <v>277.01428213063906</v>
      </c>
      <c r="J106" s="9">
        <f t="shared" si="105"/>
        <v>2.8652543434184524E-2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1.2766271611169393</v>
      </c>
      <c r="P106" s="9">
        <f t="shared" si="108"/>
        <v>3.6578615183162785E-2</v>
      </c>
      <c r="Q106" s="12">
        <f t="shared" si="109"/>
        <v>1.0973584554948835E-2</v>
      </c>
      <c r="R106" s="9">
        <f t="shared" si="110"/>
        <v>0.19436706250000002</v>
      </c>
      <c r="S106" s="13">
        <f t="shared" si="111"/>
        <v>5.6458045997113494E-2</v>
      </c>
      <c r="T106" s="2">
        <f t="shared" si="112"/>
        <v>0.01</v>
      </c>
      <c r="U106" s="14">
        <f t="shared" si="113"/>
        <v>5.6458045997113493E-4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6.0545804599711353E-3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-1.6307645552923999</v>
      </c>
      <c r="E107" s="10">
        <f t="shared" si="122"/>
        <v>3.86428213063907</v>
      </c>
      <c r="F107" s="7" t="s">
        <v>83</v>
      </c>
      <c r="G107" s="1">
        <v>3</v>
      </c>
      <c r="H107" s="9">
        <f t="shared" si="103"/>
        <v>-1.6307645552923999</v>
      </c>
      <c r="I107" s="9">
        <f t="shared" si="104"/>
        <v>271.51923544470759</v>
      </c>
      <c r="J107" s="9">
        <f t="shared" si="105"/>
        <v>1.40678280454004E-2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1.88793875426711</v>
      </c>
      <c r="P107" s="9">
        <f t="shared" si="108"/>
        <v>2.6559197755277143E-2</v>
      </c>
      <c r="Q107" s="12">
        <f t="shared" si="109"/>
        <v>7.9677593265831421E-3</v>
      </c>
      <c r="R107" s="9">
        <f t="shared" si="110"/>
        <v>0.19436706250000002</v>
      </c>
      <c r="S107" s="13">
        <f t="shared" si="111"/>
        <v>4.0993361859256075E-2</v>
      </c>
      <c r="T107" s="2">
        <f t="shared" si="112"/>
        <v>0.01</v>
      </c>
      <c r="U107" s="14">
        <f t="shared" si="113"/>
        <v>4.0993361859256077E-4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5.8999336185925613E-3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2.4848278459706199</v>
      </c>
      <c r="E108" s="10">
        <f t="shared" si="122"/>
        <v>-1.6307645552923999</v>
      </c>
      <c r="F108" s="7" t="s">
        <v>83</v>
      </c>
      <c r="G108" s="1">
        <v>4</v>
      </c>
      <c r="H108" s="9">
        <f t="shared" si="103"/>
        <v>2.4848278459706199</v>
      </c>
      <c r="I108" s="9">
        <f t="shared" si="104"/>
        <v>275.63482784597062</v>
      </c>
      <c r="J108" s="9">
        <f t="shared" si="105"/>
        <v>2.4030736914125325E-2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2.5092697648451661</v>
      </c>
      <c r="P108" s="9">
        <f t="shared" si="108"/>
        <v>6.0299601565563306E-2</v>
      </c>
      <c r="Q108" s="12">
        <f t="shared" si="109"/>
        <v>1.808988046966899E-2</v>
      </c>
      <c r="R108" s="9">
        <f t="shared" si="110"/>
        <v>0.19436706250000002</v>
      </c>
      <c r="S108" s="13">
        <f t="shared" si="111"/>
        <v>9.307070980541772E-2</v>
      </c>
      <c r="T108" s="2">
        <f t="shared" si="112"/>
        <v>0.01</v>
      </c>
      <c r="U108" s="14">
        <f t="shared" si="113"/>
        <v>9.3070709805417721E-4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6.4207070980541771E-3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12.436196672960699</v>
      </c>
      <c r="E109" s="10">
        <f t="shared" si="122"/>
        <v>2.4848278459706199</v>
      </c>
      <c r="F109" s="7" t="s">
        <v>83</v>
      </c>
      <c r="G109" s="1">
        <v>5</v>
      </c>
      <c r="H109" s="9">
        <f t="shared" si="103"/>
        <v>12.436196672960699</v>
      </c>
      <c r="I109" s="9">
        <f t="shared" si="104"/>
        <v>285.58619667296068</v>
      </c>
      <c r="J109" s="9">
        <f t="shared" si="105"/>
        <v>8.2289745495390781E-2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2.3265216551156227</v>
      </c>
      <c r="O109" s="9">
        <f t="shared" si="123"/>
        <v>0.77033871649731367</v>
      </c>
      <c r="P109" s="9">
        <f t="shared" si="108"/>
        <v>6.339097692580993E-2</v>
      </c>
      <c r="Q109" s="12">
        <f t="shared" si="109"/>
        <v>1.901729307774298E-2</v>
      </c>
      <c r="R109" s="9">
        <f t="shared" si="110"/>
        <v>0.19436706250000002</v>
      </c>
      <c r="S109" s="13">
        <f t="shared" si="111"/>
        <v>9.7842159227687964E-2</v>
      </c>
      <c r="T109" s="2">
        <f t="shared" si="112"/>
        <v>0.01</v>
      </c>
      <c r="U109" s="14">
        <f t="shared" si="113"/>
        <v>9.784215922768796E-4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6.4684215922768797E-3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16.237957818429098</v>
      </c>
      <c r="E110" s="10">
        <f t="shared" si="122"/>
        <v>12.436196672960699</v>
      </c>
      <c r="F110" s="7" t="s">
        <v>85</v>
      </c>
      <c r="G110" s="1">
        <v>6</v>
      </c>
      <c r="H110" s="9">
        <f t="shared" si="103"/>
        <v>16.237957818429098</v>
      </c>
      <c r="I110" s="9">
        <f t="shared" si="104"/>
        <v>289.38795781842907</v>
      </c>
      <c r="J110" s="9">
        <f t="shared" si="105"/>
        <v>0.12878552468109655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1.3548379479048374</v>
      </c>
      <c r="P110" s="9">
        <f t="shared" si="108"/>
        <v>0.17448351597878464</v>
      </c>
      <c r="Q110" s="12">
        <f t="shared" si="109"/>
        <v>5.2345054793635389E-2</v>
      </c>
      <c r="R110" s="9">
        <f t="shared" si="110"/>
        <v>0.19436706250000002</v>
      </c>
      <c r="S110" s="13">
        <f t="shared" si="111"/>
        <v>0.26931031482577139</v>
      </c>
      <c r="T110" s="2">
        <f t="shared" si="112"/>
        <v>0.01</v>
      </c>
      <c r="U110" s="14">
        <f t="shared" si="113"/>
        <v>2.6931031482577139E-3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8.183103148257714E-3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17.881987087990598</v>
      </c>
      <c r="E111" s="10">
        <f t="shared" si="122"/>
        <v>16.237957818429098</v>
      </c>
      <c r="F111" s="7" t="s">
        <v>83</v>
      </c>
      <c r="G111" s="1">
        <v>7</v>
      </c>
      <c r="H111" s="9">
        <f t="shared" si="103"/>
        <v>17.881987087990598</v>
      </c>
      <c r="I111" s="9">
        <f t="shared" si="104"/>
        <v>291.03198708799056</v>
      </c>
      <c r="J111" s="9">
        <f t="shared" si="105"/>
        <v>0.15574410190615504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1.8282446402593862</v>
      </c>
      <c r="P111" s="9">
        <f t="shared" si="108"/>
        <v>0.28473831956193957</v>
      </c>
      <c r="Q111" s="12">
        <f t="shared" si="109"/>
        <v>8.5421495868581873E-2</v>
      </c>
      <c r="R111" s="9">
        <f t="shared" si="110"/>
        <v>0.19436706250000002</v>
      </c>
      <c r="S111" s="13">
        <f t="shared" si="111"/>
        <v>0.43948544969434761</v>
      </c>
      <c r="T111" s="2">
        <f t="shared" si="112"/>
        <v>0.01</v>
      </c>
      <c r="U111" s="14">
        <f t="shared" si="113"/>
        <v>4.3948544969434761E-3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1.4344854496943477E-2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20.5511943484642</v>
      </c>
      <c r="E112" s="10">
        <f t="shared" si="122"/>
        <v>17.881987087990598</v>
      </c>
      <c r="F112" s="7" t="s">
        <v>83</v>
      </c>
      <c r="G112" s="1">
        <v>8</v>
      </c>
      <c r="H112" s="9">
        <f t="shared" si="103"/>
        <v>20.5511943484642</v>
      </c>
      <c r="I112" s="9">
        <f t="shared" si="104"/>
        <v>293.70119434846418</v>
      </c>
      <c r="J112" s="9">
        <f t="shared" si="105"/>
        <v>0.21108669390216356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2.1913965290307802</v>
      </c>
      <c r="P112" s="9">
        <f t="shared" si="108"/>
        <v>0.46257464834178397</v>
      </c>
      <c r="Q112" s="12">
        <f t="shared" si="109"/>
        <v>0.13877239450253517</v>
      </c>
      <c r="R112" s="9">
        <f t="shared" si="110"/>
        <v>0.19436706250000002</v>
      </c>
      <c r="S112" s="13">
        <f t="shared" si="111"/>
        <v>0.71397073515238807</v>
      </c>
      <c r="T112" s="2">
        <f t="shared" si="112"/>
        <v>0.01</v>
      </c>
      <c r="U112" s="14">
        <f t="shared" si="113"/>
        <v>7.1397073515238807E-3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1.7089707351523882E-2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20.087748233576001</v>
      </c>
      <c r="E113" s="10">
        <f t="shared" si="122"/>
        <v>20.5511943484642</v>
      </c>
      <c r="F113" s="7" t="s">
        <v>83</v>
      </c>
      <c r="G113" s="1">
        <v>9</v>
      </c>
      <c r="H113" s="9">
        <f t="shared" si="103"/>
        <v>20.087748233576001</v>
      </c>
      <c r="I113" s="9">
        <f t="shared" si="104"/>
        <v>293.23774823357599</v>
      </c>
      <c r="J113" s="9">
        <f t="shared" si="105"/>
        <v>0.20031156345481907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2.3767120890223299</v>
      </c>
      <c r="P113" s="9">
        <f t="shared" si="108"/>
        <v>0.476082914434032</v>
      </c>
      <c r="Q113" s="12">
        <f t="shared" si="109"/>
        <v>0.1428248743302096</v>
      </c>
      <c r="R113" s="9">
        <f t="shared" si="110"/>
        <v>0.19436706250000002</v>
      </c>
      <c r="S113" s="13">
        <f t="shared" si="111"/>
        <v>0.73482035738544738</v>
      </c>
      <c r="T113" s="2">
        <f t="shared" si="112"/>
        <v>0.01</v>
      </c>
      <c r="U113" s="14">
        <f t="shared" si="113"/>
        <v>7.3482035738544737E-3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1.7298203573854472E-2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15.3281696805296</v>
      </c>
      <c r="E114" s="10">
        <f t="shared" si="122"/>
        <v>20.087748233576001</v>
      </c>
      <c r="F114" s="7" t="s">
        <v>83</v>
      </c>
      <c r="G114" s="1">
        <v>10</v>
      </c>
      <c r="H114" s="9">
        <f t="shared" si="103"/>
        <v>15.3281696805296</v>
      </c>
      <c r="I114" s="9">
        <f t="shared" si="104"/>
        <v>288.47816968052956</v>
      </c>
      <c r="J114" s="9">
        <f t="shared" si="105"/>
        <v>0.11581995570428537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2.5485193829216315</v>
      </c>
      <c r="P114" s="9">
        <f t="shared" si="108"/>
        <v>0.29516940204149605</v>
      </c>
      <c r="Q114" s="12">
        <f t="shared" si="109"/>
        <v>8.8550820612448816E-2</v>
      </c>
      <c r="R114" s="9">
        <f t="shared" si="110"/>
        <v>0.19436706250000002</v>
      </c>
      <c r="S114" s="13">
        <f t="shared" si="111"/>
        <v>0.45558552706145267</v>
      </c>
      <c r="T114" s="2">
        <f t="shared" si="112"/>
        <v>0.01</v>
      </c>
      <c r="U114" s="14">
        <f t="shared" si="113"/>
        <v>4.5558552706145266E-3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1.4505855270614525E-2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10.9866767321901</v>
      </c>
      <c r="E115" s="10">
        <f t="shared" si="122"/>
        <v>15.3281696805296</v>
      </c>
      <c r="F115" s="7" t="s">
        <v>83</v>
      </c>
      <c r="G115" s="1">
        <v>11</v>
      </c>
      <c r="H115" s="9">
        <f t="shared" si="103"/>
        <v>10.9866767321901</v>
      </c>
      <c r="I115" s="9">
        <f t="shared" si="104"/>
        <v>284.1366767321901</v>
      </c>
      <c r="J115" s="9">
        <f t="shared" si="105"/>
        <v>6.9152631987031782E-2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2.1406824818361287</v>
      </c>
      <c r="O115" s="9">
        <f t="shared" si="123"/>
        <v>0.76055770737734019</v>
      </c>
      <c r="P115" s="9">
        <f t="shared" si="108"/>
        <v>5.2594567243165816E-2</v>
      </c>
      <c r="Q115" s="12">
        <f t="shared" si="109"/>
        <v>1.5778370172949745E-2</v>
      </c>
      <c r="R115" s="9">
        <f t="shared" si="110"/>
        <v>0.19436706250000002</v>
      </c>
      <c r="S115" s="13">
        <f t="shared" si="111"/>
        <v>8.1178209774867296E-2</v>
      </c>
      <c r="T115" s="2">
        <f t="shared" si="112"/>
        <v>0.01</v>
      </c>
      <c r="U115" s="14">
        <f t="shared" si="113"/>
        <v>8.1178209774867302E-4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6.3017820977486734E-3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5.42624071042182</v>
      </c>
      <c r="E116" s="10">
        <f t="shared" si="122"/>
        <v>10.9866767321901</v>
      </c>
      <c r="F116" s="7" t="s">
        <v>85</v>
      </c>
      <c r="G116" s="1">
        <v>12</v>
      </c>
      <c r="H116" s="9">
        <f t="shared" si="103"/>
        <v>5.42624071042182</v>
      </c>
      <c r="I116" s="9">
        <f t="shared" si="104"/>
        <v>278.57624071042181</v>
      </c>
      <c r="J116" s="9">
        <f t="shared" si="105"/>
        <v>3.4894199863798624E-2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1.3558533484675079</v>
      </c>
      <c r="P116" s="9">
        <f t="shared" si="108"/>
        <v>4.7311417727425822E-2</v>
      </c>
      <c r="Q116" s="12">
        <f t="shared" si="109"/>
        <v>1.4193425318227745E-2</v>
      </c>
      <c r="R116" s="9">
        <f t="shared" si="110"/>
        <v>0.19436706250000002</v>
      </c>
      <c r="S116" s="13">
        <f t="shared" si="111"/>
        <v>7.3023819651684779E-2</v>
      </c>
      <c r="T116" s="2">
        <f t="shared" si="112"/>
        <v>0.01</v>
      </c>
      <c r="U116" s="14">
        <f t="shared" si="113"/>
        <v>7.3023819651684785E-4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6.2202381965168483E-3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4.1284643823997698</v>
      </c>
      <c r="E117" s="10">
        <f t="shared" si="122"/>
        <v>5.42624071042182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4.1109012549677404</v>
      </c>
      <c r="E121" s="7"/>
      <c r="F121" s="7"/>
      <c r="G121" s="1">
        <v>1</v>
      </c>
      <c r="H121" s="9">
        <f t="shared" ref="H121:H132" si="124">E122</f>
        <v>4.1109012549677404</v>
      </c>
      <c r="I121" s="9">
        <f t="shared" ref="I121:I132" si="125">H121+273.15</f>
        <v>277.26090125496773</v>
      </c>
      <c r="J121" s="9">
        <f t="shared" ref="J121:J132" si="126">EXP(($C$15*(I121-$C$13))/($C$16*I121*$C$13))</f>
        <v>2.9562501953839387E-2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8.4164443062580731E-3</v>
      </c>
      <c r="Q121" s="12">
        <f t="shared" ref="Q121:Q132" si="130">P121*$B$123</f>
        <v>2.7774266210651641E-3</v>
      </c>
      <c r="R121" s="9">
        <f t="shared" ref="R121:R132" si="131">L121*$B$123</f>
        <v>9.3951000000000007E-2</v>
      </c>
      <c r="S121" s="13">
        <f t="shared" ref="S121:S132" si="132">Q121/R121</f>
        <v>2.9562501953839384E-2</v>
      </c>
      <c r="T121" s="2">
        <f t="shared" ref="T121:T132" si="133">$B$122/100</f>
        <v>0.01</v>
      </c>
      <c r="U121" s="14">
        <f t="shared" ref="U121:U132" si="134">S121*T121</f>
        <v>2.9562501953839384E-4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5.7856250195383943E-3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3.86428213063907</v>
      </c>
      <c r="E122" s="10">
        <f t="shared" ref="E122:E133" si="145">D121</f>
        <v>4.1109012549677404</v>
      </c>
      <c r="F122" s="7" t="s">
        <v>83</v>
      </c>
      <c r="G122" s="1">
        <v>2</v>
      </c>
      <c r="H122" s="9">
        <f t="shared" si="124"/>
        <v>3.86428213063907</v>
      </c>
      <c r="I122" s="9">
        <f t="shared" si="125"/>
        <v>277.01428213063906</v>
      </c>
      <c r="J122" s="9">
        <f t="shared" si="126"/>
        <v>2.8652543434184524E-2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0.56098355569374192</v>
      </c>
      <c r="P122" s="9">
        <f t="shared" si="129"/>
        <v>1.6073605695378215E-2</v>
      </c>
      <c r="Q122" s="12">
        <f t="shared" si="130"/>
        <v>5.3042898794748109E-3</v>
      </c>
      <c r="R122" s="9">
        <f t="shared" si="131"/>
        <v>9.3951000000000007E-2</v>
      </c>
      <c r="S122" s="13">
        <f t="shared" si="132"/>
        <v>5.6458045997113501E-2</v>
      </c>
      <c r="T122" s="2">
        <f t="shared" si="133"/>
        <v>0.01</v>
      </c>
      <c r="U122" s="14">
        <f t="shared" si="134"/>
        <v>5.6458045997113504E-4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6.0545804599711353E-3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-1.6307645552923999</v>
      </c>
      <c r="E123" s="10">
        <f t="shared" si="145"/>
        <v>3.86428213063907</v>
      </c>
      <c r="F123" s="7" t="s">
        <v>83</v>
      </c>
      <c r="G123" s="1">
        <v>3</v>
      </c>
      <c r="H123" s="9">
        <f t="shared" si="124"/>
        <v>-1.6307645552923999</v>
      </c>
      <c r="I123" s="9">
        <f t="shared" si="125"/>
        <v>271.51923544470759</v>
      </c>
      <c r="J123" s="9">
        <f t="shared" si="126"/>
        <v>1.40678280454004E-2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0.82960994999836368</v>
      </c>
      <c r="P123" s="9">
        <f t="shared" si="129"/>
        <v>1.1670810121330203E-2</v>
      </c>
      <c r="Q123" s="12">
        <f t="shared" si="130"/>
        <v>3.8513673400389671E-3</v>
      </c>
      <c r="R123" s="9">
        <f t="shared" si="131"/>
        <v>9.3951000000000007E-2</v>
      </c>
      <c r="S123" s="13">
        <f t="shared" si="132"/>
        <v>4.0993361859256068E-2</v>
      </c>
      <c r="T123" s="2">
        <f t="shared" si="133"/>
        <v>0.01</v>
      </c>
      <c r="U123" s="14">
        <f t="shared" si="134"/>
        <v>4.0993361859256071E-4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5.8999336185925604E-3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2.4848278459706199</v>
      </c>
      <c r="E124" s="10">
        <f t="shared" si="145"/>
        <v>-1.6307645552923999</v>
      </c>
      <c r="F124" s="7" t="s">
        <v>83</v>
      </c>
      <c r="G124" s="1">
        <v>4</v>
      </c>
      <c r="H124" s="9">
        <f t="shared" si="124"/>
        <v>2.4848278459706199</v>
      </c>
      <c r="I124" s="9">
        <f t="shared" si="125"/>
        <v>275.63482784597062</v>
      </c>
      <c r="J124" s="9">
        <f t="shared" si="126"/>
        <v>2.4030736914125325E-2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1.1026391398770334</v>
      </c>
      <c r="P124" s="9">
        <f t="shared" si="129"/>
        <v>2.6497231081602426E-2</v>
      </c>
      <c r="Q124" s="12">
        <f t="shared" si="130"/>
        <v>8.744086256928801E-3</v>
      </c>
      <c r="R124" s="9">
        <f t="shared" si="131"/>
        <v>9.3951000000000007E-2</v>
      </c>
      <c r="S124" s="13">
        <f t="shared" si="132"/>
        <v>9.307070980541772E-2</v>
      </c>
      <c r="T124" s="2">
        <f t="shared" si="133"/>
        <v>0.01</v>
      </c>
      <c r="U124" s="14">
        <f t="shared" si="134"/>
        <v>9.3070709805417721E-4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6.4207070980541771E-3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12.436196672960699</v>
      </c>
      <c r="E125" s="10">
        <f t="shared" si="145"/>
        <v>2.4848278459706199</v>
      </c>
      <c r="F125" s="7" t="s">
        <v>83</v>
      </c>
      <c r="G125" s="1">
        <v>5</v>
      </c>
      <c r="H125" s="9">
        <f t="shared" si="124"/>
        <v>12.436196672960699</v>
      </c>
      <c r="I125" s="9">
        <f t="shared" si="125"/>
        <v>285.58619667296068</v>
      </c>
      <c r="J125" s="9">
        <f t="shared" si="126"/>
        <v>8.2289745495390781E-2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1.0223348133556593</v>
      </c>
      <c r="O125" s="9">
        <f t="shared" si="146"/>
        <v>0.33850709543977153</v>
      </c>
      <c r="P125" s="9">
        <f t="shared" si="129"/>
        <v>2.7855662732122758E-2</v>
      </c>
      <c r="Q125" s="12">
        <f t="shared" si="130"/>
        <v>9.1923687016005114E-3</v>
      </c>
      <c r="R125" s="9">
        <f t="shared" si="131"/>
        <v>9.3951000000000007E-2</v>
      </c>
      <c r="S125" s="13">
        <f t="shared" si="132"/>
        <v>9.784215922768795E-2</v>
      </c>
      <c r="T125" s="2">
        <f t="shared" si="133"/>
        <v>0.01</v>
      </c>
      <c r="U125" s="14">
        <f t="shared" si="134"/>
        <v>9.784215922768796E-4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6.4684215922768797E-3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16.237957818429098</v>
      </c>
      <c r="E126" s="10">
        <f t="shared" si="145"/>
        <v>12.436196672960699</v>
      </c>
      <c r="F126" s="7" t="s">
        <v>85</v>
      </c>
      <c r="G126" s="1">
        <v>6</v>
      </c>
      <c r="H126" s="9">
        <f t="shared" si="124"/>
        <v>16.237957818429098</v>
      </c>
      <c r="I126" s="9">
        <f t="shared" si="125"/>
        <v>289.38795781842907</v>
      </c>
      <c r="J126" s="9">
        <f t="shared" si="126"/>
        <v>0.12878552468109655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0.59535143270764868</v>
      </c>
      <c r="P126" s="9">
        <f t="shared" si="129"/>
        <v>7.6672646630897082E-2</v>
      </c>
      <c r="Q126" s="12">
        <f t="shared" si="130"/>
        <v>2.530197338819604E-2</v>
      </c>
      <c r="R126" s="9">
        <f t="shared" si="131"/>
        <v>9.3951000000000007E-2</v>
      </c>
      <c r="S126" s="13">
        <f t="shared" si="132"/>
        <v>0.26931031482577128</v>
      </c>
      <c r="T126" s="2">
        <f t="shared" si="133"/>
        <v>0.01</v>
      </c>
      <c r="U126" s="14">
        <f t="shared" si="134"/>
        <v>2.693103148257713E-3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8.1831031482577123E-3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17.881987087990598</v>
      </c>
      <c r="E127" s="10">
        <f t="shared" si="145"/>
        <v>16.237957818429098</v>
      </c>
      <c r="F127" s="7" t="s">
        <v>83</v>
      </c>
      <c r="G127" s="1">
        <v>7</v>
      </c>
      <c r="H127" s="9">
        <f t="shared" si="124"/>
        <v>17.881987087990598</v>
      </c>
      <c r="I127" s="9">
        <f t="shared" si="125"/>
        <v>291.03198708799056</v>
      </c>
      <c r="J127" s="9">
        <f t="shared" si="126"/>
        <v>0.15574410190615504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0.80337878607675162</v>
      </c>
      <c r="P127" s="9">
        <f t="shared" si="129"/>
        <v>0.12512150752798074</v>
      </c>
      <c r="Q127" s="12">
        <f t="shared" si="130"/>
        <v>4.1290097484233644E-2</v>
      </c>
      <c r="R127" s="9">
        <f t="shared" si="131"/>
        <v>9.3951000000000007E-2</v>
      </c>
      <c r="S127" s="13">
        <f t="shared" si="132"/>
        <v>0.4394854496943475</v>
      </c>
      <c r="T127" s="2">
        <f t="shared" si="133"/>
        <v>0.01</v>
      </c>
      <c r="U127" s="14">
        <f t="shared" si="134"/>
        <v>4.3948544969434752E-3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1.4344854496943477E-2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20.5511943484642</v>
      </c>
      <c r="E128" s="10">
        <f t="shared" si="145"/>
        <v>17.881987087990598</v>
      </c>
      <c r="F128" s="7" t="s">
        <v>83</v>
      </c>
      <c r="G128" s="1">
        <v>8</v>
      </c>
      <c r="H128" s="9">
        <f t="shared" si="124"/>
        <v>20.5511943484642</v>
      </c>
      <c r="I128" s="9">
        <f t="shared" si="125"/>
        <v>293.70119434846418</v>
      </c>
      <c r="J128" s="9">
        <f t="shared" si="126"/>
        <v>0.21108669390216356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0.96295727854877078</v>
      </c>
      <c r="P128" s="9">
        <f t="shared" si="129"/>
        <v>0.20326746829788483</v>
      </c>
      <c r="Q128" s="12">
        <f t="shared" si="130"/>
        <v>6.7078264538301999E-2</v>
      </c>
      <c r="R128" s="9">
        <f t="shared" si="131"/>
        <v>9.3951000000000007E-2</v>
      </c>
      <c r="S128" s="13">
        <f t="shared" si="132"/>
        <v>0.71397073515238785</v>
      </c>
      <c r="T128" s="2">
        <f t="shared" si="133"/>
        <v>0.01</v>
      </c>
      <c r="U128" s="14">
        <f t="shared" si="134"/>
        <v>7.1397073515238789E-3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1.7089707351523879E-2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20.087748233576001</v>
      </c>
      <c r="E129" s="10">
        <f t="shared" si="145"/>
        <v>20.5511943484642</v>
      </c>
      <c r="F129" s="7" t="s">
        <v>83</v>
      </c>
      <c r="G129" s="1">
        <v>9</v>
      </c>
      <c r="H129" s="9">
        <f t="shared" si="124"/>
        <v>20.087748233576001</v>
      </c>
      <c r="I129" s="9">
        <f t="shared" si="125"/>
        <v>293.23774823357599</v>
      </c>
      <c r="J129" s="9">
        <f t="shared" si="126"/>
        <v>0.20031156345481907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1.044389810250886</v>
      </c>
      <c r="P129" s="9">
        <f t="shared" si="129"/>
        <v>0.20920335574763679</v>
      </c>
      <c r="Q129" s="12">
        <f t="shared" si="130"/>
        <v>6.9037107396720143E-2</v>
      </c>
      <c r="R129" s="9">
        <f t="shared" si="131"/>
        <v>9.3951000000000007E-2</v>
      </c>
      <c r="S129" s="13">
        <f t="shared" si="132"/>
        <v>0.73482035738544704</v>
      </c>
      <c r="T129" s="2">
        <f t="shared" si="133"/>
        <v>0.01</v>
      </c>
      <c r="U129" s="14">
        <f t="shared" si="134"/>
        <v>7.3482035738544702E-3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1.7298203573854469E-2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15.3281696805296</v>
      </c>
      <c r="E130" s="10">
        <f t="shared" si="145"/>
        <v>20.087748233576001</v>
      </c>
      <c r="F130" s="7" t="s">
        <v>83</v>
      </c>
      <c r="G130" s="1">
        <v>10</v>
      </c>
      <c r="H130" s="9">
        <f t="shared" si="124"/>
        <v>15.3281696805296</v>
      </c>
      <c r="I130" s="9">
        <f t="shared" si="125"/>
        <v>288.47816968052956</v>
      </c>
      <c r="J130" s="9">
        <f t="shared" si="126"/>
        <v>0.11581995570428537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1.1198864545032492</v>
      </c>
      <c r="P130" s="9">
        <f t="shared" si="129"/>
        <v>0.12970519955439552</v>
      </c>
      <c r="Q130" s="12">
        <f t="shared" si="130"/>
        <v>4.2802715852950528E-2</v>
      </c>
      <c r="R130" s="9">
        <f t="shared" si="131"/>
        <v>9.3951000000000007E-2</v>
      </c>
      <c r="S130" s="13">
        <f t="shared" si="132"/>
        <v>0.4555855270614525</v>
      </c>
      <c r="T130" s="2">
        <f t="shared" si="133"/>
        <v>0.01</v>
      </c>
      <c r="U130" s="14">
        <f t="shared" si="134"/>
        <v>4.5558552706145249E-3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1.4505855270614525E-2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10.9866767321901</v>
      </c>
      <c r="E131" s="10">
        <f t="shared" si="145"/>
        <v>15.3281696805296</v>
      </c>
      <c r="F131" s="7" t="s">
        <v>83</v>
      </c>
      <c r="G131" s="1">
        <v>11</v>
      </c>
      <c r="H131" s="9">
        <f t="shared" si="124"/>
        <v>10.9866767321901</v>
      </c>
      <c r="I131" s="9">
        <f t="shared" si="125"/>
        <v>284.1366767321901</v>
      </c>
      <c r="J131" s="9">
        <f t="shared" si="126"/>
        <v>6.9152631987031782E-2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0.94067219220141096</v>
      </c>
      <c r="O131" s="9">
        <f t="shared" si="146"/>
        <v>0.33420906274744278</v>
      </c>
      <c r="P131" s="9">
        <f t="shared" si="129"/>
        <v>2.3111436322904723E-2</v>
      </c>
      <c r="Q131" s="12">
        <f t="shared" si="130"/>
        <v>7.6267739865585587E-3</v>
      </c>
      <c r="R131" s="9">
        <f t="shared" si="131"/>
        <v>9.3951000000000007E-2</v>
      </c>
      <c r="S131" s="13">
        <f t="shared" si="132"/>
        <v>8.117820977486731E-2</v>
      </c>
      <c r="T131" s="2">
        <f t="shared" si="133"/>
        <v>0.01</v>
      </c>
      <c r="U131" s="14">
        <f t="shared" si="134"/>
        <v>8.1178209774867313E-4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6.3017820977486734E-3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5.42624071042182</v>
      </c>
      <c r="E132" s="10">
        <f t="shared" si="145"/>
        <v>10.9866767321901</v>
      </c>
      <c r="F132" s="7" t="s">
        <v>85</v>
      </c>
      <c r="G132" s="1">
        <v>12</v>
      </c>
      <c r="H132" s="9">
        <f t="shared" si="124"/>
        <v>5.42624071042182</v>
      </c>
      <c r="I132" s="9">
        <f t="shared" si="125"/>
        <v>278.57624071042181</v>
      </c>
      <c r="J132" s="9">
        <f t="shared" si="126"/>
        <v>3.4894199863798624E-2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0.59579762642453804</v>
      </c>
      <c r="P132" s="9">
        <f t="shared" si="129"/>
        <v>2.0789881454834659E-2</v>
      </c>
      <c r="Q132" s="12">
        <f t="shared" si="130"/>
        <v>6.8606608800954377E-3</v>
      </c>
      <c r="R132" s="9">
        <f t="shared" si="131"/>
        <v>9.3951000000000007E-2</v>
      </c>
      <c r="S132" s="13">
        <f t="shared" si="132"/>
        <v>7.3023819651684779E-2</v>
      </c>
      <c r="T132" s="2">
        <f t="shared" si="133"/>
        <v>0.01</v>
      </c>
      <c r="U132" s="14">
        <f t="shared" si="134"/>
        <v>7.3023819651684785E-4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6.2202381965168483E-3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4.1284643823997698</v>
      </c>
      <c r="E133" s="10">
        <f t="shared" si="145"/>
        <v>5.42624071042182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4.1109012549677404</v>
      </c>
      <c r="E136" s="7"/>
      <c r="F136" s="7"/>
      <c r="G136" s="1">
        <v>1</v>
      </c>
      <c r="H136" s="9">
        <f t="shared" ref="H136:H147" si="147">E137</f>
        <v>4.1109012549677404</v>
      </c>
      <c r="I136" s="9">
        <f t="shared" ref="I136:I147" si="148">H136+273.15</f>
        <v>277.26090125496773</v>
      </c>
      <c r="J136" s="9">
        <f t="shared" ref="J136:J147" si="149">EXP(($C$15*(I136-$C$13))/($C$16*I136*$C$13))</f>
        <v>2.9562501953839387E-2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2.2439355519516053E-2</v>
      </c>
      <c r="Q136" s="12">
        <f t="shared" ref="Q136:Q147" si="153">P136*$B$138</f>
        <v>5.8342324350741737E-3</v>
      </c>
      <c r="R136" s="9">
        <f t="shared" ref="R136:R147" si="154">L136*$B$138</f>
        <v>0.19735245833333334</v>
      </c>
      <c r="S136" s="13">
        <f t="shared" ref="S136:S147" si="155">Q136/R136</f>
        <v>2.9562501953839391E-2</v>
      </c>
      <c r="T136" s="2">
        <f t="shared" ref="T136:T147" si="156">$B$137/100</f>
        <v>0.01</v>
      </c>
      <c r="U136" s="14">
        <f t="shared" ref="U136:U147" si="157">S136*T136</f>
        <v>2.956250195383939E-4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5.7856250195383943E-3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3.86428213063907</v>
      </c>
      <c r="E137" s="10">
        <f t="shared" ref="E137:E148" si="166">D136</f>
        <v>4.1109012549677404</v>
      </c>
      <c r="F137" s="7" t="s">
        <v>83</v>
      </c>
      <c r="G137" s="1">
        <v>2</v>
      </c>
      <c r="H137" s="9">
        <f t="shared" si="147"/>
        <v>3.86428213063907</v>
      </c>
      <c r="I137" s="9">
        <f t="shared" si="148"/>
        <v>277.01428213063906</v>
      </c>
      <c r="J137" s="9">
        <f t="shared" si="149"/>
        <v>2.8652543434184524E-2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1.4956564778138173</v>
      </c>
      <c r="P137" s="9">
        <f t="shared" si="152"/>
        <v>4.285436219317984E-2</v>
      </c>
      <c r="Q137" s="12">
        <f t="shared" si="153"/>
        <v>1.1142134170226759E-2</v>
      </c>
      <c r="R137" s="9">
        <f t="shared" si="154"/>
        <v>0.19735245833333334</v>
      </c>
      <c r="S137" s="13">
        <f t="shared" si="155"/>
        <v>5.6458045997113501E-2</v>
      </c>
      <c r="T137" s="2">
        <f t="shared" si="156"/>
        <v>0.01</v>
      </c>
      <c r="U137" s="14">
        <f t="shared" si="157"/>
        <v>5.6458045997113504E-4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6.0545804599711353E-3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-1.6307645552923999</v>
      </c>
      <c r="E138" s="10">
        <f t="shared" si="166"/>
        <v>3.86428213063907</v>
      </c>
      <c r="F138" s="7" t="s">
        <v>83</v>
      </c>
      <c r="G138" s="1">
        <v>3</v>
      </c>
      <c r="H138" s="9">
        <f t="shared" si="147"/>
        <v>-1.6307645552923999</v>
      </c>
      <c r="I138" s="9">
        <f t="shared" si="148"/>
        <v>271.51923544470759</v>
      </c>
      <c r="J138" s="9">
        <f t="shared" si="149"/>
        <v>1.40678280454004E-2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2.2118500322873045</v>
      </c>
      <c r="P138" s="9">
        <f t="shared" si="152"/>
        <v>3.1115925916431121E-2</v>
      </c>
      <c r="Q138" s="12">
        <f t="shared" si="153"/>
        <v>8.0901407382720919E-3</v>
      </c>
      <c r="R138" s="9">
        <f t="shared" si="154"/>
        <v>0.19735245833333334</v>
      </c>
      <c r="S138" s="13">
        <f t="shared" si="155"/>
        <v>4.0993361859256082E-2</v>
      </c>
      <c r="T138" s="2">
        <f t="shared" si="156"/>
        <v>0.01</v>
      </c>
      <c r="U138" s="14">
        <f t="shared" si="157"/>
        <v>4.0993361859256082E-4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5.8999336185925613E-3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2.4848278459706199</v>
      </c>
      <c r="E139" s="10">
        <f t="shared" si="166"/>
        <v>-1.6307645552923999</v>
      </c>
      <c r="F139" s="7" t="s">
        <v>83</v>
      </c>
      <c r="G139" s="1">
        <v>4</v>
      </c>
      <c r="H139" s="9">
        <f t="shared" si="147"/>
        <v>2.4848278459706199</v>
      </c>
      <c r="I139" s="9">
        <f t="shared" si="148"/>
        <v>275.63482784597062</v>
      </c>
      <c r="J139" s="9">
        <f t="shared" si="149"/>
        <v>2.4030736914125325E-2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2.93978202303754</v>
      </c>
      <c r="P139" s="9">
        <f t="shared" si="152"/>
        <v>7.0645128380490238E-2</v>
      </c>
      <c r="Q139" s="12">
        <f t="shared" si="153"/>
        <v>1.8367733378927463E-2</v>
      </c>
      <c r="R139" s="9">
        <f t="shared" si="154"/>
        <v>0.19735245833333334</v>
      </c>
      <c r="S139" s="13">
        <f t="shared" si="155"/>
        <v>9.3070709805417734E-2</v>
      </c>
      <c r="T139" s="2">
        <f t="shared" si="156"/>
        <v>0.01</v>
      </c>
      <c r="U139" s="14">
        <f t="shared" si="157"/>
        <v>9.3070709805417732E-4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6.4207070980541771E-3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12.436196672960699</v>
      </c>
      <c r="E140" s="10">
        <f t="shared" si="166"/>
        <v>2.4848278459706199</v>
      </c>
      <c r="F140" s="7" t="s">
        <v>83</v>
      </c>
      <c r="G140" s="1">
        <v>5</v>
      </c>
      <c r="H140" s="9">
        <f t="shared" si="147"/>
        <v>12.436196672960699</v>
      </c>
      <c r="I140" s="9">
        <f t="shared" si="148"/>
        <v>285.58619667296068</v>
      </c>
      <c r="J140" s="9">
        <f t="shared" si="149"/>
        <v>8.2289745495390781E-2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3.6281848113237167</v>
      </c>
      <c r="P140" s="9">
        <f t="shared" si="152"/>
        <v>0.29856240473407109</v>
      </c>
      <c r="Q140" s="12">
        <f t="shared" si="153"/>
        <v>7.7626225230858478E-2</v>
      </c>
      <c r="R140" s="9">
        <f t="shared" si="154"/>
        <v>0.19735245833333334</v>
      </c>
      <c r="S140" s="13">
        <f t="shared" si="155"/>
        <v>0.39333802014133412</v>
      </c>
      <c r="T140" s="2">
        <f t="shared" si="156"/>
        <v>0.01</v>
      </c>
      <c r="U140" s="14">
        <f t="shared" si="157"/>
        <v>3.9333802014133411E-3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9.4233802014133429E-3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16.237957818429098</v>
      </c>
      <c r="E141" s="10">
        <f t="shared" si="166"/>
        <v>12.436196672960699</v>
      </c>
      <c r="F141" s="7" t="s">
        <v>85</v>
      </c>
      <c r="G141" s="1">
        <v>6</v>
      </c>
      <c r="H141" s="9">
        <f t="shared" si="147"/>
        <v>16.237957818429098</v>
      </c>
      <c r="I141" s="9">
        <f t="shared" si="148"/>
        <v>289.38795781842907</v>
      </c>
      <c r="J141" s="9">
        <f t="shared" si="149"/>
        <v>0.12878552468109655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4.0886703232563129</v>
      </c>
      <c r="P141" s="9">
        <f t="shared" si="152"/>
        <v>0.52656155282859285</v>
      </c>
      <c r="Q141" s="12">
        <f t="shared" si="153"/>
        <v>0.13690600373543416</v>
      </c>
      <c r="R141" s="9">
        <f t="shared" si="154"/>
        <v>0.19735245833333334</v>
      </c>
      <c r="S141" s="13">
        <f t="shared" si="155"/>
        <v>0.69371319157421607</v>
      </c>
      <c r="T141" s="2">
        <f t="shared" si="156"/>
        <v>0.01</v>
      </c>
      <c r="U141" s="14">
        <f t="shared" si="157"/>
        <v>6.9371319157421609E-3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1.242713191574216E-2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17.881987087990598</v>
      </c>
      <c r="E142" s="10">
        <f t="shared" si="166"/>
        <v>16.237957818429098</v>
      </c>
      <c r="F142" s="7" t="s">
        <v>83</v>
      </c>
      <c r="G142" s="1">
        <v>7</v>
      </c>
      <c r="H142" s="9">
        <f t="shared" si="147"/>
        <v>17.881987087990598</v>
      </c>
      <c r="I142" s="9">
        <f t="shared" si="148"/>
        <v>291.03198708799056</v>
      </c>
      <c r="J142" s="9">
        <f t="shared" si="149"/>
        <v>0.15574410190615504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4.3211566870943869</v>
      </c>
      <c r="P142" s="9">
        <f t="shared" si="152"/>
        <v>0.67299466742729153</v>
      </c>
      <c r="Q142" s="12">
        <f t="shared" si="153"/>
        <v>0.17497861353109581</v>
      </c>
      <c r="R142" s="9">
        <f t="shared" si="154"/>
        <v>0.19735245833333334</v>
      </c>
      <c r="S142" s="13">
        <f t="shared" si="155"/>
        <v>0.88663001722305612</v>
      </c>
      <c r="T142" s="2">
        <f t="shared" si="156"/>
        <v>0.01</v>
      </c>
      <c r="U142" s="14">
        <f t="shared" si="157"/>
        <v>8.866300172230562E-3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1.8816300172230564E-2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20.5511943484642</v>
      </c>
      <c r="E143" s="10">
        <f t="shared" si="166"/>
        <v>17.881987087990598</v>
      </c>
      <c r="F143" s="7" t="s">
        <v>83</v>
      </c>
      <c r="G143" s="1">
        <v>8</v>
      </c>
      <c r="H143" s="9">
        <f t="shared" si="147"/>
        <v>20.5511943484642</v>
      </c>
      <c r="I143" s="9">
        <f t="shared" si="148"/>
        <v>293.70119434846418</v>
      </c>
      <c r="J143" s="9">
        <f t="shared" si="149"/>
        <v>0.21108669390216356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4.4072099363337625</v>
      </c>
      <c r="P143" s="9">
        <f t="shared" si="152"/>
        <v>0.9303033747934587</v>
      </c>
      <c r="Q143" s="12">
        <f t="shared" si="153"/>
        <v>0.24187887744629927</v>
      </c>
      <c r="R143" s="9">
        <f t="shared" si="154"/>
        <v>0.19735245833333334</v>
      </c>
      <c r="S143" s="13">
        <f t="shared" si="155"/>
        <v>1.2256187710505215</v>
      </c>
      <c r="T143" s="2">
        <f t="shared" si="156"/>
        <v>0.01</v>
      </c>
      <c r="U143" s="14">
        <f t="shared" si="157"/>
        <v>1.2256187710505215E-2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2.2206187710505216E-2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20.087748233576001</v>
      </c>
      <c r="E144" s="10">
        <f t="shared" si="166"/>
        <v>20.5511943484642</v>
      </c>
      <c r="F144" s="7" t="s">
        <v>83</v>
      </c>
      <c r="G144" s="1">
        <v>9</v>
      </c>
      <c r="H144" s="9">
        <f t="shared" si="147"/>
        <v>20.087748233576001</v>
      </c>
      <c r="I144" s="9">
        <f t="shared" si="148"/>
        <v>293.23774823357599</v>
      </c>
      <c r="J144" s="9">
        <f t="shared" si="149"/>
        <v>0.20031156345481907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4.2359544782069705</v>
      </c>
      <c r="P144" s="9">
        <f t="shared" si="152"/>
        <v>0.84851066425308053</v>
      </c>
      <c r="Q144" s="12">
        <f t="shared" si="153"/>
        <v>0.22061277270580096</v>
      </c>
      <c r="R144" s="9">
        <f t="shared" si="154"/>
        <v>0.19735245833333334</v>
      </c>
      <c r="S144" s="13">
        <f t="shared" si="155"/>
        <v>1.117861791886982</v>
      </c>
      <c r="T144" s="2">
        <f t="shared" si="156"/>
        <v>0.01</v>
      </c>
      <c r="U144" s="14">
        <f t="shared" si="157"/>
        <v>1.1178617918869821E-2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2.1128617918869823E-2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15.3281696805296</v>
      </c>
      <c r="E145" s="10">
        <f t="shared" si="166"/>
        <v>20.087748233576001</v>
      </c>
      <c r="F145" s="7" t="s">
        <v>83</v>
      </c>
      <c r="G145" s="1">
        <v>10</v>
      </c>
      <c r="H145" s="9">
        <f t="shared" si="147"/>
        <v>15.3281696805296</v>
      </c>
      <c r="I145" s="9">
        <f t="shared" si="148"/>
        <v>288.47816968052956</v>
      </c>
      <c r="J145" s="9">
        <f t="shared" si="149"/>
        <v>0.11581995570428537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4.1464917306205571</v>
      </c>
      <c r="P145" s="9">
        <f t="shared" si="152"/>
        <v>0.48024648856865848</v>
      </c>
      <c r="Q145" s="12">
        <f t="shared" si="153"/>
        <v>0.12486408702785121</v>
      </c>
      <c r="R145" s="9">
        <f t="shared" si="154"/>
        <v>0.19735245833333334</v>
      </c>
      <c r="S145" s="13">
        <f t="shared" si="155"/>
        <v>0.63269587864445331</v>
      </c>
      <c r="T145" s="2">
        <f t="shared" si="156"/>
        <v>0.01</v>
      </c>
      <c r="U145" s="14">
        <f t="shared" si="157"/>
        <v>6.3269587864445333E-3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1.6276958786444532E-2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10.9866767321901</v>
      </c>
      <c r="E146" s="10">
        <f t="shared" si="166"/>
        <v>15.3281696805296</v>
      </c>
      <c r="F146" s="7" t="s">
        <v>83</v>
      </c>
      <c r="G146" s="1">
        <v>11</v>
      </c>
      <c r="H146" s="9">
        <f t="shared" si="147"/>
        <v>10.9866767321901</v>
      </c>
      <c r="I146" s="9">
        <f t="shared" si="148"/>
        <v>284.1366767321901</v>
      </c>
      <c r="J146" s="9">
        <f t="shared" si="149"/>
        <v>6.9152631987031782E-2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4.4252931587185653</v>
      </c>
      <c r="P146" s="9">
        <f t="shared" si="152"/>
        <v>0.30602066923959437</v>
      </c>
      <c r="Q146" s="12">
        <f t="shared" si="153"/>
        <v>7.9565374002294534E-2</v>
      </c>
      <c r="R146" s="9">
        <f t="shared" si="154"/>
        <v>0.19735245833333334</v>
      </c>
      <c r="S146" s="13">
        <f t="shared" si="155"/>
        <v>0.40316383527336958</v>
      </c>
      <c r="T146" s="2">
        <f t="shared" si="156"/>
        <v>0.01</v>
      </c>
      <c r="U146" s="14">
        <f t="shared" si="157"/>
        <v>4.0316383527336961E-3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9.5216383527336954E-3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5.42624071042182</v>
      </c>
      <c r="E147" s="10">
        <f t="shared" si="166"/>
        <v>10.9866767321901</v>
      </c>
      <c r="F147" s="7" t="s">
        <v>85</v>
      </c>
      <c r="G147" s="1">
        <v>12</v>
      </c>
      <c r="H147" s="9">
        <f t="shared" si="147"/>
        <v>5.42624071042182</v>
      </c>
      <c r="I147" s="9">
        <f t="shared" si="148"/>
        <v>278.57624071042181</v>
      </c>
      <c r="J147" s="9">
        <f t="shared" si="149"/>
        <v>3.4894199863798624E-2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4.8783204061456376</v>
      </c>
      <c r="P147" s="9">
        <f t="shared" si="152"/>
        <v>0.17022508725169316</v>
      </c>
      <c r="Q147" s="12">
        <f t="shared" si="153"/>
        <v>4.4258522685440227E-2</v>
      </c>
      <c r="R147" s="9">
        <f t="shared" si="154"/>
        <v>0.19735245833333334</v>
      </c>
      <c r="S147" s="13">
        <f t="shared" si="155"/>
        <v>0.22426131936338209</v>
      </c>
      <c r="T147" s="2">
        <f t="shared" si="156"/>
        <v>0.01</v>
      </c>
      <c r="U147" s="14">
        <f t="shared" si="157"/>
        <v>2.2426131936338209E-3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7.7326131936338209E-3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4.1284643823997698</v>
      </c>
      <c r="E148" s="10">
        <f t="shared" si="166"/>
        <v>5.42624071042182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workbookViewId="0">
      <pane xSplit="4" topLeftCell="E1" activePane="topRight" state="frozen"/>
      <selection pane="topRight" activeCell="G23" sqref="G2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1530000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143797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12642000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45996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12772787.347257346</v>
      </c>
      <c r="J13" s="6" t="s">
        <v>37</v>
      </c>
      <c r="K13" s="6">
        <f>I13/(10000*1000)</f>
        <v>1.2772787347257346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4.6104063366128996</v>
      </c>
      <c r="E26" s="7"/>
      <c r="F26" s="7"/>
      <c r="G26" s="1">
        <v>1</v>
      </c>
      <c r="H26" s="9">
        <f t="shared" ref="H26:H37" si="0">E27</f>
        <v>4.6104063366128996</v>
      </c>
      <c r="I26" s="9">
        <f t="shared" ref="I26:I37" si="1">H26+273.15</f>
        <v>277.7604063366129</v>
      </c>
      <c r="J26" s="9">
        <f t="shared" ref="J26:J37" si="2">EXP(($C$15*(I26-$C$13))/($C$16*I26*$C$13))</f>
        <v>3.1489688022432766E-2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1.2763430002042002</v>
      </c>
      <c r="Q26" s="12">
        <f t="shared" ref="Q26:Q37" si="6">P26*$B$28</f>
        <v>0.12763430002042003</v>
      </c>
      <c r="R26" s="9">
        <f t="shared" ref="R26:R37" si="7">L26*$B$28</f>
        <v>4.0532094166666672</v>
      </c>
      <c r="S26" s="13">
        <f t="shared" ref="S26:S37" si="8">Q26/R26</f>
        <v>3.1489688022432759E-2</v>
      </c>
      <c r="T26" s="2">
        <f t="shared" ref="T26:T37" si="9">$B$27/100</f>
        <v>0.34</v>
      </c>
      <c r="U26" s="14">
        <f t="shared" ref="U26:U37" si="10">S26*T26</f>
        <v>1.0706493927627139E-2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2.3606493927627141E-2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2.8043453315771898</v>
      </c>
      <c r="E27" s="10">
        <f t="shared" ref="E27:E38" si="18">D26</f>
        <v>4.6104063366128996</v>
      </c>
      <c r="F27" s="7" t="s">
        <v>83</v>
      </c>
      <c r="G27" s="1">
        <v>2</v>
      </c>
      <c r="H27" s="9">
        <f t="shared" si="0"/>
        <v>2.8043453315771898</v>
      </c>
      <c r="I27" s="9">
        <f t="shared" si="1"/>
        <v>275.95434533157714</v>
      </c>
      <c r="J27" s="9">
        <f t="shared" si="2"/>
        <v>2.5034007479751201E-2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79.787845333129127</v>
      </c>
      <c r="P27" s="9">
        <f t="shared" si="5"/>
        <v>1.9974095168627866</v>
      </c>
      <c r="Q27" s="12">
        <f t="shared" si="6"/>
        <v>0.19974095168627867</v>
      </c>
      <c r="R27" s="9">
        <f t="shared" si="7"/>
        <v>4.0532094166666672</v>
      </c>
      <c r="S27" s="13">
        <f t="shared" si="8"/>
        <v>4.927970187401378E-2</v>
      </c>
      <c r="T27" s="2">
        <f t="shared" si="9"/>
        <v>0.34</v>
      </c>
      <c r="U27" s="14">
        <f t="shared" si="10"/>
        <v>1.6755098637164685E-2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2.9655098637164687E-2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-0.22011371359915199</v>
      </c>
      <c r="E28" s="10">
        <f t="shared" si="18"/>
        <v>2.8043453315771898</v>
      </c>
      <c r="F28" s="7" t="s">
        <v>83</v>
      </c>
      <c r="G28" s="1">
        <v>3</v>
      </c>
      <c r="H28" s="9">
        <f t="shared" si="0"/>
        <v>-0.22011371359915199</v>
      </c>
      <c r="I28" s="9">
        <f t="shared" si="1"/>
        <v>272.9298862864008</v>
      </c>
      <c r="J28" s="9">
        <f t="shared" si="2"/>
        <v>1.6932530523503912E-2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118.32252998293301</v>
      </c>
      <c r="P28" s="9">
        <f t="shared" si="5"/>
        <v>2.0034998505542201</v>
      </c>
      <c r="Q28" s="12">
        <f t="shared" si="6"/>
        <v>0.20034998505542201</v>
      </c>
      <c r="R28" s="9">
        <f t="shared" si="7"/>
        <v>4.0532094166666672</v>
      </c>
      <c r="S28" s="13">
        <f t="shared" si="8"/>
        <v>4.9429961410725358E-2</v>
      </c>
      <c r="T28" s="2">
        <f t="shared" si="9"/>
        <v>0.34</v>
      </c>
      <c r="U28" s="14">
        <f t="shared" si="10"/>
        <v>1.6806186879646624E-2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2.9706186879646622E-2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0.70931518540245697</v>
      </c>
      <c r="E29" s="10">
        <f t="shared" si="18"/>
        <v>-0.22011371359915199</v>
      </c>
      <c r="F29" s="7" t="s">
        <v>83</v>
      </c>
      <c r="G29" s="1">
        <v>4</v>
      </c>
      <c r="H29" s="9">
        <f t="shared" si="0"/>
        <v>0.70931518540245697</v>
      </c>
      <c r="I29" s="9">
        <f t="shared" si="1"/>
        <v>273.85931518540241</v>
      </c>
      <c r="J29" s="9">
        <f t="shared" si="2"/>
        <v>1.911190297300772E-2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156.85112429904544</v>
      </c>
      <c r="P29" s="9">
        <f t="shared" si="5"/>
        <v>2.9977234688105301</v>
      </c>
      <c r="Q29" s="12">
        <f t="shared" si="6"/>
        <v>0.29977234688105303</v>
      </c>
      <c r="R29" s="9">
        <f t="shared" si="7"/>
        <v>4.0532094166666672</v>
      </c>
      <c r="S29" s="13">
        <f t="shared" si="8"/>
        <v>7.395925452269965E-2</v>
      </c>
      <c r="T29" s="2">
        <f t="shared" si="9"/>
        <v>0.34</v>
      </c>
      <c r="U29" s="14">
        <f t="shared" si="10"/>
        <v>2.5146146537717882E-2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3.804614653771788E-2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8.2115116407928799</v>
      </c>
      <c r="E30" s="10">
        <f t="shared" si="18"/>
        <v>0.70931518540245697</v>
      </c>
      <c r="F30" s="7" t="s">
        <v>83</v>
      </c>
      <c r="G30" s="1">
        <v>5</v>
      </c>
      <c r="H30" s="9">
        <f t="shared" si="0"/>
        <v>8.2115116407928799</v>
      </c>
      <c r="I30" s="9">
        <f t="shared" si="1"/>
        <v>281.36151164079286</v>
      </c>
      <c r="J30" s="9">
        <f t="shared" si="2"/>
        <v>4.9319488539823736E-2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146.16073078872316</v>
      </c>
      <c r="O30" s="9">
        <f t="shared" si="19"/>
        <v>48.224764208178414</v>
      </c>
      <c r="P30" s="9">
        <f t="shared" si="5"/>
        <v>2.378420705700957</v>
      </c>
      <c r="Q30" s="12">
        <f t="shared" si="6"/>
        <v>0.23784207057009571</v>
      </c>
      <c r="R30" s="9">
        <f t="shared" si="7"/>
        <v>4.0532094166666672</v>
      </c>
      <c r="S30" s="13">
        <f t="shared" si="8"/>
        <v>5.8679936346761837E-2</v>
      </c>
      <c r="T30" s="2">
        <f t="shared" si="9"/>
        <v>0.34</v>
      </c>
      <c r="U30" s="14">
        <f t="shared" si="10"/>
        <v>1.9951178357899026E-2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3.2851178357899025E-2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14.884661451488601</v>
      </c>
      <c r="E31" s="10">
        <f t="shared" si="18"/>
        <v>8.2115116407928799</v>
      </c>
      <c r="F31" s="7" t="s">
        <v>85</v>
      </c>
      <c r="G31" s="1">
        <v>6</v>
      </c>
      <c r="H31" s="9">
        <f t="shared" si="0"/>
        <v>14.884661451488601</v>
      </c>
      <c r="I31" s="9">
        <f t="shared" si="1"/>
        <v>288.0346614514886</v>
      </c>
      <c r="J31" s="9">
        <f t="shared" si="2"/>
        <v>0.10995443348246617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86.37843766914412</v>
      </c>
      <c r="P31" s="9">
        <f t="shared" si="5"/>
        <v>9.4976921790112563</v>
      </c>
      <c r="Q31" s="12">
        <f t="shared" si="6"/>
        <v>0.94976921790112567</v>
      </c>
      <c r="R31" s="9">
        <f t="shared" si="7"/>
        <v>4.0532094166666672</v>
      </c>
      <c r="S31" s="13">
        <f t="shared" si="8"/>
        <v>0.23432522731140046</v>
      </c>
      <c r="T31" s="2">
        <f t="shared" si="9"/>
        <v>0.34</v>
      </c>
      <c r="U31" s="14">
        <f t="shared" si="10"/>
        <v>7.9670577285876162E-2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9.2570577285876157E-2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16.617311878555999</v>
      </c>
      <c r="E32" s="10">
        <f t="shared" si="18"/>
        <v>14.884661451488601</v>
      </c>
      <c r="F32" s="7" t="s">
        <v>83</v>
      </c>
      <c r="G32" s="1">
        <v>7</v>
      </c>
      <c r="H32" s="9">
        <f t="shared" si="0"/>
        <v>16.617311878555999</v>
      </c>
      <c r="I32" s="9">
        <f t="shared" si="1"/>
        <v>289.76731187855597</v>
      </c>
      <c r="J32" s="9">
        <f t="shared" si="2"/>
        <v>0.13458512166608147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117.41283965679953</v>
      </c>
      <c r="P32" s="9">
        <f t="shared" si="5"/>
        <v>15.802021310370481</v>
      </c>
      <c r="Q32" s="12">
        <f t="shared" si="6"/>
        <v>1.5802021310370482</v>
      </c>
      <c r="R32" s="9">
        <f t="shared" si="7"/>
        <v>4.0532094166666672</v>
      </c>
      <c r="S32" s="13">
        <f t="shared" si="8"/>
        <v>0.38986441819149725</v>
      </c>
      <c r="T32" s="2">
        <f t="shared" si="9"/>
        <v>0.34</v>
      </c>
      <c r="U32" s="14">
        <f t="shared" si="10"/>
        <v>0.13255390218510907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0.15820390218510907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19.144789928519401</v>
      </c>
      <c r="E33" s="10">
        <f t="shared" si="18"/>
        <v>16.617311878555999</v>
      </c>
      <c r="F33" s="7" t="s">
        <v>83</v>
      </c>
      <c r="G33" s="1">
        <v>8</v>
      </c>
      <c r="H33" s="9">
        <f t="shared" si="0"/>
        <v>19.144789928519401</v>
      </c>
      <c r="I33" s="9">
        <f t="shared" si="1"/>
        <v>292.29478992851938</v>
      </c>
      <c r="J33" s="9">
        <f t="shared" si="2"/>
        <v>0.17996363014083741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142.14291251309572</v>
      </c>
      <c r="P33" s="9">
        <f t="shared" si="5"/>
        <v>25.580554534648169</v>
      </c>
      <c r="Q33" s="12">
        <f t="shared" si="6"/>
        <v>2.5580554534648172</v>
      </c>
      <c r="R33" s="9">
        <f t="shared" si="7"/>
        <v>4.0532094166666672</v>
      </c>
      <c r="S33" s="13">
        <f t="shared" si="8"/>
        <v>0.63111850153761495</v>
      </c>
      <c r="T33" s="2">
        <f t="shared" si="9"/>
        <v>0.34</v>
      </c>
      <c r="U33" s="14">
        <f t="shared" si="10"/>
        <v>0.2145802905227891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0.2402302905227891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17.688686455615802</v>
      </c>
      <c r="E34" s="10">
        <f t="shared" si="18"/>
        <v>19.144789928519401</v>
      </c>
      <c r="F34" s="7" t="s">
        <v>83</v>
      </c>
      <c r="G34" s="1">
        <v>9</v>
      </c>
      <c r="H34" s="9">
        <f t="shared" si="0"/>
        <v>17.688686455615802</v>
      </c>
      <c r="I34" s="9">
        <f t="shared" si="1"/>
        <v>290.8386864556158</v>
      </c>
      <c r="J34" s="9">
        <f t="shared" si="2"/>
        <v>0.15231919937946264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157.09445214511422</v>
      </c>
      <c r="P34" s="9">
        <f t="shared" si="5"/>
        <v>23.928501177699104</v>
      </c>
      <c r="Q34" s="12">
        <f t="shared" si="6"/>
        <v>2.3928501177699104</v>
      </c>
      <c r="R34" s="9">
        <f t="shared" si="7"/>
        <v>4.0532094166666672</v>
      </c>
      <c r="S34" s="13">
        <f t="shared" si="8"/>
        <v>0.59035936014817969</v>
      </c>
      <c r="T34" s="2">
        <f t="shared" si="9"/>
        <v>0.34</v>
      </c>
      <c r="U34" s="14">
        <f t="shared" si="10"/>
        <v>0.20072218245038112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0.22637218245038113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14.461500003938401</v>
      </c>
      <c r="E35" s="10">
        <f t="shared" si="18"/>
        <v>17.688686455615802</v>
      </c>
      <c r="F35" s="7" t="s">
        <v>83</v>
      </c>
      <c r="G35" s="1">
        <v>10</v>
      </c>
      <c r="H35" s="9">
        <f t="shared" si="0"/>
        <v>14.461500003938401</v>
      </c>
      <c r="I35" s="9">
        <f t="shared" si="1"/>
        <v>287.61150000393837</v>
      </c>
      <c r="J35" s="9">
        <f t="shared" si="2"/>
        <v>0.10461950833681957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173.69804513408178</v>
      </c>
      <c r="P35" s="9">
        <f t="shared" si="5"/>
        <v>18.17220408099433</v>
      </c>
      <c r="Q35" s="12">
        <f t="shared" si="6"/>
        <v>1.8172204080994332</v>
      </c>
      <c r="R35" s="9">
        <f t="shared" si="7"/>
        <v>4.0532094166666672</v>
      </c>
      <c r="S35" s="13">
        <f t="shared" si="8"/>
        <v>0.44834110979489022</v>
      </c>
      <c r="T35" s="2">
        <f t="shared" si="9"/>
        <v>0.34</v>
      </c>
      <c r="U35" s="14">
        <f t="shared" si="10"/>
        <v>0.15243597733026268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0.17808597733026268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10.7363611574887</v>
      </c>
      <c r="E36" s="10">
        <f t="shared" si="18"/>
        <v>14.461500003938401</v>
      </c>
      <c r="F36" s="7" t="s">
        <v>83</v>
      </c>
      <c r="G36" s="1">
        <v>11</v>
      </c>
      <c r="H36" s="9">
        <f t="shared" si="0"/>
        <v>10.7363611574887</v>
      </c>
      <c r="I36" s="9">
        <f t="shared" si="1"/>
        <v>283.88636115748869</v>
      </c>
      <c r="J36" s="9">
        <f t="shared" si="2"/>
        <v>6.7094392981388626E-2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147.74954900043306</v>
      </c>
      <c r="O36" s="9">
        <f t="shared" si="19"/>
        <v>48.308386219321051</v>
      </c>
      <c r="P36" s="9">
        <f t="shared" si="5"/>
        <v>3.2412218492958251</v>
      </c>
      <c r="Q36" s="12">
        <f t="shared" si="6"/>
        <v>0.32412218492958256</v>
      </c>
      <c r="R36" s="9">
        <f t="shared" si="7"/>
        <v>4.0532094166666672</v>
      </c>
      <c r="S36" s="13">
        <f t="shared" si="8"/>
        <v>7.9966799543295872E-2</v>
      </c>
      <c r="T36" s="2">
        <f t="shared" si="9"/>
        <v>0.34</v>
      </c>
      <c r="U36" s="14">
        <f t="shared" si="10"/>
        <v>2.71887118447206E-2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4.0088711844720598E-2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6.4243522474665902</v>
      </c>
      <c r="E37" s="10">
        <f t="shared" si="18"/>
        <v>10.7363611574887</v>
      </c>
      <c r="F37" s="7" t="s">
        <v>85</v>
      </c>
      <c r="G37" s="1">
        <v>12</v>
      </c>
      <c r="H37" s="9">
        <f t="shared" si="0"/>
        <v>6.4243522474665902</v>
      </c>
      <c r="I37" s="9">
        <f t="shared" si="1"/>
        <v>279.57435224746655</v>
      </c>
      <c r="J37" s="9">
        <f t="shared" si="2"/>
        <v>3.9531706753838484E-2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85.599258536691892</v>
      </c>
      <c r="P37" s="9">
        <f t="shared" si="5"/>
        <v>3.3838847868185096</v>
      </c>
      <c r="Q37" s="12">
        <f t="shared" si="6"/>
        <v>0.33838847868185096</v>
      </c>
      <c r="R37" s="9">
        <f t="shared" si="7"/>
        <v>4.0532094166666672</v>
      </c>
      <c r="S37" s="13">
        <f t="shared" si="8"/>
        <v>8.348655198776761E-2</v>
      </c>
      <c r="T37" s="2">
        <f t="shared" si="9"/>
        <v>0.34</v>
      </c>
      <c r="U37" s="14">
        <f t="shared" si="10"/>
        <v>2.8385427675840989E-2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4.1285427675840987E-2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4.6749591889247597</v>
      </c>
      <c r="E38" s="10">
        <f t="shared" si="18"/>
        <v>6.4243522474665902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4.6104063366128996</v>
      </c>
      <c r="E42" s="7"/>
      <c r="F42" s="7"/>
      <c r="G42" s="1">
        <v>1</v>
      </c>
      <c r="H42" s="9">
        <f t="shared" ref="H42:H53" si="20">E43</f>
        <v>4.6104063366128996</v>
      </c>
      <c r="I42" s="9">
        <f t="shared" ref="I42:I53" si="21">H42+273.15</f>
        <v>277.7604063366129</v>
      </c>
      <c r="J42" s="9">
        <f t="shared" ref="J42:J53" si="22">EXP(($C$15*(I42-$C$13))/($C$16*I42*$C$13))</f>
        <v>3.1489688022432766E-2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1.8533649506703085</v>
      </c>
      <c r="Q42" s="12">
        <f t="shared" ref="Q42:Q53" si="26">P42*$B$44</f>
        <v>0.44480758816087401</v>
      </c>
      <c r="R42" s="9">
        <f t="shared" ref="R42:R53" si="27">L42*$B$44</f>
        <v>14.125500000000001</v>
      </c>
      <c r="S42" s="13">
        <f t="shared" ref="S42:S53" si="28">Q42/R42</f>
        <v>3.1489688022432766E-2</v>
      </c>
      <c r="T42" s="2">
        <f t="shared" ref="T42:T53" si="29">$B$43/100</f>
        <v>0.43</v>
      </c>
      <c r="U42" s="14">
        <f t="shared" ref="U42:U53" si="30">S42*T42</f>
        <v>1.3540565849646089E-2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2.1960565849646087E-2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127500</v>
      </c>
      <c r="AU42" s="1">
        <f t="shared" ref="AU42:AU53" si="38">AT42*10000*AS42*0.67*AR42*AQ42</f>
        <v>616259869.43642664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2.8043453315771898</v>
      </c>
      <c r="E43" s="10">
        <f t="shared" ref="E43:E54" si="40">D42</f>
        <v>4.6104063366128996</v>
      </c>
      <c r="F43" s="7" t="s">
        <v>83</v>
      </c>
      <c r="G43" s="1">
        <v>2</v>
      </c>
      <c r="H43" s="9">
        <f t="shared" si="20"/>
        <v>2.8043453315771898</v>
      </c>
      <c r="I43" s="9">
        <f t="shared" si="21"/>
        <v>275.95434533157714</v>
      </c>
      <c r="J43" s="9">
        <f t="shared" si="22"/>
        <v>2.5034007479751201E-2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115.85913504932969</v>
      </c>
      <c r="P43" s="9">
        <f t="shared" si="25"/>
        <v>2.9004184534224242</v>
      </c>
      <c r="Q43" s="12">
        <f t="shared" si="26"/>
        <v>0.69610042882138179</v>
      </c>
      <c r="R43" s="9">
        <f t="shared" si="27"/>
        <v>14.125500000000001</v>
      </c>
      <c r="S43" s="13">
        <f t="shared" si="28"/>
        <v>4.9279701874013787E-2</v>
      </c>
      <c r="T43" s="2">
        <f t="shared" si="29"/>
        <v>0.43</v>
      </c>
      <c r="U43" s="14">
        <f t="shared" si="30"/>
        <v>2.1190271805825927E-2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2.9610271805825927E-2</v>
      </c>
      <c r="AR43" s="9">
        <f t="shared" si="35"/>
        <v>136.875</v>
      </c>
      <c r="AS43" s="1">
        <f t="shared" si="36"/>
        <v>0.24</v>
      </c>
      <c r="AT43" s="1">
        <f t="shared" si="37"/>
        <v>127500</v>
      </c>
      <c r="AU43" s="1">
        <f t="shared" si="38"/>
        <v>830926778.57066536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-0.22011371359915199</v>
      </c>
      <c r="E44" s="10">
        <f t="shared" si="40"/>
        <v>2.8043453315771898</v>
      </c>
      <c r="F44" s="7" t="s">
        <v>83</v>
      </c>
      <c r="G44" s="1">
        <v>3</v>
      </c>
      <c r="H44" s="9">
        <f t="shared" si="20"/>
        <v>-0.22011371359915199</v>
      </c>
      <c r="I44" s="9">
        <f t="shared" si="21"/>
        <v>272.9298862864008</v>
      </c>
      <c r="J44" s="9">
        <f t="shared" si="22"/>
        <v>1.6932530523503912E-2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171.81496659590729</v>
      </c>
      <c r="P44" s="9">
        <f t="shared" si="25"/>
        <v>2.9092621662800053</v>
      </c>
      <c r="Q44" s="12">
        <f t="shared" si="26"/>
        <v>0.6982229199072012</v>
      </c>
      <c r="R44" s="9">
        <f t="shared" si="27"/>
        <v>14.125500000000001</v>
      </c>
      <c r="S44" s="13">
        <f t="shared" si="28"/>
        <v>4.9429961410725365E-2</v>
      </c>
      <c r="T44" s="2">
        <f t="shared" si="29"/>
        <v>0.43</v>
      </c>
      <c r="U44" s="14">
        <f t="shared" si="30"/>
        <v>2.1254883406611906E-2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2.9674883406611903E-2</v>
      </c>
      <c r="AR44" s="9">
        <f t="shared" si="35"/>
        <v>136.875</v>
      </c>
      <c r="AS44" s="1">
        <f t="shared" si="36"/>
        <v>0.24</v>
      </c>
      <c r="AT44" s="1">
        <f t="shared" si="37"/>
        <v>127500</v>
      </c>
      <c r="AU44" s="1">
        <f t="shared" si="38"/>
        <v>832739916.5807265</v>
      </c>
    </row>
    <row r="45" spans="1:48" x14ac:dyDescent="0.15">
      <c r="C45" s="7">
        <v>3</v>
      </c>
      <c r="D45" s="7">
        <f t="shared" si="39"/>
        <v>0.70931518540245697</v>
      </c>
      <c r="E45" s="10">
        <f t="shared" si="40"/>
        <v>-0.22011371359915199</v>
      </c>
      <c r="F45" s="7" t="s">
        <v>83</v>
      </c>
      <c r="G45" s="1">
        <v>4</v>
      </c>
      <c r="H45" s="9">
        <f t="shared" si="20"/>
        <v>0.70931518540245697</v>
      </c>
      <c r="I45" s="9">
        <f t="shared" si="21"/>
        <v>273.85931518540241</v>
      </c>
      <c r="J45" s="9">
        <f t="shared" si="22"/>
        <v>1.911190297300772E-2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227.76195442962731</v>
      </c>
      <c r="P45" s="9">
        <f t="shared" si="25"/>
        <v>4.352964374001643</v>
      </c>
      <c r="Q45" s="12">
        <f t="shared" si="26"/>
        <v>1.0447114497603942</v>
      </c>
      <c r="R45" s="9">
        <f t="shared" si="27"/>
        <v>14.125500000000001</v>
      </c>
      <c r="S45" s="13">
        <f t="shared" si="28"/>
        <v>7.3959254522699663E-2</v>
      </c>
      <c r="T45" s="2">
        <f t="shared" si="29"/>
        <v>0.43</v>
      </c>
      <c r="U45" s="14">
        <f t="shared" si="30"/>
        <v>3.1802479444760855E-2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4.0222479444760852E-2</v>
      </c>
      <c r="AR45" s="9">
        <f t="shared" si="35"/>
        <v>136.875</v>
      </c>
      <c r="AS45" s="1">
        <f t="shared" si="36"/>
        <v>0.24</v>
      </c>
      <c r="AT45" s="1">
        <f t="shared" si="37"/>
        <v>127500</v>
      </c>
      <c r="AU45" s="1">
        <f t="shared" si="38"/>
        <v>1128727743.2078166</v>
      </c>
    </row>
    <row r="46" spans="1:48" x14ac:dyDescent="0.15">
      <c r="C46" s="7">
        <v>4</v>
      </c>
      <c r="D46" s="7">
        <f t="shared" si="39"/>
        <v>8.2115116407928799</v>
      </c>
      <c r="E46" s="10">
        <f t="shared" si="40"/>
        <v>0.70931518540245697</v>
      </c>
      <c r="F46" s="7" t="s">
        <v>83</v>
      </c>
      <c r="G46" s="1">
        <v>5</v>
      </c>
      <c r="H46" s="9">
        <f t="shared" si="20"/>
        <v>8.2115116407928799</v>
      </c>
      <c r="I46" s="9">
        <f t="shared" si="21"/>
        <v>281.36151164079286</v>
      </c>
      <c r="J46" s="9">
        <f t="shared" si="22"/>
        <v>4.9319488539823736E-2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212.2385405528444</v>
      </c>
      <c r="O46" s="9">
        <f t="shared" si="41"/>
        <v>70.02669950278127</v>
      </c>
      <c r="P46" s="9">
        <f t="shared" si="25"/>
        <v>3.4536810036091015</v>
      </c>
      <c r="Q46" s="12">
        <f t="shared" si="26"/>
        <v>0.82888344086618437</v>
      </c>
      <c r="R46" s="9">
        <f t="shared" si="27"/>
        <v>14.125500000000001</v>
      </c>
      <c r="S46" s="13">
        <f t="shared" si="28"/>
        <v>5.8679936346761837E-2</v>
      </c>
      <c r="T46" s="2">
        <f t="shared" si="29"/>
        <v>0.43</v>
      </c>
      <c r="U46" s="14">
        <f t="shared" si="30"/>
        <v>2.5232372629107588E-2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3.3652372629107585E-2</v>
      </c>
      <c r="AR46" s="9">
        <f t="shared" si="35"/>
        <v>136.875</v>
      </c>
      <c r="AS46" s="1">
        <f t="shared" si="36"/>
        <v>0.24</v>
      </c>
      <c r="AT46" s="1">
        <f t="shared" si="37"/>
        <v>127500</v>
      </c>
      <c r="AU46" s="1">
        <f t="shared" si="38"/>
        <v>944356666.60993779</v>
      </c>
    </row>
    <row r="47" spans="1:48" x14ac:dyDescent="0.15">
      <c r="C47" s="7">
        <v>5</v>
      </c>
      <c r="D47" s="7">
        <f t="shared" si="39"/>
        <v>14.884661451488601</v>
      </c>
      <c r="E47" s="10">
        <f t="shared" si="40"/>
        <v>8.2115116407928799</v>
      </c>
      <c r="F47" s="7" t="s">
        <v>85</v>
      </c>
      <c r="G47" s="1">
        <v>6</v>
      </c>
      <c r="H47" s="9">
        <f t="shared" si="20"/>
        <v>14.884661451488601</v>
      </c>
      <c r="I47" s="9">
        <f t="shared" si="21"/>
        <v>288.0346614514886</v>
      </c>
      <c r="J47" s="9">
        <f t="shared" si="22"/>
        <v>0.10995443348246617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125.42926849917218</v>
      </c>
      <c r="P47" s="9">
        <f t="shared" si="25"/>
        <v>13.791504159946617</v>
      </c>
      <c r="Q47" s="12">
        <f t="shared" si="26"/>
        <v>3.3099609983871883</v>
      </c>
      <c r="R47" s="9">
        <f t="shared" si="27"/>
        <v>14.125500000000001</v>
      </c>
      <c r="S47" s="13">
        <f t="shared" si="28"/>
        <v>0.23432522731140051</v>
      </c>
      <c r="T47" s="2">
        <f t="shared" si="29"/>
        <v>0.43</v>
      </c>
      <c r="U47" s="14">
        <f t="shared" si="30"/>
        <v>0.10075984774390222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0.10917984774390223</v>
      </c>
      <c r="AR47" s="9">
        <f t="shared" si="35"/>
        <v>136.875</v>
      </c>
      <c r="AS47" s="1">
        <f t="shared" si="36"/>
        <v>0.24</v>
      </c>
      <c r="AT47" s="1">
        <f t="shared" si="37"/>
        <v>127500</v>
      </c>
      <c r="AU47" s="1">
        <f t="shared" si="38"/>
        <v>3063817170.1222553</v>
      </c>
    </row>
    <row r="48" spans="1:48" x14ac:dyDescent="0.15">
      <c r="C48" s="7">
        <v>6</v>
      </c>
      <c r="D48" s="7">
        <f t="shared" si="39"/>
        <v>16.617311878555999</v>
      </c>
      <c r="E48" s="10">
        <f t="shared" si="40"/>
        <v>14.884661451488601</v>
      </c>
      <c r="F48" s="7" t="s">
        <v>83</v>
      </c>
      <c r="G48" s="1">
        <v>7</v>
      </c>
      <c r="H48" s="9">
        <f t="shared" si="20"/>
        <v>16.617311878555999</v>
      </c>
      <c r="I48" s="9">
        <f t="shared" si="21"/>
        <v>289.76731187855597</v>
      </c>
      <c r="J48" s="9">
        <f t="shared" si="22"/>
        <v>0.13458512166608147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170.49401433922557</v>
      </c>
      <c r="P48" s="9">
        <f t="shared" si="25"/>
        <v>22.945957663183311</v>
      </c>
      <c r="Q48" s="12">
        <f t="shared" si="26"/>
        <v>5.5070298391639945</v>
      </c>
      <c r="R48" s="9">
        <f t="shared" si="27"/>
        <v>14.125500000000001</v>
      </c>
      <c r="S48" s="13">
        <f t="shared" si="28"/>
        <v>0.38986441819149725</v>
      </c>
      <c r="T48" s="2">
        <f t="shared" si="29"/>
        <v>0.43</v>
      </c>
      <c r="U48" s="14">
        <f t="shared" si="30"/>
        <v>0.16764169982234381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0.18324169982234378</v>
      </c>
      <c r="AR48" s="9">
        <f t="shared" si="35"/>
        <v>136.875</v>
      </c>
      <c r="AS48" s="1">
        <f t="shared" si="36"/>
        <v>0.24</v>
      </c>
      <c r="AT48" s="1">
        <f t="shared" si="37"/>
        <v>127500</v>
      </c>
      <c r="AU48" s="1">
        <f t="shared" si="38"/>
        <v>5142149195.1058416</v>
      </c>
    </row>
    <row r="49" spans="1:48" x14ac:dyDescent="0.15">
      <c r="C49" s="7">
        <v>7</v>
      </c>
      <c r="D49" s="7">
        <f t="shared" si="39"/>
        <v>19.144789928519401</v>
      </c>
      <c r="E49" s="10">
        <f t="shared" si="40"/>
        <v>16.617311878555999</v>
      </c>
      <c r="F49" s="7" t="s">
        <v>83</v>
      </c>
      <c r="G49" s="1">
        <v>8</v>
      </c>
      <c r="H49" s="9">
        <f t="shared" si="20"/>
        <v>19.144789928519401</v>
      </c>
      <c r="I49" s="9">
        <f t="shared" si="21"/>
        <v>292.29478992851938</v>
      </c>
      <c r="J49" s="9">
        <f t="shared" si="22"/>
        <v>0.17996363014083741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206.40430667604227</v>
      </c>
      <c r="P49" s="9">
        <f t="shared" si="25"/>
        <v>37.145268306123249</v>
      </c>
      <c r="Q49" s="12">
        <f t="shared" si="26"/>
        <v>8.9148643934695802</v>
      </c>
      <c r="R49" s="9">
        <f t="shared" si="27"/>
        <v>14.125500000000001</v>
      </c>
      <c r="S49" s="13">
        <f t="shared" si="28"/>
        <v>0.63111850153761495</v>
      </c>
      <c r="T49" s="2">
        <f t="shared" si="29"/>
        <v>0.43</v>
      </c>
      <c r="U49" s="14">
        <f t="shared" si="30"/>
        <v>0.27138095566117443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0.28698095566117443</v>
      </c>
      <c r="AR49" s="9">
        <f t="shared" si="35"/>
        <v>136.875</v>
      </c>
      <c r="AS49" s="1">
        <f t="shared" si="36"/>
        <v>0.24</v>
      </c>
      <c r="AT49" s="1">
        <f t="shared" si="37"/>
        <v>127500</v>
      </c>
      <c r="AU49" s="1">
        <f t="shared" si="38"/>
        <v>8053291863.1213884</v>
      </c>
    </row>
    <row r="50" spans="1:48" x14ac:dyDescent="0.15">
      <c r="C50" s="7">
        <v>8</v>
      </c>
      <c r="D50" s="7">
        <f t="shared" si="39"/>
        <v>17.688686455615802</v>
      </c>
      <c r="E50" s="10">
        <f t="shared" si="40"/>
        <v>19.144789928519401</v>
      </c>
      <c r="F50" s="7" t="s">
        <v>83</v>
      </c>
      <c r="G50" s="1">
        <v>9</v>
      </c>
      <c r="H50" s="9">
        <f t="shared" si="20"/>
        <v>17.688686455615802</v>
      </c>
      <c r="I50" s="9">
        <f t="shared" si="21"/>
        <v>290.8386864556158</v>
      </c>
      <c r="J50" s="9">
        <f t="shared" si="22"/>
        <v>0.15231919937946264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228.115288369919</v>
      </c>
      <c r="P50" s="9">
        <f t="shared" si="25"/>
        <v>34.746338090721309</v>
      </c>
      <c r="Q50" s="12">
        <f t="shared" si="26"/>
        <v>8.3391211417731146</v>
      </c>
      <c r="R50" s="9">
        <f t="shared" si="27"/>
        <v>14.125500000000001</v>
      </c>
      <c r="S50" s="13">
        <f t="shared" si="28"/>
        <v>0.5903593601481798</v>
      </c>
      <c r="T50" s="2">
        <f t="shared" si="29"/>
        <v>0.43</v>
      </c>
      <c r="U50" s="14">
        <f t="shared" si="30"/>
        <v>0.25385452486371729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0.26945452486371729</v>
      </c>
      <c r="AR50" s="9">
        <f t="shared" si="35"/>
        <v>136.875</v>
      </c>
      <c r="AS50" s="1">
        <f t="shared" si="36"/>
        <v>0.24</v>
      </c>
      <c r="AT50" s="1">
        <f t="shared" si="37"/>
        <v>127500</v>
      </c>
      <c r="AU50" s="1">
        <f t="shared" si="38"/>
        <v>7561463190.3596821</v>
      </c>
    </row>
    <row r="51" spans="1:48" x14ac:dyDescent="0.15">
      <c r="C51" s="7">
        <v>9</v>
      </c>
      <c r="D51" s="7">
        <f t="shared" si="39"/>
        <v>14.461500003938401</v>
      </c>
      <c r="E51" s="10">
        <f t="shared" si="40"/>
        <v>17.688686455615802</v>
      </c>
      <c r="F51" s="7" t="s">
        <v>83</v>
      </c>
      <c r="G51" s="1">
        <v>10</v>
      </c>
      <c r="H51" s="9">
        <f t="shared" si="20"/>
        <v>14.461500003938401</v>
      </c>
      <c r="I51" s="9">
        <f t="shared" si="21"/>
        <v>287.61150000393837</v>
      </c>
      <c r="J51" s="9">
        <f t="shared" si="22"/>
        <v>0.10461950833681957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252.22520027919771</v>
      </c>
      <c r="P51" s="9">
        <f t="shared" si="25"/>
        <v>26.38767644336551</v>
      </c>
      <c r="Q51" s="12">
        <f t="shared" si="26"/>
        <v>6.3330423464077219</v>
      </c>
      <c r="R51" s="9">
        <f t="shared" si="27"/>
        <v>14.125500000000001</v>
      </c>
      <c r="S51" s="13">
        <f t="shared" si="28"/>
        <v>0.44834110979489022</v>
      </c>
      <c r="T51" s="2">
        <f t="shared" si="29"/>
        <v>0.43</v>
      </c>
      <c r="U51" s="14">
        <f t="shared" si="30"/>
        <v>0.19278667721180279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0.20838667721180276</v>
      </c>
      <c r="AR51" s="9">
        <f t="shared" si="35"/>
        <v>136.875</v>
      </c>
      <c r="AS51" s="1">
        <f t="shared" si="36"/>
        <v>0.24</v>
      </c>
      <c r="AT51" s="1">
        <f t="shared" si="37"/>
        <v>127500</v>
      </c>
      <c r="AU51" s="1">
        <f t="shared" si="38"/>
        <v>5847770379.4187956</v>
      </c>
    </row>
    <row r="52" spans="1:48" x14ac:dyDescent="0.15">
      <c r="C52" s="7">
        <v>10</v>
      </c>
      <c r="D52" s="7">
        <f t="shared" si="39"/>
        <v>10.7363611574887</v>
      </c>
      <c r="E52" s="10">
        <f t="shared" si="40"/>
        <v>14.461500003938401</v>
      </c>
      <c r="F52" s="7" t="s">
        <v>83</v>
      </c>
      <c r="G52" s="1">
        <v>11</v>
      </c>
      <c r="H52" s="9">
        <f t="shared" si="20"/>
        <v>10.7363611574887</v>
      </c>
      <c r="I52" s="9">
        <f t="shared" si="21"/>
        <v>283.88636115748869</v>
      </c>
      <c r="J52" s="9">
        <f t="shared" si="22"/>
        <v>6.7094392981388626E-2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214.54564764404057</v>
      </c>
      <c r="O52" s="9">
        <f t="shared" si="41"/>
        <v>70.148126191791619</v>
      </c>
      <c r="P52" s="9">
        <f t="shared" si="25"/>
        <v>4.7065459456201069</v>
      </c>
      <c r="Q52" s="12">
        <f t="shared" si="26"/>
        <v>1.1295710269488255</v>
      </c>
      <c r="R52" s="9">
        <f t="shared" si="27"/>
        <v>14.125500000000001</v>
      </c>
      <c r="S52" s="13">
        <f t="shared" si="28"/>
        <v>7.9966799543295844E-2</v>
      </c>
      <c r="T52" s="2">
        <f t="shared" si="29"/>
        <v>0.43</v>
      </c>
      <c r="U52" s="14">
        <f t="shared" si="30"/>
        <v>3.4385723803617214E-2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4.2805723803617211E-2</v>
      </c>
      <c r="AR52" s="9">
        <f t="shared" si="35"/>
        <v>136.875</v>
      </c>
      <c r="AS52" s="1">
        <f t="shared" si="36"/>
        <v>0.24</v>
      </c>
      <c r="AT52" s="1">
        <f t="shared" si="37"/>
        <v>127500</v>
      </c>
      <c r="AU52" s="1">
        <f t="shared" si="38"/>
        <v>1201219037.021034</v>
      </c>
    </row>
    <row r="53" spans="1:48" x14ac:dyDescent="0.15">
      <c r="C53" s="7">
        <v>11</v>
      </c>
      <c r="D53" s="7">
        <f t="shared" si="39"/>
        <v>6.4243522474665902</v>
      </c>
      <c r="E53" s="10">
        <f t="shared" si="40"/>
        <v>10.7363611574887</v>
      </c>
      <c r="F53" s="7" t="s">
        <v>85</v>
      </c>
      <c r="G53" s="1">
        <v>12</v>
      </c>
      <c r="H53" s="9">
        <f t="shared" si="20"/>
        <v>6.4243522474665902</v>
      </c>
      <c r="I53" s="9">
        <f t="shared" si="21"/>
        <v>279.57435224746655</v>
      </c>
      <c r="J53" s="9">
        <f t="shared" si="22"/>
        <v>3.9531706753838484E-2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124.2978302461715</v>
      </c>
      <c r="P53" s="9">
        <f t="shared" si="25"/>
        <v>4.9137053754300473</v>
      </c>
      <c r="Q53" s="12">
        <f t="shared" si="26"/>
        <v>1.1792892901032113</v>
      </c>
      <c r="R53" s="9">
        <f t="shared" si="27"/>
        <v>14.125500000000001</v>
      </c>
      <c r="S53" s="13">
        <f t="shared" si="28"/>
        <v>8.3486551987767596E-2</v>
      </c>
      <c r="T53" s="2">
        <f t="shared" si="29"/>
        <v>0.43</v>
      </c>
      <c r="U53" s="14">
        <f t="shared" si="30"/>
        <v>3.5899217354740068E-2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4.4319217354740065E-2</v>
      </c>
      <c r="AR53" s="9">
        <f t="shared" si="35"/>
        <v>136.875</v>
      </c>
      <c r="AS53" s="1">
        <f t="shared" si="36"/>
        <v>0.24</v>
      </c>
      <c r="AT53" s="1">
        <f t="shared" si="37"/>
        <v>127500</v>
      </c>
      <c r="AU53" s="1">
        <f t="shared" si="38"/>
        <v>1243690863.3206682</v>
      </c>
      <c r="AV53" s="1">
        <f>SUM(AU42:AU53)</f>
        <v>36466412672.875237</v>
      </c>
    </row>
    <row r="54" spans="1:48" x14ac:dyDescent="0.15">
      <c r="C54" s="7">
        <v>12</v>
      </c>
      <c r="D54" s="7">
        <f t="shared" si="39"/>
        <v>4.6749591889247597</v>
      </c>
      <c r="E54" s="10">
        <f t="shared" si="40"/>
        <v>6.4243522474665902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4.6104063366128996</v>
      </c>
      <c r="E58" s="7"/>
      <c r="F58" s="7"/>
      <c r="G58" s="1">
        <v>1</v>
      </c>
      <c r="H58" s="9">
        <f t="shared" ref="H58:H69" si="42">E59</f>
        <v>4.6104063366128996</v>
      </c>
      <c r="I58" s="9">
        <f t="shared" ref="I58:I69" si="43">H58+273.15</f>
        <v>277.7604063366129</v>
      </c>
      <c r="J58" s="9">
        <f t="shared" ref="J58:J69" si="44">EXP(($C$15*(I58-$C$13))/($C$16*I58*$C$13))</f>
        <v>3.1489688022432766E-2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3.1416212083713755E-3</v>
      </c>
      <c r="Q58" s="12">
        <f t="shared" ref="Q58:Q69" si="48">P58*$B$60</f>
        <v>5.9690802959056139E-4</v>
      </c>
      <c r="R58" s="9">
        <f t="shared" ref="R58:R69" si="49">L58*$B$60</f>
        <v>1.8955666666666669E-2</v>
      </c>
      <c r="S58" s="13">
        <f t="shared" ref="S58:S69" si="50">Q58/R58</f>
        <v>3.1489688022432766E-2</v>
      </c>
      <c r="T58" s="2">
        <f t="shared" ref="T58:T69" si="51">$B$59/100</f>
        <v>0.01</v>
      </c>
      <c r="U58" s="14">
        <f t="shared" ref="U58:U69" si="52">S58*T58</f>
        <v>3.1489688022432767E-4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1.2314896880224328E-2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11983.083333333334</v>
      </c>
      <c r="AU58" s="1">
        <f t="shared" ref="AU58:AU69" si="59">AT58*10000*AS58*0.67*AR58*AQ58</f>
        <v>1874188.3108048276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2.8043453315771898</v>
      </c>
      <c r="E59" s="10">
        <f t="shared" ref="E59:E70" si="61">D58</f>
        <v>4.6104063366128996</v>
      </c>
      <c r="F59" s="7" t="s">
        <v>83</v>
      </c>
      <c r="G59" s="1">
        <v>2</v>
      </c>
      <c r="H59" s="9">
        <f t="shared" si="42"/>
        <v>2.8043453315771898</v>
      </c>
      <c r="I59" s="9">
        <f t="shared" si="43"/>
        <v>275.95434533157714</v>
      </c>
      <c r="J59" s="9">
        <f t="shared" si="44"/>
        <v>2.5034007479751201E-2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0.19639171212496195</v>
      </c>
      <c r="P59" s="9">
        <f t="shared" si="47"/>
        <v>4.9164715902974424E-3</v>
      </c>
      <c r="Q59" s="12">
        <f t="shared" si="48"/>
        <v>9.3412960215651412E-4</v>
      </c>
      <c r="R59" s="9">
        <f t="shared" si="49"/>
        <v>1.8955666666666669E-2</v>
      </c>
      <c r="S59" s="13">
        <f t="shared" si="50"/>
        <v>4.9279701874013787E-2</v>
      </c>
      <c r="T59" s="2">
        <f t="shared" si="51"/>
        <v>0.01</v>
      </c>
      <c r="U59" s="14">
        <f t="shared" si="52"/>
        <v>4.9279701874013792E-4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1.2492797018740138E-2</v>
      </c>
      <c r="AR59" s="9">
        <f t="shared" si="56"/>
        <v>9.9766666666666666</v>
      </c>
      <c r="AS59" s="1">
        <f t="shared" si="57"/>
        <v>0.19</v>
      </c>
      <c r="AT59" s="1">
        <f t="shared" si="58"/>
        <v>11983.083333333334</v>
      </c>
      <c r="AU59" s="1">
        <f t="shared" si="59"/>
        <v>1901262.7039840596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-0.22011371359915199</v>
      </c>
      <c r="E60" s="10">
        <f t="shared" si="61"/>
        <v>2.8043453315771898</v>
      </c>
      <c r="F60" s="7" t="s">
        <v>83</v>
      </c>
      <c r="G60" s="1">
        <v>3</v>
      </c>
      <c r="H60" s="9">
        <f t="shared" si="42"/>
        <v>-0.22011371359915199</v>
      </c>
      <c r="I60" s="9">
        <f t="shared" si="43"/>
        <v>272.9298862864008</v>
      </c>
      <c r="J60" s="9">
        <f t="shared" si="44"/>
        <v>1.6932530523503912E-2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0.2912419072013312</v>
      </c>
      <c r="P60" s="9">
        <f t="shared" si="47"/>
        <v>4.9314624834100344E-3</v>
      </c>
      <c r="Q60" s="12">
        <f t="shared" si="48"/>
        <v>9.3697787184790656E-4</v>
      </c>
      <c r="R60" s="9">
        <f t="shared" si="49"/>
        <v>1.8955666666666669E-2</v>
      </c>
      <c r="S60" s="13">
        <f t="shared" si="50"/>
        <v>4.9429961410725365E-2</v>
      </c>
      <c r="T60" s="2">
        <f t="shared" si="51"/>
        <v>0.01</v>
      </c>
      <c r="U60" s="14">
        <f t="shared" si="52"/>
        <v>4.9429961410725367E-4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1.2494299614107253E-2</v>
      </c>
      <c r="AR60" s="9">
        <f t="shared" si="56"/>
        <v>9.9766666666666666</v>
      </c>
      <c r="AS60" s="1">
        <f t="shared" si="57"/>
        <v>0.19</v>
      </c>
      <c r="AT60" s="1">
        <f t="shared" si="58"/>
        <v>11983.083333333334</v>
      </c>
      <c r="AU60" s="1">
        <f t="shared" si="59"/>
        <v>1901491.3820396136</v>
      </c>
    </row>
    <row r="61" spans="1:48" x14ac:dyDescent="0.15">
      <c r="C61" s="7">
        <v>3</v>
      </c>
      <c r="D61" s="7">
        <f t="shared" si="60"/>
        <v>0.70931518540245697</v>
      </c>
      <c r="E61" s="10">
        <f t="shared" si="61"/>
        <v>-0.22011371359915199</v>
      </c>
      <c r="F61" s="7" t="s">
        <v>83</v>
      </c>
      <c r="G61" s="1">
        <v>4</v>
      </c>
      <c r="H61" s="9">
        <f t="shared" si="42"/>
        <v>0.70931518540245697</v>
      </c>
      <c r="I61" s="9">
        <f t="shared" si="43"/>
        <v>273.85931518540241</v>
      </c>
      <c r="J61" s="9">
        <f t="shared" si="44"/>
        <v>1.911190297300772E-2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0.38607711138458783</v>
      </c>
      <c r="P61" s="9">
        <f t="shared" si="47"/>
        <v>7.3786682928813369E-3</v>
      </c>
      <c r="Q61" s="12">
        <f t="shared" si="48"/>
        <v>1.4019469756474539E-3</v>
      </c>
      <c r="R61" s="9">
        <f t="shared" si="49"/>
        <v>1.8955666666666669E-2</v>
      </c>
      <c r="S61" s="13">
        <f t="shared" si="50"/>
        <v>7.395925452269965E-2</v>
      </c>
      <c r="T61" s="2">
        <f t="shared" si="51"/>
        <v>0.01</v>
      </c>
      <c r="U61" s="14">
        <f t="shared" si="52"/>
        <v>7.3959254522699654E-4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1.2739592545226996E-2</v>
      </c>
      <c r="AR61" s="9">
        <f t="shared" si="56"/>
        <v>9.9766666666666666</v>
      </c>
      <c r="AS61" s="1">
        <f t="shared" si="57"/>
        <v>0.19</v>
      </c>
      <c r="AT61" s="1">
        <f t="shared" si="58"/>
        <v>11983.083333333334</v>
      </c>
      <c r="AU61" s="1">
        <f t="shared" si="59"/>
        <v>1938822.197611924</v>
      </c>
    </row>
    <row r="62" spans="1:48" x14ac:dyDescent="0.15">
      <c r="C62" s="7">
        <v>4</v>
      </c>
      <c r="D62" s="7">
        <f t="shared" si="60"/>
        <v>8.2115116407928799</v>
      </c>
      <c r="E62" s="10">
        <f t="shared" si="61"/>
        <v>0.70931518540245697</v>
      </c>
      <c r="F62" s="7" t="s">
        <v>83</v>
      </c>
      <c r="G62" s="1">
        <v>5</v>
      </c>
      <c r="H62" s="9">
        <f t="shared" si="42"/>
        <v>8.2115116407928799</v>
      </c>
      <c r="I62" s="9">
        <f t="shared" si="43"/>
        <v>281.36151164079286</v>
      </c>
      <c r="J62" s="9">
        <f t="shared" si="44"/>
        <v>4.9319488539823736E-2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0.35976352093712116</v>
      </c>
      <c r="O62" s="9">
        <f t="shared" si="62"/>
        <v>0.11870158882125198</v>
      </c>
      <c r="P62" s="9">
        <f t="shared" si="47"/>
        <v>5.8543016495286064E-3</v>
      </c>
      <c r="Q62" s="12">
        <f t="shared" si="48"/>
        <v>1.1123173134104352E-3</v>
      </c>
      <c r="R62" s="9">
        <f t="shared" si="49"/>
        <v>1.8955666666666669E-2</v>
      </c>
      <c r="S62" s="13">
        <f t="shared" si="50"/>
        <v>5.8679936346761837E-2</v>
      </c>
      <c r="T62" s="2">
        <f t="shared" si="51"/>
        <v>0.01</v>
      </c>
      <c r="U62" s="14">
        <f t="shared" si="52"/>
        <v>5.8679936346761835E-4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1.2586799363467618E-2</v>
      </c>
      <c r="AR62" s="9">
        <f t="shared" si="56"/>
        <v>9.9766666666666666</v>
      </c>
      <c r="AS62" s="1">
        <f t="shared" si="57"/>
        <v>0.19</v>
      </c>
      <c r="AT62" s="1">
        <f t="shared" si="58"/>
        <v>11983.083333333334</v>
      </c>
      <c r="AU62" s="1">
        <f t="shared" si="59"/>
        <v>1915568.7998767018</v>
      </c>
    </row>
    <row r="63" spans="1:48" x14ac:dyDescent="0.15">
      <c r="C63" s="7">
        <v>5</v>
      </c>
      <c r="D63" s="7">
        <f t="shared" si="60"/>
        <v>14.884661451488601</v>
      </c>
      <c r="E63" s="10">
        <f t="shared" si="61"/>
        <v>8.2115116407928799</v>
      </c>
      <c r="F63" s="7" t="s">
        <v>85</v>
      </c>
      <c r="G63" s="1">
        <v>6</v>
      </c>
      <c r="H63" s="9">
        <f t="shared" si="42"/>
        <v>14.884661451488601</v>
      </c>
      <c r="I63" s="9">
        <f t="shared" si="43"/>
        <v>288.0346614514886</v>
      </c>
      <c r="J63" s="9">
        <f t="shared" si="44"/>
        <v>0.10995443348246617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0.21261395383839005</v>
      </c>
      <c r="P63" s="9">
        <f t="shared" si="47"/>
        <v>2.3377846844767392E-2</v>
      </c>
      <c r="Q63" s="12">
        <f t="shared" si="48"/>
        <v>4.4417909005058046E-3</v>
      </c>
      <c r="R63" s="9">
        <f t="shared" si="49"/>
        <v>1.8955666666666669E-2</v>
      </c>
      <c r="S63" s="13">
        <f t="shared" si="50"/>
        <v>0.23432522731140049</v>
      </c>
      <c r="T63" s="2">
        <f t="shared" si="51"/>
        <v>0.01</v>
      </c>
      <c r="U63" s="14">
        <f t="shared" si="52"/>
        <v>2.343252273114005E-3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1.4343252273114004E-2</v>
      </c>
      <c r="AR63" s="9">
        <f t="shared" si="56"/>
        <v>9.9766666666666666</v>
      </c>
      <c r="AS63" s="1">
        <f t="shared" si="57"/>
        <v>0.19</v>
      </c>
      <c r="AT63" s="1">
        <f t="shared" si="58"/>
        <v>11983.083333333334</v>
      </c>
      <c r="AU63" s="1">
        <f t="shared" si="59"/>
        <v>2182881.1081936853</v>
      </c>
    </row>
    <row r="64" spans="1:48" x14ac:dyDescent="0.15">
      <c r="C64" s="7">
        <v>6</v>
      </c>
      <c r="D64" s="7">
        <f t="shared" si="60"/>
        <v>16.617311878555999</v>
      </c>
      <c r="E64" s="10">
        <f t="shared" si="61"/>
        <v>14.884661451488601</v>
      </c>
      <c r="F64" s="7" t="s">
        <v>83</v>
      </c>
      <c r="G64" s="1">
        <v>7</v>
      </c>
      <c r="H64" s="9">
        <f t="shared" si="42"/>
        <v>16.617311878555999</v>
      </c>
      <c r="I64" s="9">
        <f t="shared" si="43"/>
        <v>289.76731187855597</v>
      </c>
      <c r="J64" s="9">
        <f t="shared" si="44"/>
        <v>0.13458512166608147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0.28900277366028931</v>
      </c>
      <c r="P64" s="9">
        <f t="shared" si="47"/>
        <v>3.8895473454905044E-2</v>
      </c>
      <c r="Q64" s="12">
        <f t="shared" si="48"/>
        <v>7.3901399564319584E-3</v>
      </c>
      <c r="R64" s="9">
        <f t="shared" si="49"/>
        <v>1.8955666666666669E-2</v>
      </c>
      <c r="S64" s="13">
        <f t="shared" si="50"/>
        <v>0.3898644181914972</v>
      </c>
      <c r="T64" s="2">
        <f t="shared" si="51"/>
        <v>0.01</v>
      </c>
      <c r="U64" s="14">
        <f t="shared" si="52"/>
        <v>3.898644181914972E-3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2.3998644181914972E-2</v>
      </c>
      <c r="AR64" s="9">
        <f t="shared" si="56"/>
        <v>9.9766666666666666</v>
      </c>
      <c r="AS64" s="1">
        <f t="shared" si="57"/>
        <v>0.19</v>
      </c>
      <c r="AT64" s="1">
        <f t="shared" si="58"/>
        <v>11983.083333333334</v>
      </c>
      <c r="AU64" s="1">
        <f t="shared" si="59"/>
        <v>3652322.7793434844</v>
      </c>
    </row>
    <row r="65" spans="1:48" x14ac:dyDescent="0.15">
      <c r="C65" s="7">
        <v>7</v>
      </c>
      <c r="D65" s="7">
        <f t="shared" si="60"/>
        <v>19.144789928519401</v>
      </c>
      <c r="E65" s="10">
        <f t="shared" si="61"/>
        <v>16.617311878555999</v>
      </c>
      <c r="F65" s="7" t="s">
        <v>83</v>
      </c>
      <c r="G65" s="1">
        <v>8</v>
      </c>
      <c r="H65" s="9">
        <f t="shared" si="42"/>
        <v>19.144789928519401</v>
      </c>
      <c r="I65" s="9">
        <f t="shared" si="43"/>
        <v>292.29478992851938</v>
      </c>
      <c r="J65" s="9">
        <f t="shared" si="44"/>
        <v>0.17996363014083741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0.34987396687205097</v>
      </c>
      <c r="P65" s="9">
        <f t="shared" si="47"/>
        <v>6.2964589170069377E-2</v>
      </c>
      <c r="Q65" s="12">
        <f t="shared" si="48"/>
        <v>1.1963271942313182E-2</v>
      </c>
      <c r="R65" s="9">
        <f t="shared" si="49"/>
        <v>1.8955666666666669E-2</v>
      </c>
      <c r="S65" s="13">
        <f t="shared" si="50"/>
        <v>0.63111850153761473</v>
      </c>
      <c r="T65" s="2">
        <f t="shared" si="51"/>
        <v>0.01</v>
      </c>
      <c r="U65" s="14">
        <f t="shared" si="52"/>
        <v>6.3111850153761478E-3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2.6411185015376148E-2</v>
      </c>
      <c r="AR65" s="9">
        <f t="shared" si="56"/>
        <v>9.9766666666666666</v>
      </c>
      <c r="AS65" s="1">
        <f t="shared" si="57"/>
        <v>0.19</v>
      </c>
      <c r="AT65" s="1">
        <f t="shared" si="58"/>
        <v>11983.083333333334</v>
      </c>
      <c r="AU65" s="1">
        <f t="shared" si="59"/>
        <v>4019484.2646071687</v>
      </c>
    </row>
    <row r="66" spans="1:48" x14ac:dyDescent="0.15">
      <c r="C66" s="7">
        <v>8</v>
      </c>
      <c r="D66" s="7">
        <f t="shared" si="60"/>
        <v>17.688686455615802</v>
      </c>
      <c r="E66" s="10">
        <f t="shared" si="61"/>
        <v>19.144789928519401</v>
      </c>
      <c r="F66" s="7" t="s">
        <v>83</v>
      </c>
      <c r="G66" s="1">
        <v>9</v>
      </c>
      <c r="H66" s="9">
        <f t="shared" si="42"/>
        <v>17.688686455615802</v>
      </c>
      <c r="I66" s="9">
        <f t="shared" si="43"/>
        <v>290.8386864556158</v>
      </c>
      <c r="J66" s="9">
        <f t="shared" si="44"/>
        <v>0.15231919937946264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0.38667604436864828</v>
      </c>
      <c r="P66" s="9">
        <f t="shared" si="47"/>
        <v>5.889818549745008E-2</v>
      </c>
      <c r="Q66" s="12">
        <f t="shared" si="48"/>
        <v>1.1190655244515514E-2</v>
      </c>
      <c r="R66" s="9">
        <f t="shared" si="49"/>
        <v>1.8955666666666669E-2</v>
      </c>
      <c r="S66" s="13">
        <f t="shared" si="50"/>
        <v>0.5903593601481798</v>
      </c>
      <c r="T66" s="2">
        <f t="shared" si="51"/>
        <v>0.01</v>
      </c>
      <c r="U66" s="14">
        <f t="shared" si="52"/>
        <v>5.9035936014817979E-3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2.6003593601481797E-2</v>
      </c>
      <c r="AR66" s="9">
        <f t="shared" si="56"/>
        <v>9.9766666666666666</v>
      </c>
      <c r="AS66" s="1">
        <f t="shared" si="57"/>
        <v>0.19</v>
      </c>
      <c r="AT66" s="1">
        <f t="shared" si="58"/>
        <v>11983.083333333334</v>
      </c>
      <c r="AU66" s="1">
        <f t="shared" si="59"/>
        <v>3957453.4517684588</v>
      </c>
    </row>
    <row r="67" spans="1:48" x14ac:dyDescent="0.15">
      <c r="C67" s="7">
        <v>9</v>
      </c>
      <c r="D67" s="7">
        <f t="shared" si="60"/>
        <v>14.461500003938401</v>
      </c>
      <c r="E67" s="10">
        <f t="shared" si="61"/>
        <v>17.688686455615802</v>
      </c>
      <c r="F67" s="7" t="s">
        <v>83</v>
      </c>
      <c r="G67" s="1">
        <v>10</v>
      </c>
      <c r="H67" s="9">
        <f t="shared" si="42"/>
        <v>14.461500003938401</v>
      </c>
      <c r="I67" s="9">
        <f t="shared" si="43"/>
        <v>287.61150000393837</v>
      </c>
      <c r="J67" s="9">
        <f t="shared" si="44"/>
        <v>0.10461950833681957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0.42754452553786487</v>
      </c>
      <c r="P67" s="9">
        <f t="shared" si="47"/>
        <v>4.472949805387022E-2</v>
      </c>
      <c r="Q67" s="12">
        <f t="shared" si="48"/>
        <v>8.4986046302353412E-3</v>
      </c>
      <c r="R67" s="9">
        <f t="shared" si="49"/>
        <v>1.8955666666666669E-2</v>
      </c>
      <c r="S67" s="13">
        <f t="shared" si="50"/>
        <v>0.44834110979489017</v>
      </c>
      <c r="T67" s="2">
        <f t="shared" si="51"/>
        <v>0.01</v>
      </c>
      <c r="U67" s="14">
        <f t="shared" si="52"/>
        <v>4.4834110979489021E-3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2.4583411097948902E-2</v>
      </c>
      <c r="AR67" s="9">
        <f t="shared" si="56"/>
        <v>9.9766666666666666</v>
      </c>
      <c r="AS67" s="1">
        <f t="shared" si="57"/>
        <v>0.19</v>
      </c>
      <c r="AT67" s="1">
        <f t="shared" si="58"/>
        <v>11983.083333333334</v>
      </c>
      <c r="AU67" s="1">
        <f t="shared" si="59"/>
        <v>3741317.7038837066</v>
      </c>
    </row>
    <row r="68" spans="1:48" x14ac:dyDescent="0.15">
      <c r="C68" s="7">
        <v>10</v>
      </c>
      <c r="D68" s="7">
        <f t="shared" si="60"/>
        <v>10.7363611574887</v>
      </c>
      <c r="E68" s="10">
        <f t="shared" si="61"/>
        <v>14.461500003938401</v>
      </c>
      <c r="F68" s="7" t="s">
        <v>83</v>
      </c>
      <c r="G68" s="1">
        <v>11</v>
      </c>
      <c r="H68" s="9">
        <f t="shared" si="42"/>
        <v>10.7363611574887</v>
      </c>
      <c r="I68" s="9">
        <f t="shared" si="43"/>
        <v>283.88636115748869</v>
      </c>
      <c r="J68" s="9">
        <f t="shared" si="44"/>
        <v>6.7094392981388626E-2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0.36367427610979491</v>
      </c>
      <c r="O68" s="9">
        <f t="shared" si="62"/>
        <v>0.11890741804086635</v>
      </c>
      <c r="P68" s="9">
        <f t="shared" si="47"/>
        <v>7.9780210344361467E-3</v>
      </c>
      <c r="Q68" s="12">
        <f t="shared" si="48"/>
        <v>1.5158239965428679E-3</v>
      </c>
      <c r="R68" s="9">
        <f t="shared" si="49"/>
        <v>1.8955666666666669E-2</v>
      </c>
      <c r="S68" s="13">
        <f t="shared" si="50"/>
        <v>7.9966799543295816E-2</v>
      </c>
      <c r="T68" s="2">
        <f t="shared" si="51"/>
        <v>0.01</v>
      </c>
      <c r="U68" s="14">
        <f t="shared" si="52"/>
        <v>7.9966799543295817E-4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1.2799667995432959E-2</v>
      </c>
      <c r="AR68" s="9">
        <f t="shared" si="56"/>
        <v>9.9766666666666666</v>
      </c>
      <c r="AS68" s="1">
        <f t="shared" si="57"/>
        <v>0.19</v>
      </c>
      <c r="AT68" s="1">
        <f t="shared" si="58"/>
        <v>11983.083333333334</v>
      </c>
      <c r="AU68" s="1">
        <f t="shared" si="59"/>
        <v>1947965.003080572</v>
      </c>
    </row>
    <row r="69" spans="1:48" x14ac:dyDescent="0.15">
      <c r="C69" s="7">
        <v>11</v>
      </c>
      <c r="D69" s="7">
        <f t="shared" si="60"/>
        <v>6.4243522474665902</v>
      </c>
      <c r="E69" s="10">
        <f t="shared" si="61"/>
        <v>10.7363611574887</v>
      </c>
      <c r="F69" s="7" t="s">
        <v>85</v>
      </c>
      <c r="G69" s="1">
        <v>12</v>
      </c>
      <c r="H69" s="9">
        <f t="shared" si="42"/>
        <v>6.4243522474665902</v>
      </c>
      <c r="I69" s="9">
        <f t="shared" si="43"/>
        <v>279.57435224746655</v>
      </c>
      <c r="J69" s="9">
        <f t="shared" si="44"/>
        <v>3.9531706753838484E-2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0.21069606367309687</v>
      </c>
      <c r="P69" s="9">
        <f t="shared" si="47"/>
        <v>8.3291750033129466E-3</v>
      </c>
      <c r="Q69" s="12">
        <f t="shared" si="48"/>
        <v>1.58254325062946E-3</v>
      </c>
      <c r="R69" s="9">
        <f t="shared" si="49"/>
        <v>1.8955666666666669E-2</v>
      </c>
      <c r="S69" s="13">
        <f t="shared" si="50"/>
        <v>8.3486551987767582E-2</v>
      </c>
      <c r="T69" s="2">
        <f t="shared" si="51"/>
        <v>0.01</v>
      </c>
      <c r="U69" s="14">
        <f t="shared" si="52"/>
        <v>8.348655198776758E-4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1.2834865519877676E-2</v>
      </c>
      <c r="AR69" s="9">
        <f t="shared" si="56"/>
        <v>9.9766666666666666</v>
      </c>
      <c r="AS69" s="1">
        <f t="shared" si="57"/>
        <v>0.19</v>
      </c>
      <c r="AT69" s="1">
        <f t="shared" si="58"/>
        <v>11983.083333333334</v>
      </c>
      <c r="AU69" s="1">
        <f t="shared" si="59"/>
        <v>1953321.6690376771</v>
      </c>
      <c r="AV69" s="1">
        <f>SUM(AU58:AU69)</f>
        <v>30986079.374231879</v>
      </c>
    </row>
    <row r="70" spans="1:48" x14ac:dyDescent="0.15">
      <c r="C70" s="7">
        <v>12</v>
      </c>
      <c r="D70" s="7">
        <f t="shared" si="60"/>
        <v>4.6749591889247597</v>
      </c>
      <c r="E70" s="10">
        <f t="shared" si="61"/>
        <v>6.4243522474665902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4.6104063366128996</v>
      </c>
      <c r="E73" s="7"/>
      <c r="F73" s="7"/>
      <c r="G73" s="1">
        <v>1</v>
      </c>
      <c r="H73" s="9">
        <f t="shared" ref="H73:H84" si="63">E74</f>
        <v>4.6104063366128996</v>
      </c>
      <c r="I73" s="9">
        <f t="shared" ref="I73:I84" si="64">H73+273.15</f>
        <v>277.7604063366129</v>
      </c>
      <c r="J73" s="9">
        <f t="shared" ref="J73:J84" si="65">EXP(($C$15*(I73-$C$13))/($C$16*I73*$C$13))</f>
        <v>3.1489688022432766E-2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3.4481208384563884E-3</v>
      </c>
      <c r="Q73" s="12">
        <f t="shared" ref="Q73:Q84" si="69">P73*$B$75</f>
        <v>6.2066175092214987E-4</v>
      </c>
      <c r="R73" s="9">
        <f t="shared" ref="R73:R84" si="70">L73*$B$75</f>
        <v>1.9710000000000002E-2</v>
      </c>
      <c r="S73" s="13">
        <f t="shared" ref="S73:S84" si="71">Q73/R73</f>
        <v>3.1489688022432766E-2</v>
      </c>
      <c r="T73" s="2">
        <f t="shared" ref="T73:T84" si="72">$B$74/100</f>
        <v>0.01</v>
      </c>
      <c r="U73" s="14">
        <f t="shared" ref="U73:U84" si="73">S73*T73</f>
        <v>3.1489688022432767E-4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1.2914896880224328E-2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2.8043453315771898</v>
      </c>
      <c r="E74" s="10">
        <f t="shared" ref="E74:E85" si="82">D73</f>
        <v>4.6104063366128996</v>
      </c>
      <c r="F74" s="7" t="s">
        <v>83</v>
      </c>
      <c r="G74" s="1">
        <v>2</v>
      </c>
      <c r="H74" s="9">
        <f t="shared" si="63"/>
        <v>2.8043453315771898</v>
      </c>
      <c r="I74" s="9">
        <f t="shared" si="64"/>
        <v>275.95434533157714</v>
      </c>
      <c r="J74" s="9">
        <f t="shared" si="65"/>
        <v>2.5034007479751201E-2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0.21555187916154364</v>
      </c>
      <c r="P74" s="9">
        <f t="shared" si="68"/>
        <v>5.3961273552045105E-3</v>
      </c>
      <c r="Q74" s="12">
        <f t="shared" si="69"/>
        <v>9.7130292393681188E-4</v>
      </c>
      <c r="R74" s="9">
        <f t="shared" si="70"/>
        <v>1.9710000000000002E-2</v>
      </c>
      <c r="S74" s="13">
        <f t="shared" si="71"/>
        <v>4.9279701874013787E-2</v>
      </c>
      <c r="T74" s="2">
        <f t="shared" si="72"/>
        <v>0.01</v>
      </c>
      <c r="U74" s="14">
        <f t="shared" si="73"/>
        <v>4.9279701874013792E-4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1.3092797018740138E-2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-0.22011371359915199</v>
      </c>
      <c r="E75" s="10">
        <f t="shared" si="82"/>
        <v>2.8043453315771898</v>
      </c>
      <c r="F75" s="7" t="s">
        <v>83</v>
      </c>
      <c r="G75" s="1">
        <v>3</v>
      </c>
      <c r="H75" s="9">
        <f t="shared" si="63"/>
        <v>-0.22011371359915199</v>
      </c>
      <c r="I75" s="9">
        <f t="shared" si="64"/>
        <v>272.9298862864008</v>
      </c>
      <c r="J75" s="9">
        <f t="shared" si="65"/>
        <v>1.6932530523503912E-2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0.31965575180633915</v>
      </c>
      <c r="P75" s="9">
        <f t="shared" si="68"/>
        <v>5.4125807744744283E-3</v>
      </c>
      <c r="Q75" s="12">
        <f t="shared" si="69"/>
        <v>9.7426453940539705E-4</v>
      </c>
      <c r="R75" s="9">
        <f t="shared" si="70"/>
        <v>1.9710000000000002E-2</v>
      </c>
      <c r="S75" s="13">
        <f t="shared" si="71"/>
        <v>4.9429961410725365E-2</v>
      </c>
      <c r="T75" s="2">
        <f t="shared" si="72"/>
        <v>0.01</v>
      </c>
      <c r="U75" s="14">
        <f t="shared" si="73"/>
        <v>4.9429961410725367E-4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1.3094299614107253E-2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0.70931518540245697</v>
      </c>
      <c r="E76" s="10">
        <f t="shared" si="82"/>
        <v>-0.22011371359915199</v>
      </c>
      <c r="F76" s="7" t="s">
        <v>83</v>
      </c>
      <c r="G76" s="1">
        <v>4</v>
      </c>
      <c r="H76" s="9">
        <f t="shared" si="63"/>
        <v>0.70931518540245697</v>
      </c>
      <c r="I76" s="9">
        <f t="shared" si="64"/>
        <v>273.85931518540241</v>
      </c>
      <c r="J76" s="9">
        <f t="shared" si="65"/>
        <v>1.911190297300772E-2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0.42374317103186471</v>
      </c>
      <c r="P76" s="9">
        <f t="shared" si="68"/>
        <v>8.0985383702356136E-3</v>
      </c>
      <c r="Q76" s="12">
        <f t="shared" si="69"/>
        <v>1.4577369066424103E-3</v>
      </c>
      <c r="R76" s="9">
        <f t="shared" si="70"/>
        <v>1.9710000000000002E-2</v>
      </c>
      <c r="S76" s="13">
        <f t="shared" si="71"/>
        <v>7.395925452269965E-2</v>
      </c>
      <c r="T76" s="2">
        <f t="shared" si="72"/>
        <v>0.01</v>
      </c>
      <c r="U76" s="14">
        <f t="shared" si="73"/>
        <v>7.3959254522699654E-4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1.3339592545226996E-2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8.2115116407928799</v>
      </c>
      <c r="E77" s="10">
        <f t="shared" si="82"/>
        <v>0.70931518540245697</v>
      </c>
      <c r="F77" s="7" t="s">
        <v>83</v>
      </c>
      <c r="G77" s="1">
        <v>5</v>
      </c>
      <c r="H77" s="9">
        <f t="shared" si="63"/>
        <v>8.2115116407928799</v>
      </c>
      <c r="I77" s="9">
        <f t="shared" si="64"/>
        <v>281.36151164079286</v>
      </c>
      <c r="J77" s="9">
        <f t="shared" si="65"/>
        <v>4.9319488539823736E-2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0.39486240102854764</v>
      </c>
      <c r="O77" s="9">
        <f t="shared" si="83"/>
        <v>0.13028223163308139</v>
      </c>
      <c r="P77" s="9">
        <f t="shared" si="68"/>
        <v>6.4254530299704187E-3</v>
      </c>
      <c r="Q77" s="12">
        <f t="shared" si="69"/>
        <v>1.1565815453946752E-3</v>
      </c>
      <c r="R77" s="9">
        <f t="shared" si="70"/>
        <v>1.9710000000000002E-2</v>
      </c>
      <c r="S77" s="13">
        <f t="shared" si="71"/>
        <v>5.8679936346761802E-2</v>
      </c>
      <c r="T77" s="2">
        <f t="shared" si="72"/>
        <v>0.01</v>
      </c>
      <c r="U77" s="14">
        <f t="shared" si="73"/>
        <v>5.8679936346761803E-4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1.3186799363467618E-2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14.884661451488601</v>
      </c>
      <c r="E78" s="10">
        <f t="shared" si="82"/>
        <v>8.2115116407928799</v>
      </c>
      <c r="F78" s="7" t="s">
        <v>85</v>
      </c>
      <c r="G78" s="1">
        <v>6</v>
      </c>
      <c r="H78" s="9">
        <f t="shared" si="63"/>
        <v>14.884661451488601</v>
      </c>
      <c r="I78" s="9">
        <f t="shared" si="64"/>
        <v>288.0346614514886</v>
      </c>
      <c r="J78" s="9">
        <f t="shared" si="65"/>
        <v>0.10995443348246617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0.23335677860311099</v>
      </c>
      <c r="P78" s="9">
        <f t="shared" si="68"/>
        <v>2.5658612390598353E-2</v>
      </c>
      <c r="Q78" s="12">
        <f t="shared" si="69"/>
        <v>4.6185502303077034E-3</v>
      </c>
      <c r="R78" s="9">
        <f t="shared" si="70"/>
        <v>1.9710000000000002E-2</v>
      </c>
      <c r="S78" s="13">
        <f t="shared" si="71"/>
        <v>0.23432522731140046</v>
      </c>
      <c r="T78" s="2">
        <f t="shared" si="72"/>
        <v>0.01</v>
      </c>
      <c r="U78" s="14">
        <f t="shared" si="73"/>
        <v>2.3432522731140046E-3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1.4943252273114004E-2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16.617311878555999</v>
      </c>
      <c r="E79" s="10">
        <f t="shared" si="82"/>
        <v>14.884661451488601</v>
      </c>
      <c r="F79" s="7" t="s">
        <v>83</v>
      </c>
      <c r="G79" s="1">
        <v>7</v>
      </c>
      <c r="H79" s="9">
        <f t="shared" si="63"/>
        <v>16.617311878555999</v>
      </c>
      <c r="I79" s="9">
        <f t="shared" si="64"/>
        <v>289.76731187855597</v>
      </c>
      <c r="J79" s="9">
        <f t="shared" si="65"/>
        <v>0.13458512166608147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0.31719816621251268</v>
      </c>
      <c r="P79" s="9">
        <f t="shared" si="68"/>
        <v>4.269015379196895E-2</v>
      </c>
      <c r="Q79" s="12">
        <f t="shared" si="69"/>
        <v>7.6842276825544106E-3</v>
      </c>
      <c r="R79" s="9">
        <f t="shared" si="70"/>
        <v>1.9710000000000002E-2</v>
      </c>
      <c r="S79" s="13">
        <f t="shared" si="71"/>
        <v>0.3898644181914972</v>
      </c>
      <c r="T79" s="2">
        <f t="shared" si="72"/>
        <v>0.01</v>
      </c>
      <c r="U79" s="14">
        <f t="shared" si="73"/>
        <v>3.898644181914972E-3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2.5498644181914974E-2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19.144789928519401</v>
      </c>
      <c r="E80" s="10">
        <f t="shared" si="82"/>
        <v>16.617311878555999</v>
      </c>
      <c r="F80" s="7" t="s">
        <v>83</v>
      </c>
      <c r="G80" s="1">
        <v>8</v>
      </c>
      <c r="H80" s="9">
        <f t="shared" si="63"/>
        <v>19.144789928519401</v>
      </c>
      <c r="I80" s="9">
        <f t="shared" si="64"/>
        <v>292.29478992851938</v>
      </c>
      <c r="J80" s="9">
        <f t="shared" si="65"/>
        <v>0.17996363014083741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0.38400801242054372</v>
      </c>
      <c r="P80" s="9">
        <f t="shared" si="68"/>
        <v>6.9107475918368827E-2</v>
      </c>
      <c r="Q80" s="12">
        <f t="shared" si="69"/>
        <v>1.2439345665306389E-2</v>
      </c>
      <c r="R80" s="9">
        <f t="shared" si="70"/>
        <v>1.9710000000000002E-2</v>
      </c>
      <c r="S80" s="13">
        <f t="shared" si="71"/>
        <v>0.63111850153761484</v>
      </c>
      <c r="T80" s="2">
        <f t="shared" si="72"/>
        <v>0.01</v>
      </c>
      <c r="U80" s="14">
        <f t="shared" si="73"/>
        <v>6.3111850153761487E-3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2.791118501537615E-2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17.688686455615802</v>
      </c>
      <c r="E81" s="10">
        <f t="shared" si="82"/>
        <v>19.144789928519401</v>
      </c>
      <c r="F81" s="7" t="s">
        <v>83</v>
      </c>
      <c r="G81" s="1">
        <v>9</v>
      </c>
      <c r="H81" s="9">
        <f t="shared" si="63"/>
        <v>17.688686455615802</v>
      </c>
      <c r="I81" s="9">
        <f t="shared" si="64"/>
        <v>290.8386864556158</v>
      </c>
      <c r="J81" s="9">
        <f t="shared" si="65"/>
        <v>0.15231919937946264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0.42440053650217491</v>
      </c>
      <c r="P81" s="9">
        <f t="shared" si="68"/>
        <v>6.4644349936225698E-2</v>
      </c>
      <c r="Q81" s="12">
        <f t="shared" si="69"/>
        <v>1.1635982988520626E-2</v>
      </c>
      <c r="R81" s="9">
        <f t="shared" si="70"/>
        <v>1.9710000000000002E-2</v>
      </c>
      <c r="S81" s="13">
        <f t="shared" si="71"/>
        <v>0.5903593601481798</v>
      </c>
      <c r="T81" s="2">
        <f t="shared" si="72"/>
        <v>0.01</v>
      </c>
      <c r="U81" s="14">
        <f t="shared" si="73"/>
        <v>5.9035936014817979E-3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2.7503593601481798E-2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14.461500003938401</v>
      </c>
      <c r="E82" s="10">
        <f t="shared" si="82"/>
        <v>17.688686455615802</v>
      </c>
      <c r="F82" s="7" t="s">
        <v>83</v>
      </c>
      <c r="G82" s="1">
        <v>10</v>
      </c>
      <c r="H82" s="9">
        <f t="shared" si="63"/>
        <v>14.461500003938401</v>
      </c>
      <c r="I82" s="9">
        <f t="shared" si="64"/>
        <v>287.61150000393837</v>
      </c>
      <c r="J82" s="9">
        <f t="shared" si="65"/>
        <v>0.10461950833681957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0.46925618656594925</v>
      </c>
      <c r="P82" s="9">
        <f t="shared" si="68"/>
        <v>4.909335152254049E-2</v>
      </c>
      <c r="Q82" s="12">
        <f t="shared" si="69"/>
        <v>8.836803274057288E-3</v>
      </c>
      <c r="R82" s="9">
        <f t="shared" si="70"/>
        <v>1.9710000000000002E-2</v>
      </c>
      <c r="S82" s="13">
        <f t="shared" si="71"/>
        <v>0.44834110979489028</v>
      </c>
      <c r="T82" s="2">
        <f t="shared" si="72"/>
        <v>0.01</v>
      </c>
      <c r="U82" s="14">
        <f t="shared" si="73"/>
        <v>4.483411097948903E-3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2.6083411097948903E-2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10.7363611574887</v>
      </c>
      <c r="E83" s="10">
        <f t="shared" si="82"/>
        <v>14.461500003938401</v>
      </c>
      <c r="F83" s="7" t="s">
        <v>83</v>
      </c>
      <c r="G83" s="1">
        <v>11</v>
      </c>
      <c r="H83" s="9">
        <f t="shared" si="63"/>
        <v>10.7363611574887</v>
      </c>
      <c r="I83" s="9">
        <f t="shared" si="64"/>
        <v>283.88636115748869</v>
      </c>
      <c r="J83" s="9">
        <f t="shared" si="65"/>
        <v>6.7094392981388626E-2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0.39915469329123837</v>
      </c>
      <c r="O83" s="9">
        <f t="shared" si="83"/>
        <v>0.13050814175217046</v>
      </c>
      <c r="P83" s="9">
        <f t="shared" si="68"/>
        <v>8.7563645499908974E-3</v>
      </c>
      <c r="Q83" s="12">
        <f t="shared" si="69"/>
        <v>1.5761456189983614E-3</v>
      </c>
      <c r="R83" s="9">
        <f t="shared" si="70"/>
        <v>1.9710000000000002E-2</v>
      </c>
      <c r="S83" s="13">
        <f t="shared" si="71"/>
        <v>7.9966799543295858E-2</v>
      </c>
      <c r="T83" s="2">
        <f t="shared" si="72"/>
        <v>0.01</v>
      </c>
      <c r="U83" s="14">
        <f t="shared" si="73"/>
        <v>7.9966799543295861E-4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1.3399667995432959E-2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6.4243522474665902</v>
      </c>
      <c r="E84" s="10">
        <f t="shared" si="82"/>
        <v>10.7363611574887</v>
      </c>
      <c r="F84" s="7" t="s">
        <v>85</v>
      </c>
      <c r="G84" s="1">
        <v>12</v>
      </c>
      <c r="H84" s="9">
        <f t="shared" si="63"/>
        <v>6.4243522474665902</v>
      </c>
      <c r="I84" s="9">
        <f t="shared" si="64"/>
        <v>279.57435224746655</v>
      </c>
      <c r="J84" s="9">
        <f t="shared" si="65"/>
        <v>3.9531706753838484E-2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0.23125177720217957</v>
      </c>
      <c r="P84" s="9">
        <f t="shared" si="68"/>
        <v>9.1417774426605543E-3</v>
      </c>
      <c r="Q84" s="12">
        <f t="shared" si="69"/>
        <v>1.6455199396788998E-3</v>
      </c>
      <c r="R84" s="9">
        <f t="shared" si="70"/>
        <v>1.9710000000000002E-2</v>
      </c>
      <c r="S84" s="13">
        <f t="shared" si="71"/>
        <v>8.348655198776761E-2</v>
      </c>
      <c r="T84" s="2">
        <f t="shared" si="72"/>
        <v>0.01</v>
      </c>
      <c r="U84" s="14">
        <f t="shared" si="73"/>
        <v>8.3486551987767613E-4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1.3434865519877676E-2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4.6749591889247597</v>
      </c>
      <c r="E85" s="10">
        <f t="shared" si="82"/>
        <v>6.4243522474665902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4.6104063366128996</v>
      </c>
      <c r="E89" s="7"/>
      <c r="F89" s="7"/>
      <c r="G89" s="1">
        <v>1</v>
      </c>
      <c r="H89" s="9">
        <f t="shared" ref="H89:H100" si="84">E90</f>
        <v>4.6104063366128996</v>
      </c>
      <c r="I89" s="9">
        <f t="shared" ref="I89:I100" si="85">H89+273.15</f>
        <v>277.7604063366129</v>
      </c>
      <c r="J89" s="9">
        <f t="shared" ref="J89:J100" si="86">EXP(($C$15*(I89-$C$13))/($C$16*I89*$C$13))</f>
        <v>3.1489688022432766E-2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0.16706145462321198</v>
      </c>
      <c r="Q89" s="12">
        <f t="shared" ref="Q89:Q100" si="90">P89*$B$91</f>
        <v>7.5177654580445397E-2</v>
      </c>
      <c r="R89" s="9">
        <f t="shared" ref="R89:R100" si="91">L89*$B$91</f>
        <v>2.3873737500000001</v>
      </c>
      <c r="S89" s="13">
        <f t="shared" ref="S89:S100" si="92">Q89/R89</f>
        <v>3.1489688022432766E-2</v>
      </c>
      <c r="T89" s="2">
        <f t="shared" ref="T89:T100" si="93">$B$90/100</f>
        <v>0.51</v>
      </c>
      <c r="U89" s="14">
        <f t="shared" ref="U89:U100" si="94">S89*T89</f>
        <v>1.6059740891440712E-2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3.5179011878769373E-2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1053500</v>
      </c>
      <c r="AN89" s="1">
        <f t="shared" ref="AN89:AN100" si="99">AM89*10000*AK89*AJ89</f>
        <v>3855279784.7108445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2.8043453315771898</v>
      </c>
      <c r="E90" s="10">
        <f t="shared" ref="E90:E101" si="101">D89</f>
        <v>4.6104063366128996</v>
      </c>
      <c r="F90" s="7" t="s">
        <v>83</v>
      </c>
      <c r="G90" s="1">
        <v>2</v>
      </c>
      <c r="H90" s="9">
        <f t="shared" si="84"/>
        <v>2.8043453315771898</v>
      </c>
      <c r="I90" s="9">
        <f t="shared" si="85"/>
        <v>275.95434533157714</v>
      </c>
      <c r="J90" s="9">
        <f t="shared" si="86"/>
        <v>2.5034007479751201E-2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10.443488545376788</v>
      </c>
      <c r="P90" s="9">
        <f t="shared" si="89"/>
        <v>0.2614423703596585</v>
      </c>
      <c r="Q90" s="12">
        <f t="shared" si="90"/>
        <v>0.11764906666184632</v>
      </c>
      <c r="R90" s="9">
        <f t="shared" si="91"/>
        <v>2.3873737500000001</v>
      </c>
      <c r="S90" s="13">
        <f t="shared" si="92"/>
        <v>4.9279701874013787E-2</v>
      </c>
      <c r="T90" s="2">
        <f t="shared" si="93"/>
        <v>0.51</v>
      </c>
      <c r="U90" s="14">
        <f t="shared" si="94"/>
        <v>2.5132647955747031E-2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3.7914493358657729E-2</v>
      </c>
      <c r="AK90" s="9">
        <f t="shared" si="96"/>
        <v>10.4025</v>
      </c>
      <c r="AL90" s="1">
        <f t="shared" si="97"/>
        <v>0.45</v>
      </c>
      <c r="AM90" s="17">
        <f t="shared" si="98"/>
        <v>1053500</v>
      </c>
      <c r="AN90" s="1">
        <f t="shared" si="99"/>
        <v>4155062123.3168092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-0.22011371359915199</v>
      </c>
      <c r="E91" s="10">
        <f t="shared" si="101"/>
        <v>2.8043453315771898</v>
      </c>
      <c r="F91" s="7" t="s">
        <v>83</v>
      </c>
      <c r="G91" s="1">
        <v>3</v>
      </c>
      <c r="H91" s="9">
        <f t="shared" si="84"/>
        <v>-0.22011371359915199</v>
      </c>
      <c r="I91" s="9">
        <f t="shared" si="85"/>
        <v>272.9298862864008</v>
      </c>
      <c r="J91" s="9">
        <f t="shared" si="86"/>
        <v>1.6932530523503912E-2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15.487321175017129</v>
      </c>
      <c r="P91" s="9">
        <f t="shared" si="89"/>
        <v>0.26223953852328602</v>
      </c>
      <c r="Q91" s="12">
        <f t="shared" si="90"/>
        <v>0.11800779233547871</v>
      </c>
      <c r="R91" s="9">
        <f t="shared" si="91"/>
        <v>2.3873737500000001</v>
      </c>
      <c r="S91" s="13">
        <f t="shared" si="92"/>
        <v>4.9429961410725365E-2</v>
      </c>
      <c r="T91" s="2">
        <f t="shared" si="93"/>
        <v>0.51</v>
      </c>
      <c r="U91" s="14">
        <f t="shared" si="94"/>
        <v>2.5209280319469937E-2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3.7937598016320184E-2</v>
      </c>
      <c r="AK91" s="9">
        <f t="shared" si="96"/>
        <v>10.4025</v>
      </c>
      <c r="AL91" s="1">
        <f t="shared" si="97"/>
        <v>0.45</v>
      </c>
      <c r="AM91" s="17">
        <f t="shared" si="98"/>
        <v>1053500</v>
      </c>
      <c r="AN91" s="1">
        <f t="shared" si="99"/>
        <v>4157594170.5478597</v>
      </c>
    </row>
    <row r="92" spans="1:48" x14ac:dyDescent="0.15">
      <c r="C92" s="7">
        <v>3</v>
      </c>
      <c r="D92" s="7">
        <f t="shared" si="100"/>
        <v>0.70931518540245697</v>
      </c>
      <c r="E92" s="10">
        <f t="shared" si="101"/>
        <v>-0.22011371359915199</v>
      </c>
      <c r="F92" s="7" t="s">
        <v>83</v>
      </c>
      <c r="G92" s="1">
        <v>4</v>
      </c>
      <c r="H92" s="9">
        <f t="shared" si="84"/>
        <v>0.70931518540245697</v>
      </c>
      <c r="I92" s="9">
        <f t="shared" si="85"/>
        <v>273.85931518540241</v>
      </c>
      <c r="J92" s="9">
        <f t="shared" si="86"/>
        <v>1.911190297300772E-2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20.530356636493845</v>
      </c>
      <c r="P92" s="9">
        <f t="shared" si="89"/>
        <v>0.39237418403791552</v>
      </c>
      <c r="Q92" s="12">
        <f t="shared" si="90"/>
        <v>0.176568382817062</v>
      </c>
      <c r="R92" s="9">
        <f t="shared" si="91"/>
        <v>2.3873737500000001</v>
      </c>
      <c r="S92" s="13">
        <f t="shared" si="92"/>
        <v>7.3959254522699677E-2</v>
      </c>
      <c r="T92" s="2">
        <f t="shared" si="93"/>
        <v>0.51</v>
      </c>
      <c r="U92" s="14">
        <f t="shared" si="94"/>
        <v>3.7719219806576838E-2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4.1709344771682921E-2</v>
      </c>
      <c r="AK92" s="9">
        <f t="shared" si="96"/>
        <v>10.4025</v>
      </c>
      <c r="AL92" s="1">
        <f t="shared" si="97"/>
        <v>0.45</v>
      </c>
      <c r="AM92" s="17">
        <f t="shared" si="98"/>
        <v>1053500</v>
      </c>
      <c r="AN92" s="1">
        <f t="shared" si="99"/>
        <v>4570941170.4325914</v>
      </c>
    </row>
    <row r="93" spans="1:48" x14ac:dyDescent="0.15">
      <c r="C93" s="7">
        <v>4</v>
      </c>
      <c r="D93" s="7">
        <f t="shared" si="100"/>
        <v>8.2115116407928799</v>
      </c>
      <c r="E93" s="10">
        <f t="shared" si="101"/>
        <v>0.70931518540245697</v>
      </c>
      <c r="F93" s="7" t="s">
        <v>83</v>
      </c>
      <c r="G93" s="1">
        <v>5</v>
      </c>
      <c r="H93" s="9">
        <f t="shared" si="84"/>
        <v>8.2115116407928799</v>
      </c>
      <c r="I93" s="9">
        <f t="shared" si="85"/>
        <v>281.36151164079286</v>
      </c>
      <c r="J93" s="9">
        <f t="shared" si="86"/>
        <v>4.9319488539823736E-2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19.131083329833135</v>
      </c>
      <c r="O93" s="9">
        <f t="shared" si="102"/>
        <v>6.3121741226227925</v>
      </c>
      <c r="P93" s="9">
        <f t="shared" si="89"/>
        <v>0.31131319930206675</v>
      </c>
      <c r="Q93" s="12">
        <f t="shared" si="90"/>
        <v>0.14009093968593003</v>
      </c>
      <c r="R93" s="9">
        <f t="shared" si="91"/>
        <v>2.3873737500000001</v>
      </c>
      <c r="S93" s="13">
        <f t="shared" si="92"/>
        <v>5.8679936346761802E-2</v>
      </c>
      <c r="T93" s="2">
        <f t="shared" si="93"/>
        <v>0.51</v>
      </c>
      <c r="U93" s="14">
        <f t="shared" si="94"/>
        <v>2.992676753684852E-2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3.1933920412359831E-2</v>
      </c>
      <c r="AK93" s="9">
        <f t="shared" si="96"/>
        <v>10.4025</v>
      </c>
      <c r="AL93" s="1">
        <f t="shared" si="97"/>
        <v>0.45</v>
      </c>
      <c r="AM93" s="17">
        <f t="shared" si="98"/>
        <v>1053500</v>
      </c>
      <c r="AN93" s="1">
        <f t="shared" si="99"/>
        <v>3499649115.688653</v>
      </c>
    </row>
    <row r="94" spans="1:48" x14ac:dyDescent="0.15">
      <c r="C94" s="7">
        <v>5</v>
      </c>
      <c r="D94" s="7">
        <f t="shared" si="100"/>
        <v>14.884661451488601</v>
      </c>
      <c r="E94" s="10">
        <f t="shared" si="101"/>
        <v>8.2115116407928799</v>
      </c>
      <c r="F94" s="7" t="s">
        <v>85</v>
      </c>
      <c r="G94" s="1">
        <v>6</v>
      </c>
      <c r="H94" s="9">
        <f t="shared" si="84"/>
        <v>14.884661451488601</v>
      </c>
      <c r="I94" s="9">
        <f t="shared" si="85"/>
        <v>288.0346614514886</v>
      </c>
      <c r="J94" s="9">
        <f t="shared" si="86"/>
        <v>0.10995443348246617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11.306135923320726</v>
      </c>
      <c r="P94" s="9">
        <f t="shared" si="89"/>
        <v>1.2431597703244899</v>
      </c>
      <c r="Q94" s="12">
        <f t="shared" si="90"/>
        <v>0.55942189664602049</v>
      </c>
      <c r="R94" s="9">
        <f t="shared" si="91"/>
        <v>2.3873737500000001</v>
      </c>
      <c r="S94" s="13">
        <f t="shared" si="92"/>
        <v>0.23432522731140043</v>
      </c>
      <c r="T94" s="2">
        <f t="shared" si="93"/>
        <v>0.51</v>
      </c>
      <c r="U94" s="14">
        <f t="shared" si="94"/>
        <v>0.11950586592881422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6.2160018577537487E-2</v>
      </c>
      <c r="AK94" s="9">
        <f t="shared" si="96"/>
        <v>10.4025</v>
      </c>
      <c r="AL94" s="1">
        <f t="shared" si="97"/>
        <v>0.45</v>
      </c>
      <c r="AM94" s="17">
        <f t="shared" si="98"/>
        <v>1053500</v>
      </c>
      <c r="AN94" s="1">
        <f t="shared" si="99"/>
        <v>6812137414.9186029</v>
      </c>
    </row>
    <row r="95" spans="1:48" x14ac:dyDescent="0.15">
      <c r="C95" s="7">
        <v>6</v>
      </c>
      <c r="D95" s="7">
        <f t="shared" si="100"/>
        <v>16.617311878555999</v>
      </c>
      <c r="E95" s="10">
        <f t="shared" si="101"/>
        <v>14.884661451488601</v>
      </c>
      <c r="F95" s="7" t="s">
        <v>83</v>
      </c>
      <c r="G95" s="1">
        <v>7</v>
      </c>
      <c r="H95" s="9">
        <f t="shared" si="84"/>
        <v>16.617311878555999</v>
      </c>
      <c r="I95" s="9">
        <f t="shared" si="85"/>
        <v>289.76731187855597</v>
      </c>
      <c r="J95" s="9">
        <f t="shared" si="86"/>
        <v>0.13458512166608147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15.368251152996237</v>
      </c>
      <c r="P95" s="9">
        <f t="shared" si="89"/>
        <v>2.0683379512208955</v>
      </c>
      <c r="Q95" s="12">
        <f t="shared" si="90"/>
        <v>0.93075207804940296</v>
      </c>
      <c r="R95" s="9">
        <f t="shared" si="91"/>
        <v>2.3873737500000001</v>
      </c>
      <c r="S95" s="13">
        <f t="shared" si="92"/>
        <v>0.3898644181914972</v>
      </c>
      <c r="T95" s="2">
        <f t="shared" si="93"/>
        <v>0.51</v>
      </c>
      <c r="U95" s="14">
        <f t="shared" si="94"/>
        <v>0.19883085327766356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0.10640250226321557</v>
      </c>
      <c r="AK95" s="9">
        <f t="shared" si="96"/>
        <v>10.4025</v>
      </c>
      <c r="AL95" s="1">
        <f t="shared" si="97"/>
        <v>0.45</v>
      </c>
      <c r="AM95" s="17">
        <f t="shared" si="98"/>
        <v>1053500</v>
      </c>
      <c r="AN95" s="1">
        <f t="shared" si="99"/>
        <v>11660686133.870308</v>
      </c>
    </row>
    <row r="96" spans="1:48" x14ac:dyDescent="0.15">
      <c r="C96" s="7">
        <v>7</v>
      </c>
      <c r="D96" s="7">
        <f t="shared" si="100"/>
        <v>19.144789928519401</v>
      </c>
      <c r="E96" s="10">
        <f t="shared" si="101"/>
        <v>16.617311878555999</v>
      </c>
      <c r="F96" s="7" t="s">
        <v>83</v>
      </c>
      <c r="G96" s="1">
        <v>8</v>
      </c>
      <c r="H96" s="9">
        <f t="shared" si="84"/>
        <v>19.144789928519401</v>
      </c>
      <c r="I96" s="9">
        <f t="shared" si="85"/>
        <v>292.29478992851938</v>
      </c>
      <c r="J96" s="9">
        <f t="shared" si="86"/>
        <v>0.17996363014083741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18.605188201775341</v>
      </c>
      <c r="P96" s="9">
        <f t="shared" si="89"/>
        <v>3.3482572082449695</v>
      </c>
      <c r="Q96" s="12">
        <f t="shared" si="90"/>
        <v>1.5067157437102363</v>
      </c>
      <c r="R96" s="9">
        <f t="shared" si="91"/>
        <v>2.3873737500000001</v>
      </c>
      <c r="S96" s="13">
        <f t="shared" si="92"/>
        <v>0.63111850153761484</v>
      </c>
      <c r="T96" s="2">
        <f t="shared" si="93"/>
        <v>0.51</v>
      </c>
      <c r="U96" s="14">
        <f t="shared" si="94"/>
        <v>0.32187043578418356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0.14349893638893135</v>
      </c>
      <c r="AK96" s="9">
        <f t="shared" si="96"/>
        <v>10.4025</v>
      </c>
      <c r="AL96" s="1">
        <f t="shared" si="97"/>
        <v>0.45</v>
      </c>
      <c r="AM96" s="17">
        <f t="shared" si="98"/>
        <v>1053500</v>
      </c>
      <c r="AN96" s="1">
        <f t="shared" si="99"/>
        <v>15726096869.754019</v>
      </c>
    </row>
    <row r="97" spans="1:50" x14ac:dyDescent="0.15">
      <c r="C97" s="7">
        <v>8</v>
      </c>
      <c r="D97" s="7">
        <f t="shared" si="100"/>
        <v>17.688686455615802</v>
      </c>
      <c r="E97" s="10">
        <f t="shared" si="101"/>
        <v>19.144789928519401</v>
      </c>
      <c r="F97" s="7" t="s">
        <v>83</v>
      </c>
      <c r="G97" s="1">
        <v>9</v>
      </c>
      <c r="H97" s="9">
        <f t="shared" si="84"/>
        <v>17.688686455615802</v>
      </c>
      <c r="I97" s="9">
        <f t="shared" si="85"/>
        <v>290.8386864556158</v>
      </c>
      <c r="J97" s="9">
        <f t="shared" si="86"/>
        <v>0.15231919937946264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20.562205993530373</v>
      </c>
      <c r="P97" s="9">
        <f t="shared" si="89"/>
        <v>3.1320187544101348</v>
      </c>
      <c r="Q97" s="12">
        <f t="shared" si="90"/>
        <v>1.4094084394845607</v>
      </c>
      <c r="R97" s="9">
        <f t="shared" si="91"/>
        <v>2.3873737500000001</v>
      </c>
      <c r="S97" s="13">
        <f t="shared" si="92"/>
        <v>0.5903593601481798</v>
      </c>
      <c r="T97" s="2">
        <f t="shared" si="93"/>
        <v>0.51</v>
      </c>
      <c r="U97" s="14">
        <f t="shared" si="94"/>
        <v>0.30108327367557169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0.13723160701318488</v>
      </c>
      <c r="AK97" s="9">
        <f t="shared" si="96"/>
        <v>10.4025</v>
      </c>
      <c r="AL97" s="1">
        <f t="shared" si="97"/>
        <v>0.45</v>
      </c>
      <c r="AM97" s="17">
        <f t="shared" si="98"/>
        <v>1053500</v>
      </c>
      <c r="AN97" s="1">
        <f t="shared" si="99"/>
        <v>15039258128.242298</v>
      </c>
    </row>
    <row r="98" spans="1:50" x14ac:dyDescent="0.15">
      <c r="C98" s="7">
        <v>9</v>
      </c>
      <c r="D98" s="7">
        <f t="shared" si="100"/>
        <v>14.461500003938401</v>
      </c>
      <c r="E98" s="10">
        <f t="shared" si="101"/>
        <v>17.688686455615802</v>
      </c>
      <c r="F98" s="7" t="s">
        <v>83</v>
      </c>
      <c r="G98" s="1">
        <v>10</v>
      </c>
      <c r="H98" s="9">
        <f t="shared" si="84"/>
        <v>14.461500003938401</v>
      </c>
      <c r="I98" s="9">
        <f t="shared" si="85"/>
        <v>287.61150000393837</v>
      </c>
      <c r="J98" s="9">
        <f t="shared" si="86"/>
        <v>0.10461950833681957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22.735462239120238</v>
      </c>
      <c r="P98" s="9">
        <f t="shared" si="89"/>
        <v>2.3785728812670865</v>
      </c>
      <c r="Q98" s="12">
        <f t="shared" si="90"/>
        <v>1.0703577965701889</v>
      </c>
      <c r="R98" s="9">
        <f t="shared" si="91"/>
        <v>2.3873737500000001</v>
      </c>
      <c r="S98" s="13">
        <f t="shared" si="92"/>
        <v>0.44834110979489028</v>
      </c>
      <c r="T98" s="2">
        <f t="shared" si="93"/>
        <v>0.51</v>
      </c>
      <c r="U98" s="14">
        <f t="shared" si="94"/>
        <v>0.22865396599539406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0.11218817074761131</v>
      </c>
      <c r="AK98" s="9">
        <f t="shared" si="96"/>
        <v>10.4025</v>
      </c>
      <c r="AL98" s="1">
        <f t="shared" si="97"/>
        <v>0.45</v>
      </c>
      <c r="AM98" s="17">
        <f t="shared" si="98"/>
        <v>1053500</v>
      </c>
      <c r="AN98" s="1">
        <f t="shared" si="99"/>
        <v>12294739495.73835</v>
      </c>
    </row>
    <row r="99" spans="1:50" x14ac:dyDescent="0.15">
      <c r="C99" s="7">
        <v>10</v>
      </c>
      <c r="D99" s="7">
        <f t="shared" si="100"/>
        <v>10.7363611574887</v>
      </c>
      <c r="E99" s="10">
        <f t="shared" si="101"/>
        <v>14.461500003938401</v>
      </c>
      <c r="F99" s="7" t="s">
        <v>83</v>
      </c>
      <c r="G99" s="1">
        <v>11</v>
      </c>
      <c r="H99" s="9">
        <f t="shared" si="84"/>
        <v>10.7363611574887</v>
      </c>
      <c r="I99" s="9">
        <f t="shared" si="85"/>
        <v>283.88636115748869</v>
      </c>
      <c r="J99" s="9">
        <f t="shared" si="86"/>
        <v>6.7094392981388626E-2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19.339044889960494</v>
      </c>
      <c r="O99" s="9">
        <f t="shared" si="102"/>
        <v>6.3231194678926599</v>
      </c>
      <c r="P99" s="9">
        <f t="shared" si="89"/>
        <v>0.42424586244705909</v>
      </c>
      <c r="Q99" s="12">
        <f t="shared" si="90"/>
        <v>0.19091063810117659</v>
      </c>
      <c r="R99" s="9">
        <f t="shared" si="91"/>
        <v>2.3873737500000001</v>
      </c>
      <c r="S99" s="13">
        <f t="shared" si="92"/>
        <v>7.9966799543295886E-2</v>
      </c>
      <c r="T99" s="2">
        <f t="shared" si="93"/>
        <v>0.51</v>
      </c>
      <c r="U99" s="14">
        <f t="shared" si="94"/>
        <v>4.0783067767080905E-2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4.263309493177489E-2</v>
      </c>
      <c r="AK99" s="9">
        <f t="shared" si="96"/>
        <v>10.4025</v>
      </c>
      <c r="AL99" s="1">
        <f t="shared" si="97"/>
        <v>0.45</v>
      </c>
      <c r="AM99" s="17">
        <f t="shared" si="98"/>
        <v>1053500</v>
      </c>
      <c r="AN99" s="1">
        <f t="shared" si="99"/>
        <v>4672175262.2427492</v>
      </c>
    </row>
    <row r="100" spans="1:50" x14ac:dyDescent="0.15">
      <c r="C100" s="7">
        <v>11</v>
      </c>
      <c r="D100" s="7">
        <f t="shared" si="100"/>
        <v>6.4243522474665902</v>
      </c>
      <c r="E100" s="10">
        <f t="shared" si="101"/>
        <v>10.7363611574887</v>
      </c>
      <c r="F100" s="7" t="s">
        <v>85</v>
      </c>
      <c r="G100" s="1">
        <v>12</v>
      </c>
      <c r="H100" s="9">
        <f t="shared" si="84"/>
        <v>6.4243522474665902</v>
      </c>
      <c r="I100" s="9">
        <f t="shared" si="85"/>
        <v>279.57435224746655</v>
      </c>
      <c r="J100" s="9">
        <f t="shared" si="86"/>
        <v>3.9531706753838484E-2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11.204148605445601</v>
      </c>
      <c r="P100" s="9">
        <f t="shared" si="89"/>
        <v>0.4429191170969039</v>
      </c>
      <c r="Q100" s="12">
        <f t="shared" si="90"/>
        <v>0.19931360269360676</v>
      </c>
      <c r="R100" s="9">
        <f t="shared" si="91"/>
        <v>2.3873737500000001</v>
      </c>
      <c r="S100" s="13">
        <f t="shared" si="92"/>
        <v>8.3486551987767624E-2</v>
      </c>
      <c r="T100" s="2">
        <f t="shared" si="93"/>
        <v>0.51</v>
      </c>
      <c r="U100" s="14">
        <f t="shared" si="94"/>
        <v>4.2578141513761492E-2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4.317430966639909E-2</v>
      </c>
      <c r="AK100" s="9">
        <f t="shared" si="96"/>
        <v>10.4025</v>
      </c>
      <c r="AL100" s="1">
        <f t="shared" si="97"/>
        <v>0.45</v>
      </c>
      <c r="AM100" s="17">
        <f t="shared" si="98"/>
        <v>1053500</v>
      </c>
      <c r="AN100" s="1">
        <f t="shared" si="99"/>
        <v>4731487167.6701889</v>
      </c>
      <c r="AO100" s="1">
        <f>SUM(AN89:AN100)</f>
        <v>91175106837.13327</v>
      </c>
    </row>
    <row r="101" spans="1:50" x14ac:dyDescent="0.15">
      <c r="C101" s="7">
        <v>12</v>
      </c>
      <c r="D101" s="7">
        <f t="shared" si="100"/>
        <v>4.6749591889247597</v>
      </c>
      <c r="E101" s="10">
        <f t="shared" si="101"/>
        <v>6.4243522474665902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4.6104063366128996</v>
      </c>
      <c r="E105" s="7"/>
      <c r="F105" s="7"/>
      <c r="G105" s="1">
        <v>1</v>
      </c>
      <c r="H105" s="9">
        <f t="shared" ref="H105:H116" si="103">E106</f>
        <v>4.6104063366128996</v>
      </c>
      <c r="I105" s="9">
        <f t="shared" ref="I105:I116" si="104">H105+273.15</f>
        <v>277.7604063366129</v>
      </c>
      <c r="J105" s="9">
        <f t="shared" ref="J105:J116" si="105">EXP(($C$15*(I105-$C$13))/($C$16*I105*$C$13))</f>
        <v>3.1489688022432766E-2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2.040186053320564E-2</v>
      </c>
      <c r="Q105" s="12">
        <f t="shared" ref="Q105:Q116" si="109">P105*$B$107</f>
        <v>6.1205581599616922E-3</v>
      </c>
      <c r="R105" s="9">
        <f t="shared" ref="R105:R116" si="110">L105*$B$107</f>
        <v>0.19436706250000002</v>
      </c>
      <c r="S105" s="13">
        <f t="shared" ref="S105:S116" si="111">Q105/R105</f>
        <v>3.1489688022432773E-2</v>
      </c>
      <c r="T105" s="2">
        <f t="shared" ref="T105:T116" si="112">$B$106/100</f>
        <v>0.01</v>
      </c>
      <c r="U105" s="14">
        <f t="shared" ref="U105:U116" si="113">S105*T105</f>
        <v>3.1489688022432773E-4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5.8048968802243278E-3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3833</v>
      </c>
      <c r="AX105" s="1">
        <f t="shared" ref="AX105:AX116" si="120">AW105*10000*AV105*0.67*AU105*AT105</f>
        <v>2897549.0890158364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2.8043453315771898</v>
      </c>
      <c r="E106" s="10">
        <f t="shared" ref="E106:E117" si="122">D105</f>
        <v>4.6104063366128996</v>
      </c>
      <c r="F106" s="7" t="s">
        <v>83</v>
      </c>
      <c r="G106" s="1">
        <v>2</v>
      </c>
      <c r="H106" s="9">
        <f t="shared" si="103"/>
        <v>2.8043453315771898</v>
      </c>
      <c r="I106" s="9">
        <f t="shared" si="104"/>
        <v>275.95434533157714</v>
      </c>
      <c r="J106" s="9">
        <f t="shared" si="105"/>
        <v>2.5034007479751201E-2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1.2753785561334612</v>
      </c>
      <c r="P106" s="9">
        <f t="shared" si="108"/>
        <v>3.1927836313759353E-2</v>
      </c>
      <c r="Q106" s="12">
        <f t="shared" si="109"/>
        <v>9.5783508941278059E-3</v>
      </c>
      <c r="R106" s="9">
        <f t="shared" si="110"/>
        <v>0.19436706250000002</v>
      </c>
      <c r="S106" s="13">
        <f t="shared" si="111"/>
        <v>4.9279701874013787E-2</v>
      </c>
      <c r="T106" s="2">
        <f t="shared" si="112"/>
        <v>0.01</v>
      </c>
      <c r="U106" s="14">
        <f t="shared" si="113"/>
        <v>4.9279701874013792E-4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5.9827970187401377E-3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3833</v>
      </c>
      <c r="AX106" s="1">
        <f t="shared" si="120"/>
        <v>2986349.0100012296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-0.22011371359915199</v>
      </c>
      <c r="E107" s="10">
        <f t="shared" si="122"/>
        <v>2.8043453315771898</v>
      </c>
      <c r="F107" s="7" t="s">
        <v>83</v>
      </c>
      <c r="G107" s="1">
        <v>3</v>
      </c>
      <c r="H107" s="9">
        <f t="shared" si="103"/>
        <v>-0.22011371359915199</v>
      </c>
      <c r="I107" s="9">
        <f t="shared" si="104"/>
        <v>272.9298862864008</v>
      </c>
      <c r="J107" s="9">
        <f t="shared" si="105"/>
        <v>1.6932530523503912E-2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1.8913409281530351</v>
      </c>
      <c r="P107" s="9">
        <f t="shared" si="108"/>
        <v>3.2025187996303488E-2</v>
      </c>
      <c r="Q107" s="12">
        <f t="shared" si="109"/>
        <v>9.6075563988910467E-3</v>
      </c>
      <c r="R107" s="9">
        <f t="shared" si="110"/>
        <v>0.19436706250000002</v>
      </c>
      <c r="S107" s="13">
        <f t="shared" si="111"/>
        <v>4.9429961410725365E-2</v>
      </c>
      <c r="T107" s="2">
        <f t="shared" si="112"/>
        <v>0.01</v>
      </c>
      <c r="U107" s="14">
        <f t="shared" si="113"/>
        <v>4.9429961410725367E-4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5.984299614107254E-3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3833</v>
      </c>
      <c r="AX107" s="1">
        <f t="shared" si="120"/>
        <v>2987099.039489605</v>
      </c>
    </row>
    <row r="108" spans="1:50" x14ac:dyDescent="0.15">
      <c r="C108" s="7">
        <v>3</v>
      </c>
      <c r="D108" s="7">
        <f t="shared" si="121"/>
        <v>0.70931518540245697</v>
      </c>
      <c r="E108" s="10">
        <f t="shared" si="122"/>
        <v>-0.22011371359915199</v>
      </c>
      <c r="F108" s="7" t="s">
        <v>83</v>
      </c>
      <c r="G108" s="1">
        <v>4</v>
      </c>
      <c r="H108" s="9">
        <f t="shared" si="103"/>
        <v>0.70931518540245697</v>
      </c>
      <c r="I108" s="9">
        <f t="shared" si="104"/>
        <v>273.85931518540241</v>
      </c>
      <c r="J108" s="9">
        <f t="shared" si="105"/>
        <v>1.911190297300772E-2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2.5072059484900651</v>
      </c>
      <c r="P108" s="9">
        <f t="shared" si="108"/>
        <v>4.7917476820889912E-2</v>
      </c>
      <c r="Q108" s="12">
        <f t="shared" si="109"/>
        <v>1.4375243046266972E-2</v>
      </c>
      <c r="R108" s="9">
        <f t="shared" si="110"/>
        <v>0.19436706250000002</v>
      </c>
      <c r="S108" s="13">
        <f t="shared" si="111"/>
        <v>7.395925452269965E-2</v>
      </c>
      <c r="T108" s="2">
        <f t="shared" si="112"/>
        <v>0.01</v>
      </c>
      <c r="U108" s="14">
        <f t="shared" si="113"/>
        <v>7.3959254522699654E-4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6.2295925452269963E-3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3833</v>
      </c>
      <c r="AX108" s="1">
        <f t="shared" si="120"/>
        <v>3109538.4770495305</v>
      </c>
    </row>
    <row r="109" spans="1:50" x14ac:dyDescent="0.15">
      <c r="C109" s="7">
        <v>4</v>
      </c>
      <c r="D109" s="7">
        <f t="shared" si="121"/>
        <v>8.2115116407928799</v>
      </c>
      <c r="E109" s="10">
        <f t="shared" si="122"/>
        <v>0.70931518540245697</v>
      </c>
      <c r="F109" s="7" t="s">
        <v>83</v>
      </c>
      <c r="G109" s="1">
        <v>5</v>
      </c>
      <c r="H109" s="9">
        <f t="shared" si="103"/>
        <v>8.2115116407928799</v>
      </c>
      <c r="I109" s="9">
        <f t="shared" si="104"/>
        <v>281.36151164079286</v>
      </c>
      <c r="J109" s="9">
        <f t="shared" si="105"/>
        <v>4.9319488539823736E-2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2.3363240480857161</v>
      </c>
      <c r="O109" s="9">
        <f t="shared" si="123"/>
        <v>0.7708546319167926</v>
      </c>
      <c r="P109" s="9">
        <f t="shared" si="108"/>
        <v>3.8018156184690295E-2</v>
      </c>
      <c r="Q109" s="12">
        <f t="shared" si="109"/>
        <v>1.1405446855407089E-2</v>
      </c>
      <c r="R109" s="9">
        <f t="shared" si="110"/>
        <v>0.19436706250000002</v>
      </c>
      <c r="S109" s="13">
        <f t="shared" si="111"/>
        <v>5.8679936346761878E-2</v>
      </c>
      <c r="T109" s="2">
        <f t="shared" si="112"/>
        <v>0.01</v>
      </c>
      <c r="U109" s="14">
        <f t="shared" si="113"/>
        <v>5.8679936346761879E-4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6.0767993634676188E-3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3833</v>
      </c>
      <c r="AX109" s="1">
        <f t="shared" si="120"/>
        <v>3033270.8440924389</v>
      </c>
    </row>
    <row r="110" spans="1:50" x14ac:dyDescent="0.15">
      <c r="C110" s="7">
        <v>5</v>
      </c>
      <c r="D110" s="7">
        <f t="shared" si="121"/>
        <v>14.884661451488601</v>
      </c>
      <c r="E110" s="10">
        <f t="shared" si="122"/>
        <v>8.2115116407928799</v>
      </c>
      <c r="F110" s="7" t="s">
        <v>85</v>
      </c>
      <c r="G110" s="1">
        <v>6</v>
      </c>
      <c r="H110" s="9">
        <f t="shared" si="103"/>
        <v>14.884661451488601</v>
      </c>
      <c r="I110" s="9">
        <f t="shared" si="104"/>
        <v>288.0346614514886</v>
      </c>
      <c r="J110" s="9">
        <f t="shared" si="105"/>
        <v>0.10995443348246617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1.3807266840654357</v>
      </c>
      <c r="P110" s="9">
        <f t="shared" si="108"/>
        <v>0.15181702034053904</v>
      </c>
      <c r="Q110" s="12">
        <f t="shared" si="109"/>
        <v>4.5545106102161712E-2</v>
      </c>
      <c r="R110" s="9">
        <f t="shared" si="110"/>
        <v>0.19436706250000002</v>
      </c>
      <c r="S110" s="13">
        <f t="shared" si="111"/>
        <v>0.2343252273114006</v>
      </c>
      <c r="T110" s="2">
        <f t="shared" si="112"/>
        <v>0.01</v>
      </c>
      <c r="U110" s="14">
        <f t="shared" si="113"/>
        <v>2.3432522731140059E-3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7.833252273114006E-3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3833</v>
      </c>
      <c r="AX110" s="1">
        <f t="shared" si="120"/>
        <v>3910014.8471742691</v>
      </c>
    </row>
    <row r="111" spans="1:50" x14ac:dyDescent="0.15">
      <c r="C111" s="7">
        <v>6</v>
      </c>
      <c r="D111" s="7">
        <f t="shared" si="121"/>
        <v>16.617311878555999</v>
      </c>
      <c r="E111" s="10">
        <f t="shared" si="122"/>
        <v>14.884661451488601</v>
      </c>
      <c r="F111" s="7" t="s">
        <v>83</v>
      </c>
      <c r="G111" s="1">
        <v>7</v>
      </c>
      <c r="H111" s="9">
        <f t="shared" si="103"/>
        <v>16.617311878555999</v>
      </c>
      <c r="I111" s="9">
        <f t="shared" si="104"/>
        <v>289.76731187855597</v>
      </c>
      <c r="J111" s="9">
        <f t="shared" si="105"/>
        <v>0.13458512166608147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1.87679987205823</v>
      </c>
      <c r="P111" s="9">
        <f t="shared" si="108"/>
        <v>0.25258933912384302</v>
      </c>
      <c r="Q111" s="12">
        <f t="shared" si="109"/>
        <v>7.5776801737152899E-2</v>
      </c>
      <c r="R111" s="9">
        <f t="shared" si="110"/>
        <v>0.19436706250000002</v>
      </c>
      <c r="S111" s="13">
        <f t="shared" si="111"/>
        <v>0.38986441819149731</v>
      </c>
      <c r="T111" s="2">
        <f t="shared" si="112"/>
        <v>0.01</v>
      </c>
      <c r="U111" s="14">
        <f t="shared" si="113"/>
        <v>3.8986441819149733E-3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1.3848644181914973E-2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3833</v>
      </c>
      <c r="AX111" s="1">
        <f t="shared" si="120"/>
        <v>6912633.7920169039</v>
      </c>
    </row>
    <row r="112" spans="1:50" x14ac:dyDescent="0.15">
      <c r="C112" s="7">
        <v>7</v>
      </c>
      <c r="D112" s="7">
        <f t="shared" si="121"/>
        <v>19.144789928519401</v>
      </c>
      <c r="E112" s="10">
        <f t="shared" si="122"/>
        <v>16.617311878555999</v>
      </c>
      <c r="F112" s="7" t="s">
        <v>83</v>
      </c>
      <c r="G112" s="1">
        <v>8</v>
      </c>
      <c r="H112" s="9">
        <f t="shared" si="103"/>
        <v>19.144789928519401</v>
      </c>
      <c r="I112" s="9">
        <f t="shared" si="104"/>
        <v>292.29478992851938</v>
      </c>
      <c r="J112" s="9">
        <f t="shared" si="105"/>
        <v>0.17996363014083741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2.2721007412677201</v>
      </c>
      <c r="P112" s="9">
        <f t="shared" si="108"/>
        <v>0.40889549744422649</v>
      </c>
      <c r="Q112" s="12">
        <f t="shared" si="109"/>
        <v>0.12266864923326794</v>
      </c>
      <c r="R112" s="9">
        <f t="shared" si="110"/>
        <v>0.19436706250000002</v>
      </c>
      <c r="S112" s="13">
        <f t="shared" si="111"/>
        <v>0.63111850153761484</v>
      </c>
      <c r="T112" s="2">
        <f t="shared" si="112"/>
        <v>0.01</v>
      </c>
      <c r="U112" s="14">
        <f t="shared" si="113"/>
        <v>6.3111850153761487E-3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1.6261185015376149E-2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3833</v>
      </c>
      <c r="AX112" s="1">
        <f t="shared" si="120"/>
        <v>8116868.0167493848</v>
      </c>
    </row>
    <row r="113" spans="1:53" x14ac:dyDescent="0.15">
      <c r="C113" s="7">
        <v>8</v>
      </c>
      <c r="D113" s="7">
        <f t="shared" si="121"/>
        <v>17.688686455615802</v>
      </c>
      <c r="E113" s="10">
        <f t="shared" si="122"/>
        <v>19.144789928519401</v>
      </c>
      <c r="F113" s="7" t="s">
        <v>83</v>
      </c>
      <c r="G113" s="1">
        <v>9</v>
      </c>
      <c r="H113" s="9">
        <f t="shared" si="103"/>
        <v>17.688686455615802</v>
      </c>
      <c r="I113" s="9">
        <f t="shared" si="104"/>
        <v>290.8386864556158</v>
      </c>
      <c r="J113" s="9">
        <f t="shared" si="105"/>
        <v>0.15231919937946264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2.5110954521568272</v>
      </c>
      <c r="P113" s="9">
        <f t="shared" si="108"/>
        <v>0.38248804883793763</v>
      </c>
      <c r="Q113" s="12">
        <f t="shared" si="109"/>
        <v>0.11474641465138129</v>
      </c>
      <c r="R113" s="9">
        <f t="shared" si="110"/>
        <v>0.19436706250000002</v>
      </c>
      <c r="S113" s="13">
        <f t="shared" si="111"/>
        <v>0.5903593601481798</v>
      </c>
      <c r="T113" s="2">
        <f t="shared" si="112"/>
        <v>0.01</v>
      </c>
      <c r="U113" s="14">
        <f t="shared" si="113"/>
        <v>5.9035936014817979E-3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1.5853593601481798E-2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3833</v>
      </c>
      <c r="AX113" s="1">
        <f t="shared" si="120"/>
        <v>7913416.3182284944</v>
      </c>
    </row>
    <row r="114" spans="1:53" x14ac:dyDescent="0.15">
      <c r="C114" s="7">
        <v>9</v>
      </c>
      <c r="D114" s="7">
        <f t="shared" si="121"/>
        <v>14.461500003938401</v>
      </c>
      <c r="E114" s="10">
        <f t="shared" si="122"/>
        <v>17.688686455615802</v>
      </c>
      <c r="F114" s="7" t="s">
        <v>83</v>
      </c>
      <c r="G114" s="1">
        <v>10</v>
      </c>
      <c r="H114" s="9">
        <f t="shared" si="103"/>
        <v>14.461500003938401</v>
      </c>
      <c r="I114" s="9">
        <f t="shared" si="104"/>
        <v>287.61150000393837</v>
      </c>
      <c r="J114" s="9">
        <f t="shared" si="105"/>
        <v>0.10461950833681957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2.7764976116522231</v>
      </c>
      <c r="P114" s="9">
        <f t="shared" si="108"/>
        <v>0.29047581502940939</v>
      </c>
      <c r="Q114" s="12">
        <f t="shared" si="109"/>
        <v>8.7142744508822811E-2</v>
      </c>
      <c r="R114" s="9">
        <f t="shared" si="110"/>
        <v>0.19436706250000002</v>
      </c>
      <c r="S114" s="13">
        <f t="shared" si="111"/>
        <v>0.44834110979489028</v>
      </c>
      <c r="T114" s="2">
        <f t="shared" si="112"/>
        <v>0.01</v>
      </c>
      <c r="U114" s="14">
        <f t="shared" si="113"/>
        <v>4.483411097948903E-3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1.4433411097948903E-2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3833</v>
      </c>
      <c r="AX114" s="1">
        <f t="shared" si="120"/>
        <v>7204523.7049304359</v>
      </c>
    </row>
    <row r="115" spans="1:53" x14ac:dyDescent="0.15">
      <c r="C115" s="7">
        <v>10</v>
      </c>
      <c r="D115" s="7">
        <f t="shared" si="121"/>
        <v>10.7363611574887</v>
      </c>
      <c r="E115" s="10">
        <f t="shared" si="122"/>
        <v>14.461500003938401</v>
      </c>
      <c r="F115" s="7" t="s">
        <v>83</v>
      </c>
      <c r="G115" s="1">
        <v>11</v>
      </c>
      <c r="H115" s="9">
        <f t="shared" si="103"/>
        <v>10.7363611574887</v>
      </c>
      <c r="I115" s="9">
        <f t="shared" si="104"/>
        <v>283.88636115748869</v>
      </c>
      <c r="J115" s="9">
        <f t="shared" si="105"/>
        <v>6.7094392981388626E-2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2.3617207067916728</v>
      </c>
      <c r="O115" s="9">
        <f t="shared" si="123"/>
        <v>0.77219129816447429</v>
      </c>
      <c r="P115" s="9">
        <f t="shared" si="108"/>
        <v>5.1809706415855875E-2</v>
      </c>
      <c r="Q115" s="12">
        <f t="shared" si="109"/>
        <v>1.5542911924756762E-2</v>
      </c>
      <c r="R115" s="9">
        <f t="shared" si="110"/>
        <v>0.19436706250000002</v>
      </c>
      <c r="S115" s="13">
        <f t="shared" si="111"/>
        <v>7.9966799543295872E-2</v>
      </c>
      <c r="T115" s="2">
        <f t="shared" si="112"/>
        <v>0.01</v>
      </c>
      <c r="U115" s="14">
        <f t="shared" si="113"/>
        <v>7.9966799543295872E-4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6.2896679954329588E-3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3833</v>
      </c>
      <c r="AX115" s="1">
        <f t="shared" si="120"/>
        <v>3139525.498284915</v>
      </c>
    </row>
    <row r="116" spans="1:53" x14ac:dyDescent="0.15">
      <c r="C116" s="7">
        <v>11</v>
      </c>
      <c r="D116" s="7">
        <f t="shared" si="121"/>
        <v>6.4243522474665902</v>
      </c>
      <c r="E116" s="10">
        <f t="shared" si="122"/>
        <v>10.7363611574887</v>
      </c>
      <c r="F116" s="7" t="s">
        <v>85</v>
      </c>
      <c r="G116" s="1">
        <v>12</v>
      </c>
      <c r="H116" s="9">
        <f t="shared" si="103"/>
        <v>6.4243522474665902</v>
      </c>
      <c r="I116" s="9">
        <f t="shared" si="104"/>
        <v>279.57435224746655</v>
      </c>
      <c r="J116" s="9">
        <f t="shared" si="105"/>
        <v>3.9531706753838484E-2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1.368271800081952</v>
      </c>
      <c r="P116" s="9">
        <f t="shared" si="108"/>
        <v>5.4090119560386445E-2</v>
      </c>
      <c r="Q116" s="12">
        <f t="shared" si="109"/>
        <v>1.6227035868115934E-2</v>
      </c>
      <c r="R116" s="9">
        <f t="shared" si="110"/>
        <v>0.19436706250000002</v>
      </c>
      <c r="S116" s="13">
        <f t="shared" si="111"/>
        <v>8.3486551987767638E-2</v>
      </c>
      <c r="T116" s="2">
        <f t="shared" si="112"/>
        <v>0.01</v>
      </c>
      <c r="U116" s="14">
        <f t="shared" si="113"/>
        <v>8.3486551987767635E-4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6.3248655198776763E-3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3833</v>
      </c>
      <c r="AX116" s="1">
        <f t="shared" si="120"/>
        <v>3157094.5536867161</v>
      </c>
      <c r="AY116" s="1">
        <f>SUM(AX105:AX116)</f>
        <v>55367883.190719768</v>
      </c>
    </row>
    <row r="117" spans="1:53" x14ac:dyDescent="0.15">
      <c r="C117" s="7">
        <v>12</v>
      </c>
      <c r="D117" s="7">
        <f t="shared" si="121"/>
        <v>4.6749591889247597</v>
      </c>
      <c r="E117" s="10">
        <f t="shared" si="122"/>
        <v>6.4243522474665902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4.6104063366128996</v>
      </c>
      <c r="E121" s="7"/>
      <c r="F121" s="7"/>
      <c r="G121" s="1">
        <v>1</v>
      </c>
      <c r="H121" s="9">
        <f t="shared" ref="H121:H132" si="124">E122</f>
        <v>4.6104063366128996</v>
      </c>
      <c r="I121" s="9">
        <f t="shared" ref="I121:I132" si="125">H121+273.15</f>
        <v>277.7604063366129</v>
      </c>
      <c r="J121" s="9">
        <f t="shared" ref="J121:J132" si="126">EXP(($C$15*(I121-$C$13))/($C$16*I121*$C$13))</f>
        <v>3.1489688022432766E-2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8.9651141799866087E-3</v>
      </c>
      <c r="Q121" s="12">
        <f t="shared" ref="Q121:Q132" si="130">P121*$B$123</f>
        <v>2.9584876793955811E-3</v>
      </c>
      <c r="R121" s="9">
        <f t="shared" ref="R121:R132" si="131">L121*$B$123</f>
        <v>9.3951000000000007E-2</v>
      </c>
      <c r="S121" s="13">
        <f t="shared" ref="S121:S132" si="132">Q121/R121</f>
        <v>3.1489688022432766E-2</v>
      </c>
      <c r="T121" s="2">
        <f t="shared" ref="T121:T132" si="133">$B$122/100</f>
        <v>0.01</v>
      </c>
      <c r="U121" s="14">
        <f t="shared" ref="U121:U132" si="134">S121*T121</f>
        <v>3.1489688022432767E-4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5.8048968802243278E-3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2.8043453315771898</v>
      </c>
      <c r="E122" s="10">
        <f t="shared" ref="E122:E133" si="145">D121</f>
        <v>4.6104063366128996</v>
      </c>
      <c r="F122" s="7" t="s">
        <v>83</v>
      </c>
      <c r="G122" s="1">
        <v>2</v>
      </c>
      <c r="H122" s="9">
        <f t="shared" si="124"/>
        <v>2.8043453315771898</v>
      </c>
      <c r="I122" s="9">
        <f t="shared" si="125"/>
        <v>275.95434533157714</v>
      </c>
      <c r="J122" s="9">
        <f t="shared" si="126"/>
        <v>2.5034007479751201E-2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0.56043488582001344</v>
      </c>
      <c r="P122" s="9">
        <f t="shared" si="129"/>
        <v>1.4029931123531727E-2</v>
      </c>
      <c r="Q122" s="12">
        <f t="shared" si="130"/>
        <v>4.6298772707654701E-3</v>
      </c>
      <c r="R122" s="9">
        <f t="shared" si="131"/>
        <v>9.3951000000000007E-2</v>
      </c>
      <c r="S122" s="13">
        <f t="shared" si="132"/>
        <v>4.9279701874013794E-2</v>
      </c>
      <c r="T122" s="2">
        <f t="shared" si="133"/>
        <v>0.01</v>
      </c>
      <c r="U122" s="14">
        <f t="shared" si="134"/>
        <v>4.9279701874013792E-4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5.9827970187401377E-3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-0.22011371359915199</v>
      </c>
      <c r="E123" s="10">
        <f t="shared" si="145"/>
        <v>2.8043453315771898</v>
      </c>
      <c r="F123" s="7" t="s">
        <v>83</v>
      </c>
      <c r="G123" s="1">
        <v>3</v>
      </c>
      <c r="H123" s="9">
        <f t="shared" si="124"/>
        <v>-0.22011371359915199</v>
      </c>
      <c r="I123" s="9">
        <f t="shared" si="125"/>
        <v>272.9298862864008</v>
      </c>
      <c r="J123" s="9">
        <f t="shared" si="126"/>
        <v>1.6932530523503912E-2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0.83110495469648171</v>
      </c>
      <c r="P123" s="9">
        <f t="shared" si="129"/>
        <v>1.4072710013633511E-2</v>
      </c>
      <c r="Q123" s="12">
        <f t="shared" si="130"/>
        <v>4.643994304499059E-3</v>
      </c>
      <c r="R123" s="9">
        <f t="shared" si="131"/>
        <v>9.3951000000000007E-2</v>
      </c>
      <c r="S123" s="13">
        <f t="shared" si="132"/>
        <v>4.9429961410725365E-2</v>
      </c>
      <c r="T123" s="2">
        <f t="shared" si="133"/>
        <v>0.01</v>
      </c>
      <c r="U123" s="14">
        <f t="shared" si="134"/>
        <v>4.9429961410725367E-4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5.984299614107254E-3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0.70931518540245697</v>
      </c>
      <c r="E124" s="10">
        <f t="shared" si="145"/>
        <v>-0.22011371359915199</v>
      </c>
      <c r="F124" s="7" t="s">
        <v>83</v>
      </c>
      <c r="G124" s="1">
        <v>4</v>
      </c>
      <c r="H124" s="9">
        <f t="shared" si="124"/>
        <v>0.70931518540245697</v>
      </c>
      <c r="I124" s="9">
        <f t="shared" si="125"/>
        <v>273.85931518540241</v>
      </c>
      <c r="J124" s="9">
        <f t="shared" si="126"/>
        <v>1.911190297300772E-2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1.1017322446828481</v>
      </c>
      <c r="P124" s="9">
        <f t="shared" si="129"/>
        <v>2.1056199762612592E-2</v>
      </c>
      <c r="Q124" s="12">
        <f t="shared" si="130"/>
        <v>6.9485459216621559E-3</v>
      </c>
      <c r="R124" s="9">
        <f t="shared" si="131"/>
        <v>9.3951000000000007E-2</v>
      </c>
      <c r="S124" s="13">
        <f t="shared" si="132"/>
        <v>7.395925452269965E-2</v>
      </c>
      <c r="T124" s="2">
        <f t="shared" si="133"/>
        <v>0.01</v>
      </c>
      <c r="U124" s="14">
        <f t="shared" si="134"/>
        <v>7.3959254522699654E-4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6.2295925452269963E-3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8.2115116407928799</v>
      </c>
      <c r="E125" s="10">
        <f t="shared" si="145"/>
        <v>0.70931518540245697</v>
      </c>
      <c r="F125" s="7" t="s">
        <v>83</v>
      </c>
      <c r="G125" s="1">
        <v>5</v>
      </c>
      <c r="H125" s="9">
        <f t="shared" si="124"/>
        <v>8.2115116407928799</v>
      </c>
      <c r="I125" s="9">
        <f t="shared" si="125"/>
        <v>281.36151164079286</v>
      </c>
      <c r="J125" s="9">
        <f t="shared" si="126"/>
        <v>4.9319488539823736E-2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1.0266422426742237</v>
      </c>
      <c r="O125" s="9">
        <f t="shared" si="146"/>
        <v>0.33873380224601179</v>
      </c>
      <c r="P125" s="9">
        <f t="shared" si="129"/>
        <v>1.6706177877923098E-2</v>
      </c>
      <c r="Q125" s="12">
        <f t="shared" si="130"/>
        <v>5.5130386997146227E-3</v>
      </c>
      <c r="R125" s="9">
        <f t="shared" si="131"/>
        <v>9.3951000000000007E-2</v>
      </c>
      <c r="S125" s="13">
        <f t="shared" si="132"/>
        <v>5.8679936346761843E-2</v>
      </c>
      <c r="T125" s="2">
        <f t="shared" si="133"/>
        <v>0.01</v>
      </c>
      <c r="U125" s="14">
        <f t="shared" si="134"/>
        <v>5.8679936346761846E-4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6.0767993634676188E-3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14.884661451488601</v>
      </c>
      <c r="E126" s="10">
        <f t="shared" si="145"/>
        <v>8.2115116407928799</v>
      </c>
      <c r="F126" s="7" t="s">
        <v>85</v>
      </c>
      <c r="G126" s="1">
        <v>6</v>
      </c>
      <c r="H126" s="9">
        <f t="shared" si="124"/>
        <v>14.884661451488601</v>
      </c>
      <c r="I126" s="9">
        <f t="shared" si="125"/>
        <v>288.0346614514886</v>
      </c>
      <c r="J126" s="9">
        <f t="shared" si="126"/>
        <v>0.10995443348246617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0.60672762436808869</v>
      </c>
      <c r="P126" s="9">
        <f t="shared" si="129"/>
        <v>6.6712392215555721E-2</v>
      </c>
      <c r="Q126" s="12">
        <f t="shared" si="130"/>
        <v>2.2015089431133388E-2</v>
      </c>
      <c r="R126" s="9">
        <f t="shared" si="131"/>
        <v>9.3951000000000007E-2</v>
      </c>
      <c r="S126" s="13">
        <f t="shared" si="132"/>
        <v>0.23432522731140049</v>
      </c>
      <c r="T126" s="2">
        <f t="shared" si="133"/>
        <v>0.01</v>
      </c>
      <c r="U126" s="14">
        <f t="shared" si="134"/>
        <v>2.343252273114005E-3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7.833252273114006E-3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16.617311878555999</v>
      </c>
      <c r="E127" s="10">
        <f t="shared" si="145"/>
        <v>14.884661451488601</v>
      </c>
      <c r="F127" s="7" t="s">
        <v>83</v>
      </c>
      <c r="G127" s="1">
        <v>7</v>
      </c>
      <c r="H127" s="9">
        <f t="shared" si="124"/>
        <v>16.617311878555999</v>
      </c>
      <c r="I127" s="9">
        <f t="shared" si="125"/>
        <v>289.76731187855597</v>
      </c>
      <c r="J127" s="9">
        <f t="shared" si="126"/>
        <v>0.13458512166608147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0.82471523215253306</v>
      </c>
      <c r="P127" s="9">
        <f t="shared" si="129"/>
        <v>0.11099439985911928</v>
      </c>
      <c r="Q127" s="12">
        <f t="shared" si="130"/>
        <v>3.6628151953509366E-2</v>
      </c>
      <c r="R127" s="9">
        <f t="shared" si="131"/>
        <v>9.3951000000000007E-2</v>
      </c>
      <c r="S127" s="13">
        <f t="shared" si="132"/>
        <v>0.38986441819149731</v>
      </c>
      <c r="T127" s="2">
        <f t="shared" si="133"/>
        <v>0.01</v>
      </c>
      <c r="U127" s="14">
        <f t="shared" si="134"/>
        <v>3.8986441819149733E-3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1.3848644181914973E-2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19.144789928519401</v>
      </c>
      <c r="E128" s="10">
        <f t="shared" si="145"/>
        <v>16.617311878555999</v>
      </c>
      <c r="F128" s="7" t="s">
        <v>83</v>
      </c>
      <c r="G128" s="1">
        <v>8</v>
      </c>
      <c r="H128" s="9">
        <f t="shared" si="124"/>
        <v>19.144789928519401</v>
      </c>
      <c r="I128" s="9">
        <f t="shared" si="125"/>
        <v>292.29478992851938</v>
      </c>
      <c r="J128" s="9">
        <f t="shared" si="126"/>
        <v>0.17996363014083741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0.99842083229341372</v>
      </c>
      <c r="P128" s="9">
        <f t="shared" si="129"/>
        <v>0.17967943738775896</v>
      </c>
      <c r="Q128" s="12">
        <f t="shared" si="130"/>
        <v>5.9294214337960463E-2</v>
      </c>
      <c r="R128" s="9">
        <f t="shared" si="131"/>
        <v>9.3951000000000007E-2</v>
      </c>
      <c r="S128" s="13">
        <f t="shared" si="132"/>
        <v>0.63111850153761495</v>
      </c>
      <c r="T128" s="2">
        <f t="shared" si="133"/>
        <v>0.01</v>
      </c>
      <c r="U128" s="14">
        <f t="shared" si="134"/>
        <v>6.3111850153761495E-3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1.6261185015376149E-2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17.688686455615802</v>
      </c>
      <c r="E129" s="10">
        <f t="shared" si="145"/>
        <v>19.144789928519401</v>
      </c>
      <c r="F129" s="7" t="s">
        <v>83</v>
      </c>
      <c r="G129" s="1">
        <v>9</v>
      </c>
      <c r="H129" s="9">
        <f t="shared" si="124"/>
        <v>17.688686455615802</v>
      </c>
      <c r="I129" s="9">
        <f t="shared" si="125"/>
        <v>290.8386864556158</v>
      </c>
      <c r="J129" s="9">
        <f t="shared" si="126"/>
        <v>0.15231919937946264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1.1034413949056547</v>
      </c>
      <c r="P129" s="9">
        <f t="shared" si="129"/>
        <v>0.16807530983418681</v>
      </c>
      <c r="Q129" s="12">
        <f t="shared" si="130"/>
        <v>5.5464852245281651E-2</v>
      </c>
      <c r="R129" s="9">
        <f t="shared" si="131"/>
        <v>9.3951000000000007E-2</v>
      </c>
      <c r="S129" s="13">
        <f t="shared" si="132"/>
        <v>0.59035936014817991</v>
      </c>
      <c r="T129" s="2">
        <f t="shared" si="133"/>
        <v>0.01</v>
      </c>
      <c r="U129" s="14">
        <f t="shared" si="134"/>
        <v>5.9035936014817996E-3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1.5853593601481801E-2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14.461500003938401</v>
      </c>
      <c r="E130" s="10">
        <f t="shared" si="145"/>
        <v>17.688686455615802</v>
      </c>
      <c r="F130" s="7" t="s">
        <v>83</v>
      </c>
      <c r="G130" s="1">
        <v>10</v>
      </c>
      <c r="H130" s="9">
        <f t="shared" si="124"/>
        <v>14.461500003938401</v>
      </c>
      <c r="I130" s="9">
        <f t="shared" si="125"/>
        <v>287.61150000393837</v>
      </c>
      <c r="J130" s="9">
        <f t="shared" si="126"/>
        <v>0.10461950833681957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1.220066085071468</v>
      </c>
      <c r="P130" s="9">
        <f t="shared" si="129"/>
        <v>0.12764271395860527</v>
      </c>
      <c r="Q130" s="12">
        <f t="shared" si="130"/>
        <v>4.2122095606339741E-2</v>
      </c>
      <c r="R130" s="9">
        <f t="shared" si="131"/>
        <v>9.3951000000000007E-2</v>
      </c>
      <c r="S130" s="13">
        <f t="shared" si="132"/>
        <v>0.44834110979489028</v>
      </c>
      <c r="T130" s="2">
        <f t="shared" si="133"/>
        <v>0.01</v>
      </c>
      <c r="U130" s="14">
        <f t="shared" si="134"/>
        <v>4.483411097948903E-3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1.4433411097948903E-2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10.7363611574887</v>
      </c>
      <c r="E131" s="10">
        <f t="shared" si="145"/>
        <v>14.461500003938401</v>
      </c>
      <c r="F131" s="7" t="s">
        <v>83</v>
      </c>
      <c r="G131" s="1">
        <v>11</v>
      </c>
      <c r="H131" s="9">
        <f t="shared" si="124"/>
        <v>10.7363611574887</v>
      </c>
      <c r="I131" s="9">
        <f t="shared" si="125"/>
        <v>283.88636115748869</v>
      </c>
      <c r="J131" s="9">
        <f t="shared" si="126"/>
        <v>6.7094392981388626E-2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1.0378022025572198</v>
      </c>
      <c r="O131" s="9">
        <f t="shared" si="146"/>
        <v>0.33932116855564298</v>
      </c>
      <c r="P131" s="9">
        <f t="shared" si="129"/>
        <v>2.2766547829976318E-2</v>
      </c>
      <c r="Q131" s="12">
        <f t="shared" si="130"/>
        <v>7.5129607838921855E-3</v>
      </c>
      <c r="R131" s="9">
        <f t="shared" si="131"/>
        <v>9.3951000000000007E-2</v>
      </c>
      <c r="S131" s="13">
        <f t="shared" si="132"/>
        <v>7.9966799543295816E-2</v>
      </c>
      <c r="T131" s="2">
        <f t="shared" si="133"/>
        <v>0.01</v>
      </c>
      <c r="U131" s="14">
        <f t="shared" si="134"/>
        <v>7.9966799543295817E-4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6.2896679954329579E-3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6.4243522474665902</v>
      </c>
      <c r="E132" s="10">
        <f t="shared" si="145"/>
        <v>10.7363611574887</v>
      </c>
      <c r="F132" s="7" t="s">
        <v>85</v>
      </c>
      <c r="G132" s="1">
        <v>12</v>
      </c>
      <c r="H132" s="9">
        <f t="shared" si="124"/>
        <v>6.4243522474665902</v>
      </c>
      <c r="I132" s="9">
        <f t="shared" si="125"/>
        <v>279.57435224746655</v>
      </c>
      <c r="J132" s="9">
        <f t="shared" si="126"/>
        <v>3.9531706753838484E-2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0.6012546207256666</v>
      </c>
      <c r="P132" s="9">
        <f t="shared" si="129"/>
        <v>2.3768621350917431E-2</v>
      </c>
      <c r="Q132" s="12">
        <f t="shared" si="130"/>
        <v>7.843645045802752E-3</v>
      </c>
      <c r="R132" s="9">
        <f t="shared" si="131"/>
        <v>9.3951000000000007E-2</v>
      </c>
      <c r="S132" s="13">
        <f t="shared" si="132"/>
        <v>8.3486551987767568E-2</v>
      </c>
      <c r="T132" s="2">
        <f t="shared" si="133"/>
        <v>0.01</v>
      </c>
      <c r="U132" s="14">
        <f t="shared" si="134"/>
        <v>8.348655198776757E-4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6.3248655198776755E-3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4.6749591889247597</v>
      </c>
      <c r="E133" s="10">
        <f t="shared" si="145"/>
        <v>6.4243522474665902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4.6104063366128996</v>
      </c>
      <c r="E136" s="7"/>
      <c r="F136" s="7"/>
      <c r="G136" s="1">
        <v>1</v>
      </c>
      <c r="H136" s="9">
        <f t="shared" ref="H136:H147" si="147">E137</f>
        <v>4.6104063366128996</v>
      </c>
      <c r="I136" s="9">
        <f t="shared" ref="I136:I147" si="148">H136+273.15</f>
        <v>277.7604063366129</v>
      </c>
      <c r="J136" s="9">
        <f t="shared" ref="J136:J147" si="149">EXP(($C$15*(I136-$C$13))/($C$16*I136*$C$13))</f>
        <v>3.1489688022432766E-2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2.3902182089910878E-2</v>
      </c>
      <c r="Q136" s="12">
        <f t="shared" ref="Q136:Q147" si="153">P136*$B$138</f>
        <v>6.2145673433768285E-3</v>
      </c>
      <c r="R136" s="9">
        <f t="shared" ref="R136:R147" si="154">L136*$B$138</f>
        <v>0.19735245833333334</v>
      </c>
      <c r="S136" s="13">
        <f t="shared" ref="S136:S147" si="155">Q136/R136</f>
        <v>3.1489688022432766E-2</v>
      </c>
      <c r="T136" s="2">
        <f t="shared" ref="T136:T147" si="156">$B$137/100</f>
        <v>0.01</v>
      </c>
      <c r="U136" s="14">
        <f t="shared" ref="U136:U147" si="157">S136*T136</f>
        <v>3.1489688022432767E-4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5.8048968802243278E-3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2.8043453315771898</v>
      </c>
      <c r="E137" s="10">
        <f t="shared" ref="E137:E148" si="166">D136</f>
        <v>4.6104063366128996</v>
      </c>
      <c r="F137" s="7" t="s">
        <v>83</v>
      </c>
      <c r="G137" s="1">
        <v>2</v>
      </c>
      <c r="H137" s="9">
        <f t="shared" si="147"/>
        <v>2.8043453315771898</v>
      </c>
      <c r="I137" s="9">
        <f t="shared" si="148"/>
        <v>275.95434533157714</v>
      </c>
      <c r="J137" s="9">
        <f t="shared" si="149"/>
        <v>2.5034007479751201E-2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1.4941936512434226</v>
      </c>
      <c r="P137" s="9">
        <f t="shared" si="152"/>
        <v>3.7405655041424603E-2</v>
      </c>
      <c r="Q137" s="12">
        <f t="shared" si="153"/>
        <v>9.7254703107703972E-3</v>
      </c>
      <c r="R137" s="9">
        <f t="shared" si="154"/>
        <v>0.19735245833333334</v>
      </c>
      <c r="S137" s="13">
        <f t="shared" si="155"/>
        <v>4.9279701874013801E-2</v>
      </c>
      <c r="T137" s="2">
        <f t="shared" si="156"/>
        <v>0.01</v>
      </c>
      <c r="U137" s="14">
        <f t="shared" si="157"/>
        <v>4.9279701874013803E-4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5.9827970187401385E-3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-0.22011371359915199</v>
      </c>
      <c r="E138" s="10">
        <f t="shared" si="166"/>
        <v>2.8043453315771898</v>
      </c>
      <c r="F138" s="7" t="s">
        <v>83</v>
      </c>
      <c r="G138" s="1">
        <v>3</v>
      </c>
      <c r="H138" s="9">
        <f t="shared" si="147"/>
        <v>-0.22011371359915199</v>
      </c>
      <c r="I138" s="9">
        <f t="shared" si="148"/>
        <v>272.9298862864008</v>
      </c>
      <c r="J138" s="9">
        <f t="shared" si="149"/>
        <v>1.6932530523503912E-2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2.2158359128686644</v>
      </c>
      <c r="P138" s="9">
        <f t="shared" si="152"/>
        <v>3.7519709229724814E-2</v>
      </c>
      <c r="Q138" s="12">
        <f t="shared" si="153"/>
        <v>9.7551243997284522E-3</v>
      </c>
      <c r="R138" s="9">
        <f t="shared" si="154"/>
        <v>0.19735245833333334</v>
      </c>
      <c r="S138" s="13">
        <f t="shared" si="155"/>
        <v>4.9429961410725365E-2</v>
      </c>
      <c r="T138" s="2">
        <f t="shared" si="156"/>
        <v>0.01</v>
      </c>
      <c r="U138" s="14">
        <f t="shared" si="157"/>
        <v>4.9429961410725367E-4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5.984299614107254E-3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0.70931518540245697</v>
      </c>
      <c r="E139" s="10">
        <f t="shared" si="166"/>
        <v>-0.22011371359915199</v>
      </c>
      <c r="F139" s="7" t="s">
        <v>83</v>
      </c>
      <c r="G139" s="1">
        <v>4</v>
      </c>
      <c r="H139" s="9">
        <f t="shared" si="147"/>
        <v>0.70931518540245697</v>
      </c>
      <c r="I139" s="9">
        <f t="shared" si="148"/>
        <v>273.85931518540241</v>
      </c>
      <c r="J139" s="9">
        <f t="shared" si="149"/>
        <v>1.911190297300772E-2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2.9373641203056065</v>
      </c>
      <c r="P139" s="9">
        <f t="shared" si="152"/>
        <v>5.6138618063674928E-2</v>
      </c>
      <c r="Q139" s="12">
        <f t="shared" si="153"/>
        <v>1.4596040696555481E-2</v>
      </c>
      <c r="R139" s="9">
        <f t="shared" si="154"/>
        <v>0.19735245833333334</v>
      </c>
      <c r="S139" s="13">
        <f t="shared" si="155"/>
        <v>7.3959254522699663E-2</v>
      </c>
      <c r="T139" s="2">
        <f t="shared" si="156"/>
        <v>0.01</v>
      </c>
      <c r="U139" s="14">
        <f t="shared" si="157"/>
        <v>7.3959254522699665E-4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6.2295925452269972E-3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8.2115116407928799</v>
      </c>
      <c r="E140" s="10">
        <f t="shared" si="166"/>
        <v>0.70931518540245697</v>
      </c>
      <c r="F140" s="7" t="s">
        <v>83</v>
      </c>
      <c r="G140" s="1">
        <v>5</v>
      </c>
      <c r="H140" s="9">
        <f t="shared" si="147"/>
        <v>8.2115116407928799</v>
      </c>
      <c r="I140" s="9">
        <f t="shared" si="148"/>
        <v>281.36151164079286</v>
      </c>
      <c r="J140" s="9">
        <f t="shared" si="149"/>
        <v>4.9319488539823736E-2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3.6402734189085981</v>
      </c>
      <c r="P140" s="9">
        <f t="shared" si="152"/>
        <v>0.17953642316568758</v>
      </c>
      <c r="Q140" s="12">
        <f t="shared" si="153"/>
        <v>4.6679470023078769E-2</v>
      </c>
      <c r="R140" s="9">
        <f t="shared" si="154"/>
        <v>0.19735245833333334</v>
      </c>
      <c r="S140" s="13">
        <f t="shared" si="155"/>
        <v>0.23652844467858591</v>
      </c>
      <c r="T140" s="2">
        <f t="shared" si="156"/>
        <v>0.01</v>
      </c>
      <c r="U140" s="14">
        <f t="shared" si="157"/>
        <v>2.3652844467858592E-3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7.8552844467858589E-3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14.884661451488601</v>
      </c>
      <c r="E141" s="10">
        <f t="shared" si="166"/>
        <v>8.2115116407928799</v>
      </c>
      <c r="F141" s="7" t="s">
        <v>85</v>
      </c>
      <c r="G141" s="1">
        <v>6</v>
      </c>
      <c r="H141" s="9">
        <f t="shared" si="147"/>
        <v>14.884661451488601</v>
      </c>
      <c r="I141" s="9">
        <f t="shared" si="148"/>
        <v>288.0346614514886</v>
      </c>
      <c r="J141" s="9">
        <f t="shared" si="149"/>
        <v>0.10995443348246617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4.219784912409577</v>
      </c>
      <c r="P141" s="9">
        <f t="shared" si="152"/>
        <v>0.46398405946185317</v>
      </c>
      <c r="Q141" s="12">
        <f t="shared" si="153"/>
        <v>0.12063585546008183</v>
      </c>
      <c r="R141" s="9">
        <f t="shared" si="154"/>
        <v>0.19735245833333334</v>
      </c>
      <c r="S141" s="13">
        <f t="shared" si="155"/>
        <v>0.61127110591308065</v>
      </c>
      <c r="T141" s="2">
        <f t="shared" si="156"/>
        <v>0.01</v>
      </c>
      <c r="U141" s="14">
        <f t="shared" si="157"/>
        <v>6.1127110591308069E-3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1.1602711059130806E-2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16.617311878555999</v>
      </c>
      <c r="E142" s="10">
        <f t="shared" si="166"/>
        <v>14.884661451488601</v>
      </c>
      <c r="F142" s="7" t="s">
        <v>83</v>
      </c>
      <c r="G142" s="1">
        <v>7</v>
      </c>
      <c r="H142" s="9">
        <f t="shared" si="147"/>
        <v>16.617311878555999</v>
      </c>
      <c r="I142" s="9">
        <f t="shared" si="148"/>
        <v>289.76731187855597</v>
      </c>
      <c r="J142" s="9">
        <f t="shared" si="149"/>
        <v>0.13458512166608147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4.5148487696143906</v>
      </c>
      <c r="P142" s="9">
        <f t="shared" si="152"/>
        <v>0.60763147096251102</v>
      </c>
      <c r="Q142" s="12">
        <f t="shared" si="153"/>
        <v>0.15798418245025286</v>
      </c>
      <c r="R142" s="9">
        <f t="shared" si="154"/>
        <v>0.19735245833333334</v>
      </c>
      <c r="S142" s="13">
        <f t="shared" si="155"/>
        <v>0.80051793519295078</v>
      </c>
      <c r="T142" s="2">
        <f t="shared" si="156"/>
        <v>0.01</v>
      </c>
      <c r="U142" s="14">
        <f t="shared" si="157"/>
        <v>8.0051793519295075E-3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1.7955179351929508E-2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19.144789928519401</v>
      </c>
      <c r="E143" s="10">
        <f t="shared" si="166"/>
        <v>16.617311878555999</v>
      </c>
      <c r="F143" s="7" t="s">
        <v>83</v>
      </c>
      <c r="G143" s="1">
        <v>8</v>
      </c>
      <c r="H143" s="9">
        <f t="shared" si="147"/>
        <v>19.144789928519401</v>
      </c>
      <c r="I143" s="9">
        <f t="shared" si="148"/>
        <v>292.29478992851938</v>
      </c>
      <c r="J143" s="9">
        <f t="shared" si="149"/>
        <v>0.17996363014083741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4.6662652153185462</v>
      </c>
      <c r="P143" s="9">
        <f t="shared" si="152"/>
        <v>0.83975802734864191</v>
      </c>
      <c r="Q143" s="12">
        <f t="shared" si="153"/>
        <v>0.21833708711064689</v>
      </c>
      <c r="R143" s="9">
        <f t="shared" si="154"/>
        <v>0.19735245833333334</v>
      </c>
      <c r="S143" s="13">
        <f t="shared" si="155"/>
        <v>1.1063307189306453</v>
      </c>
      <c r="T143" s="2">
        <f t="shared" si="156"/>
        <v>0.01</v>
      </c>
      <c r="U143" s="14">
        <f t="shared" si="157"/>
        <v>1.1063307189306452E-2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2.1013307189306454E-2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17.688686455615802</v>
      </c>
      <c r="E144" s="10">
        <f t="shared" si="166"/>
        <v>19.144789928519401</v>
      </c>
      <c r="F144" s="7" t="s">
        <v>83</v>
      </c>
      <c r="G144" s="1">
        <v>9</v>
      </c>
      <c r="H144" s="9">
        <f t="shared" si="147"/>
        <v>17.688686455615802</v>
      </c>
      <c r="I144" s="9">
        <f t="shared" si="148"/>
        <v>290.8386864556158</v>
      </c>
      <c r="J144" s="9">
        <f t="shared" si="149"/>
        <v>0.15231919937946264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4.5855551046365708</v>
      </c>
      <c r="P144" s="9">
        <f t="shared" si="152"/>
        <v>0.69846808224865053</v>
      </c>
      <c r="Q144" s="12">
        <f t="shared" si="153"/>
        <v>0.18160170138464915</v>
      </c>
      <c r="R144" s="9">
        <f t="shared" si="154"/>
        <v>0.19735245833333334</v>
      </c>
      <c r="S144" s="13">
        <f t="shared" si="155"/>
        <v>0.9201897099144275</v>
      </c>
      <c r="T144" s="2">
        <f t="shared" si="156"/>
        <v>0.01</v>
      </c>
      <c r="U144" s="14">
        <f t="shared" si="157"/>
        <v>9.2018970991442749E-3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1.9151897099144277E-2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14.461500003938401</v>
      </c>
      <c r="E145" s="10">
        <f t="shared" si="166"/>
        <v>17.688686455615802</v>
      </c>
      <c r="F145" s="7" t="s">
        <v>83</v>
      </c>
      <c r="G145" s="1">
        <v>10</v>
      </c>
      <c r="H145" s="9">
        <f t="shared" si="147"/>
        <v>14.461500003938401</v>
      </c>
      <c r="I145" s="9">
        <f t="shared" si="148"/>
        <v>287.61150000393837</v>
      </c>
      <c r="J145" s="9">
        <f t="shared" si="149"/>
        <v>0.10461950833681957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4.646134939054587</v>
      </c>
      <c r="P145" s="9">
        <f t="shared" si="152"/>
        <v>0.48607635299041008</v>
      </c>
      <c r="Q145" s="12">
        <f t="shared" si="153"/>
        <v>0.12637985177750663</v>
      </c>
      <c r="R145" s="9">
        <f t="shared" si="154"/>
        <v>0.19735245833333334</v>
      </c>
      <c r="S145" s="13">
        <f t="shared" si="155"/>
        <v>0.64037637455748253</v>
      </c>
      <c r="T145" s="2">
        <f t="shared" si="156"/>
        <v>0.01</v>
      </c>
      <c r="U145" s="14">
        <f t="shared" si="157"/>
        <v>6.4037637455748257E-3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1.6353763745574824E-2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10.7363611574887</v>
      </c>
      <c r="E146" s="10">
        <f t="shared" si="166"/>
        <v>14.461500003938401</v>
      </c>
      <c r="F146" s="7" t="s">
        <v>83</v>
      </c>
      <c r="G146" s="1">
        <v>11</v>
      </c>
      <c r="H146" s="9">
        <f t="shared" si="147"/>
        <v>10.7363611574887</v>
      </c>
      <c r="I146" s="9">
        <f t="shared" si="148"/>
        <v>283.88636115748869</v>
      </c>
      <c r="J146" s="9">
        <f t="shared" si="149"/>
        <v>6.7094392981388626E-2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4.9191065027308438</v>
      </c>
      <c r="P146" s="9">
        <f t="shared" si="152"/>
        <v>0.33004446481152749</v>
      </c>
      <c r="Q146" s="12">
        <f t="shared" si="153"/>
        <v>8.5811560850997157E-2</v>
      </c>
      <c r="R146" s="9">
        <f t="shared" si="154"/>
        <v>0.19735245833333334</v>
      </c>
      <c r="S146" s="13">
        <f t="shared" si="155"/>
        <v>0.43481374174756537</v>
      </c>
      <c r="T146" s="2">
        <f t="shared" si="156"/>
        <v>0.01</v>
      </c>
      <c r="U146" s="14">
        <f t="shared" si="157"/>
        <v>4.3481374174756541E-3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9.838137417475655E-3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6.4243522474665902</v>
      </c>
      <c r="E147" s="10">
        <f t="shared" si="166"/>
        <v>10.7363611574887</v>
      </c>
      <c r="F147" s="7" t="s">
        <v>85</v>
      </c>
      <c r="G147" s="1">
        <v>12</v>
      </c>
      <c r="H147" s="9">
        <f t="shared" si="147"/>
        <v>6.4243522474665902</v>
      </c>
      <c r="I147" s="9">
        <f t="shared" si="148"/>
        <v>279.57435224746655</v>
      </c>
      <c r="J147" s="9">
        <f t="shared" si="149"/>
        <v>3.9531706753838484E-2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5.3481099545859827</v>
      </c>
      <c r="P147" s="9">
        <f t="shared" si="152"/>
        <v>0.21141991441197752</v>
      </c>
      <c r="Q147" s="12">
        <f t="shared" si="153"/>
        <v>5.4969177747114156E-2</v>
      </c>
      <c r="R147" s="9">
        <f t="shared" si="154"/>
        <v>0.19735245833333334</v>
      </c>
      <c r="S147" s="13">
        <f t="shared" si="155"/>
        <v>0.27853302771769789</v>
      </c>
      <c r="T147" s="2">
        <f t="shared" si="156"/>
        <v>0.01</v>
      </c>
      <c r="U147" s="14">
        <f t="shared" si="157"/>
        <v>2.7853302771769788E-3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8.2753302771769802E-3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4.6749591889247597</v>
      </c>
      <c r="E148" s="10">
        <f t="shared" si="166"/>
        <v>6.4243522474665902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1130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6510590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2764790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15852530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30804100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53525041.788222671</v>
      </c>
      <c r="J13" s="6" t="s">
        <v>37</v>
      </c>
      <c r="K13" s="6">
        <f>I13/(10000*1000)</f>
        <v>5.3525041788222669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7.0363132419354804</v>
      </c>
      <c r="E26" s="7"/>
      <c r="F26" s="7"/>
      <c r="G26" s="1">
        <v>1</v>
      </c>
      <c r="H26" s="9">
        <f t="shared" ref="H26:H37" si="0">E27</f>
        <v>7.0363132419354804</v>
      </c>
      <c r="I26" s="9">
        <f t="shared" ref="I26:I37" si="1">H26+273.15</f>
        <v>280.18631324193547</v>
      </c>
      <c r="J26" s="9">
        <f t="shared" ref="J26:J37" si="2">EXP(($C$15*(I26-$C$13))/($C$16*I26*$C$13))</f>
        <v>4.2656082274573272E-2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1.7289403435340847</v>
      </c>
      <c r="Q26" s="12">
        <f t="shared" ref="Q26:Q37" si="6">P26*$B$28</f>
        <v>0.17289403435340847</v>
      </c>
      <c r="R26" s="9">
        <f t="shared" ref="R26:R37" si="7">L26*$B$28</f>
        <v>4.0532094166666672</v>
      </c>
      <c r="S26" s="13">
        <f t="shared" ref="S26:S37" si="8">Q26/R26</f>
        <v>4.2656082274573265E-2</v>
      </c>
      <c r="T26" s="2">
        <f t="shared" ref="T26:T37" si="9">$B$27/100</f>
        <v>0.34</v>
      </c>
      <c r="U26" s="14">
        <f t="shared" ref="U26:U37" si="10">S26*T26</f>
        <v>1.450306797335491E-2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2.740306797335491E-2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94.166666666666671</v>
      </c>
      <c r="AU26" s="1">
        <f t="shared" ref="AU26:AU37" si="17">AT26*10000*AS26*0.67*AR26*AQ26</f>
        <v>206106.32234257553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6.9547771177060902</v>
      </c>
      <c r="E27" s="10">
        <f t="shared" ref="E27:E38" si="18">D26</f>
        <v>7.0363132419354804</v>
      </c>
      <c r="F27" s="7" t="s">
        <v>83</v>
      </c>
      <c r="G27" s="1">
        <v>2</v>
      </c>
      <c r="H27" s="9">
        <f t="shared" si="0"/>
        <v>6.9547771177060902</v>
      </c>
      <c r="I27" s="9">
        <f t="shared" si="1"/>
        <v>280.10477711770608</v>
      </c>
      <c r="J27" s="9">
        <f t="shared" si="2"/>
        <v>4.2226758830976853E-2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79.335247989799242</v>
      </c>
      <c r="P27" s="9">
        <f t="shared" si="5"/>
        <v>3.3500703836609937</v>
      </c>
      <c r="Q27" s="12">
        <f t="shared" si="6"/>
        <v>0.33500703836609941</v>
      </c>
      <c r="R27" s="9">
        <f t="shared" si="7"/>
        <v>4.0532094166666672</v>
      </c>
      <c r="S27" s="13">
        <f t="shared" si="8"/>
        <v>8.2652289563070983E-2</v>
      </c>
      <c r="T27" s="2">
        <f t="shared" si="9"/>
        <v>0.34</v>
      </c>
      <c r="U27" s="14">
        <f t="shared" si="10"/>
        <v>2.8101778451444136E-2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4.1001778451444135E-2</v>
      </c>
      <c r="AR27" s="9">
        <f t="shared" si="14"/>
        <v>119.21204166666666</v>
      </c>
      <c r="AS27" s="1">
        <f t="shared" si="15"/>
        <v>0.1</v>
      </c>
      <c r="AT27" s="1">
        <f t="shared" si="16"/>
        <v>94.166666666666671</v>
      </c>
      <c r="AU27" s="1">
        <f t="shared" si="17"/>
        <v>308386.11845758249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5.4824164500798798</v>
      </c>
      <c r="E28" s="10">
        <f t="shared" si="18"/>
        <v>6.9547771177060902</v>
      </c>
      <c r="F28" s="7" t="s">
        <v>83</v>
      </c>
      <c r="G28" s="1">
        <v>3</v>
      </c>
      <c r="H28" s="9">
        <f t="shared" si="0"/>
        <v>5.4824164500798798</v>
      </c>
      <c r="I28" s="9">
        <f t="shared" si="1"/>
        <v>278.63241645007986</v>
      </c>
      <c r="J28" s="9">
        <f t="shared" si="2"/>
        <v>3.5140958961889304E-2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116.51727177280492</v>
      </c>
      <c r="P28" s="9">
        <f t="shared" si="5"/>
        <v>4.0945286657194409</v>
      </c>
      <c r="Q28" s="12">
        <f t="shared" si="6"/>
        <v>0.40945286657194413</v>
      </c>
      <c r="R28" s="9">
        <f t="shared" si="7"/>
        <v>4.0532094166666672</v>
      </c>
      <c r="S28" s="13">
        <f t="shared" si="8"/>
        <v>0.10101942053334009</v>
      </c>
      <c r="T28" s="2">
        <f t="shared" si="9"/>
        <v>0.34</v>
      </c>
      <c r="U28" s="14">
        <f t="shared" si="10"/>
        <v>3.4346602981335635E-2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4.7246602981335636E-2</v>
      </c>
      <c r="AR28" s="9">
        <f t="shared" si="14"/>
        <v>119.21204166666666</v>
      </c>
      <c r="AS28" s="1">
        <f t="shared" si="15"/>
        <v>0.1</v>
      </c>
      <c r="AT28" s="1">
        <f t="shared" si="16"/>
        <v>94.166666666666671</v>
      </c>
      <c r="AU28" s="1">
        <f t="shared" si="17"/>
        <v>355355.23223645339</v>
      </c>
    </row>
    <row r="29" spans="1:47" x14ac:dyDescent="0.15">
      <c r="C29" s="7">
        <v>3</v>
      </c>
      <c r="D29" s="8">
        <v>8.34646696883404</v>
      </c>
      <c r="E29" s="10">
        <f t="shared" si="18"/>
        <v>5.4824164500798798</v>
      </c>
      <c r="F29" s="7" t="s">
        <v>83</v>
      </c>
      <c r="G29" s="1">
        <v>4</v>
      </c>
      <c r="H29" s="9">
        <f t="shared" si="0"/>
        <v>8.34646696883404</v>
      </c>
      <c r="I29" s="9">
        <f t="shared" si="1"/>
        <v>281.496466968834</v>
      </c>
      <c r="J29" s="9">
        <f t="shared" si="2"/>
        <v>5.0144565312467283E-2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152.95483727375213</v>
      </c>
      <c r="P29" s="9">
        <f t="shared" si="5"/>
        <v>7.6698538275314689</v>
      </c>
      <c r="Q29" s="12">
        <f t="shared" si="6"/>
        <v>0.76698538275314698</v>
      </c>
      <c r="R29" s="9">
        <f t="shared" si="7"/>
        <v>4.0532094166666672</v>
      </c>
      <c r="S29" s="13">
        <f t="shared" si="8"/>
        <v>0.18922915248329575</v>
      </c>
      <c r="T29" s="2">
        <f t="shared" si="9"/>
        <v>0.34</v>
      </c>
      <c r="U29" s="14">
        <f t="shared" si="10"/>
        <v>6.4337911844320556E-2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7.723791184432055E-2</v>
      </c>
      <c r="AR29" s="9">
        <f t="shared" si="14"/>
        <v>119.21204166666666</v>
      </c>
      <c r="AS29" s="1">
        <f t="shared" si="15"/>
        <v>0.1</v>
      </c>
      <c r="AT29" s="1">
        <f t="shared" si="16"/>
        <v>94.166666666666671</v>
      </c>
      <c r="AU29" s="1">
        <f t="shared" si="17"/>
        <v>580928.45557044388</v>
      </c>
    </row>
    <row r="30" spans="1:47" x14ac:dyDescent="0.15">
      <c r="C30" s="7">
        <v>4</v>
      </c>
      <c r="D30" s="8">
        <v>12.163156994624</v>
      </c>
      <c r="E30" s="10">
        <f t="shared" si="18"/>
        <v>8.34646696883404</v>
      </c>
      <c r="F30" s="7" t="s">
        <v>83</v>
      </c>
      <c r="G30" s="1">
        <v>5</v>
      </c>
      <c r="H30" s="9">
        <f t="shared" si="0"/>
        <v>12.163156994624</v>
      </c>
      <c r="I30" s="9">
        <f t="shared" si="1"/>
        <v>285.31315699462397</v>
      </c>
      <c r="J30" s="9">
        <f t="shared" si="2"/>
        <v>7.9648172914045925E-2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138.02073427390962</v>
      </c>
      <c r="O30" s="9">
        <f t="shared" si="19"/>
        <v>47.796343338977692</v>
      </c>
      <c r="P30" s="9">
        <f t="shared" si="5"/>
        <v>3.8068914189220022</v>
      </c>
      <c r="Q30" s="12">
        <f t="shared" si="6"/>
        <v>0.38068914189220027</v>
      </c>
      <c r="R30" s="9">
        <f t="shared" si="7"/>
        <v>4.0532094166666672</v>
      </c>
      <c r="S30" s="13">
        <f t="shared" si="8"/>
        <v>9.3922889926885772E-2</v>
      </c>
      <c r="T30" s="2">
        <f t="shared" si="9"/>
        <v>0.34</v>
      </c>
      <c r="U30" s="14">
        <f t="shared" si="10"/>
        <v>3.1933782575141165E-2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4.4833782575141166E-2</v>
      </c>
      <c r="AR30" s="9">
        <f t="shared" si="14"/>
        <v>119.21204166666666</v>
      </c>
      <c r="AS30" s="1">
        <f t="shared" si="15"/>
        <v>0.1</v>
      </c>
      <c r="AT30" s="1">
        <f t="shared" si="16"/>
        <v>94.166666666666671</v>
      </c>
      <c r="AU30" s="1">
        <f t="shared" si="17"/>
        <v>337207.71894059161</v>
      </c>
    </row>
    <row r="31" spans="1:47" x14ac:dyDescent="0.15">
      <c r="C31" s="7">
        <v>5</v>
      </c>
      <c r="D31" s="8">
        <v>14.954999556116499</v>
      </c>
      <c r="E31" s="10">
        <f t="shared" si="18"/>
        <v>12.163156994624</v>
      </c>
      <c r="F31" s="7" t="s">
        <v>85</v>
      </c>
      <c r="G31" s="1">
        <v>6</v>
      </c>
      <c r="H31" s="9">
        <f t="shared" si="0"/>
        <v>14.954999556116499</v>
      </c>
      <c r="I31" s="9">
        <f t="shared" si="1"/>
        <v>288.10499955611647</v>
      </c>
      <c r="J31" s="9">
        <f t="shared" si="2"/>
        <v>0.1108656403163595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84.521546086722353</v>
      </c>
      <c r="P31" s="9">
        <f t="shared" si="5"/>
        <v>9.3705353274331635</v>
      </c>
      <c r="Q31" s="12">
        <f t="shared" si="6"/>
        <v>0.93705353274331638</v>
      </c>
      <c r="R31" s="9">
        <f t="shared" si="7"/>
        <v>4.0532094166666672</v>
      </c>
      <c r="S31" s="13">
        <f t="shared" si="8"/>
        <v>0.23118803802492471</v>
      </c>
      <c r="T31" s="2">
        <f t="shared" si="9"/>
        <v>0.34</v>
      </c>
      <c r="U31" s="14">
        <f t="shared" si="10"/>
        <v>7.860393292847441E-2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0.1042539329284744</v>
      </c>
      <c r="AR31" s="9">
        <f t="shared" si="14"/>
        <v>119.21204166666666</v>
      </c>
      <c r="AS31" s="1">
        <f t="shared" si="15"/>
        <v>0.1</v>
      </c>
      <c r="AT31" s="1">
        <f t="shared" si="16"/>
        <v>94.166666666666671</v>
      </c>
      <c r="AU31" s="1">
        <f t="shared" si="17"/>
        <v>784123.68741085625</v>
      </c>
    </row>
    <row r="32" spans="1:47" x14ac:dyDescent="0.15">
      <c r="C32" s="7">
        <v>6</v>
      </c>
      <c r="D32" s="8">
        <v>19.6116056053344</v>
      </c>
      <c r="E32" s="10">
        <f t="shared" si="18"/>
        <v>14.954999556116499</v>
      </c>
      <c r="F32" s="7" t="s">
        <v>83</v>
      </c>
      <c r="G32" s="1">
        <v>7</v>
      </c>
      <c r="H32" s="9">
        <f t="shared" si="0"/>
        <v>19.6116056053344</v>
      </c>
      <c r="I32" s="9">
        <f t="shared" si="1"/>
        <v>292.76160560533435</v>
      </c>
      <c r="J32" s="9">
        <f t="shared" si="2"/>
        <v>0.18978101483907106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115.68310492595586</v>
      </c>
      <c r="P32" s="9">
        <f t="shared" si="5"/>
        <v>21.954457052582644</v>
      </c>
      <c r="Q32" s="12">
        <f t="shared" si="6"/>
        <v>2.1954457052582645</v>
      </c>
      <c r="R32" s="9">
        <f t="shared" si="7"/>
        <v>4.0532094166666672</v>
      </c>
      <c r="S32" s="13">
        <f t="shared" si="8"/>
        <v>0.54165612470716717</v>
      </c>
      <c r="T32" s="2">
        <f t="shared" si="9"/>
        <v>0.34</v>
      </c>
      <c r="U32" s="14">
        <f t="shared" si="10"/>
        <v>0.18416308240043686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0.20981308240043686</v>
      </c>
      <c r="AR32" s="9">
        <f t="shared" si="14"/>
        <v>119.21204166666666</v>
      </c>
      <c r="AS32" s="1">
        <f t="shared" si="15"/>
        <v>0.1</v>
      </c>
      <c r="AT32" s="1">
        <f t="shared" si="16"/>
        <v>94.166666666666671</v>
      </c>
      <c r="AU32" s="1">
        <f t="shared" si="17"/>
        <v>1578064.2822534128</v>
      </c>
    </row>
    <row r="33" spans="1:48" x14ac:dyDescent="0.15">
      <c r="C33" s="7">
        <v>7</v>
      </c>
      <c r="D33" s="8">
        <v>22.868050277251001</v>
      </c>
      <c r="E33" s="10">
        <f t="shared" si="18"/>
        <v>19.6116056053344</v>
      </c>
      <c r="F33" s="7" t="s">
        <v>83</v>
      </c>
      <c r="G33" s="1">
        <v>8</v>
      </c>
      <c r="H33" s="9">
        <f t="shared" si="0"/>
        <v>22.868050277251001</v>
      </c>
      <c r="I33" s="9">
        <f t="shared" si="1"/>
        <v>296.01805027725095</v>
      </c>
      <c r="J33" s="9">
        <f t="shared" si="2"/>
        <v>0.27362023792344398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134.26074204003987</v>
      </c>
      <c r="P33" s="9">
        <f t="shared" si="5"/>
        <v>36.73645618077385</v>
      </c>
      <c r="Q33" s="12">
        <f t="shared" si="6"/>
        <v>3.6736456180773853</v>
      </c>
      <c r="R33" s="9">
        <f t="shared" si="7"/>
        <v>4.0532094166666672</v>
      </c>
      <c r="S33" s="13">
        <f t="shared" si="8"/>
        <v>0.9063547525996245</v>
      </c>
      <c r="T33" s="2">
        <f t="shared" si="9"/>
        <v>0.34</v>
      </c>
      <c r="U33" s="14">
        <f t="shared" si="10"/>
        <v>0.30816061588387234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0.33381061588387234</v>
      </c>
      <c r="AR33" s="9">
        <f t="shared" si="14"/>
        <v>119.21204166666666</v>
      </c>
      <c r="AS33" s="1">
        <f t="shared" si="15"/>
        <v>0.1</v>
      </c>
      <c r="AT33" s="1">
        <f t="shared" si="16"/>
        <v>94.166666666666671</v>
      </c>
      <c r="AU33" s="1">
        <f t="shared" si="17"/>
        <v>2510685.2439162098</v>
      </c>
    </row>
    <row r="34" spans="1:48" x14ac:dyDescent="0.15">
      <c r="C34" s="7">
        <v>8</v>
      </c>
      <c r="D34" s="8">
        <v>23.952131753447301</v>
      </c>
      <c r="E34" s="10">
        <f t="shared" si="18"/>
        <v>22.868050277251001</v>
      </c>
      <c r="F34" s="7" t="s">
        <v>83</v>
      </c>
      <c r="G34" s="1">
        <v>9</v>
      </c>
      <c r="H34" s="9">
        <f t="shared" si="0"/>
        <v>23.952131753447301</v>
      </c>
      <c r="I34" s="9">
        <f t="shared" si="1"/>
        <v>297.10213175344728</v>
      </c>
      <c r="J34" s="9">
        <f t="shared" si="2"/>
        <v>0.30851213583552101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138.0563800259327</v>
      </c>
      <c r="P34" s="9">
        <f t="shared" si="5"/>
        <v>42.592068667520856</v>
      </c>
      <c r="Q34" s="12">
        <f t="shared" si="6"/>
        <v>4.2592068667520859</v>
      </c>
      <c r="R34" s="9">
        <f t="shared" si="7"/>
        <v>4.0532094166666672</v>
      </c>
      <c r="S34" s="13">
        <f t="shared" si="8"/>
        <v>1.050823293076929</v>
      </c>
      <c r="T34" s="2">
        <f t="shared" si="9"/>
        <v>0.34</v>
      </c>
      <c r="U34" s="14">
        <f t="shared" si="10"/>
        <v>0.35727991964615591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0.38292991964615591</v>
      </c>
      <c r="AR34" s="9">
        <f t="shared" si="14"/>
        <v>119.21204166666666</v>
      </c>
      <c r="AS34" s="1">
        <f t="shared" si="15"/>
        <v>0.1</v>
      </c>
      <c r="AT34" s="1">
        <f t="shared" si="16"/>
        <v>94.166666666666671</v>
      </c>
      <c r="AU34" s="1">
        <f t="shared" si="17"/>
        <v>2880125.595059223</v>
      </c>
    </row>
    <row r="35" spans="1:48" x14ac:dyDescent="0.15">
      <c r="C35" s="7">
        <v>9</v>
      </c>
      <c r="D35" s="8">
        <v>21.207218245290999</v>
      </c>
      <c r="E35" s="10">
        <f t="shared" si="18"/>
        <v>23.952131753447301</v>
      </c>
      <c r="F35" s="7" t="s">
        <v>83</v>
      </c>
      <c r="G35" s="1">
        <v>10</v>
      </c>
      <c r="H35" s="9">
        <f t="shared" si="0"/>
        <v>21.207218245290999</v>
      </c>
      <c r="I35" s="9">
        <f t="shared" si="1"/>
        <v>294.35721824529099</v>
      </c>
      <c r="J35" s="9">
        <f t="shared" si="2"/>
        <v>0.22727340202331212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135.9964055250785</v>
      </c>
      <c r="P35" s="9">
        <f t="shared" si="5"/>
        <v>30.908365746626551</v>
      </c>
      <c r="Q35" s="12">
        <f t="shared" si="6"/>
        <v>3.0908365746626552</v>
      </c>
      <c r="R35" s="9">
        <f t="shared" si="7"/>
        <v>4.0532094166666672</v>
      </c>
      <c r="S35" s="13">
        <f t="shared" si="8"/>
        <v>0.7625652308891897</v>
      </c>
      <c r="T35" s="2">
        <f t="shared" si="9"/>
        <v>0.34</v>
      </c>
      <c r="U35" s="14">
        <f t="shared" si="10"/>
        <v>0.25927217850232454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0.28492217850232454</v>
      </c>
      <c r="AR35" s="9">
        <f t="shared" si="14"/>
        <v>119.21204166666666</v>
      </c>
      <c r="AS35" s="1">
        <f t="shared" si="15"/>
        <v>0.1</v>
      </c>
      <c r="AT35" s="1">
        <f t="shared" si="16"/>
        <v>94.166666666666671</v>
      </c>
      <c r="AU35" s="1">
        <f t="shared" si="17"/>
        <v>2142981.3049417995</v>
      </c>
    </row>
    <row r="36" spans="1:48" x14ac:dyDescent="0.15">
      <c r="C36" s="7">
        <v>10</v>
      </c>
      <c r="D36" s="8">
        <v>14.3304897714058</v>
      </c>
      <c r="E36" s="10">
        <f t="shared" si="18"/>
        <v>21.207218245290999</v>
      </c>
      <c r="F36" s="7" t="s">
        <v>83</v>
      </c>
      <c r="G36" s="1">
        <v>11</v>
      </c>
      <c r="H36" s="9">
        <f t="shared" si="0"/>
        <v>14.3304897714058</v>
      </c>
      <c r="I36" s="9">
        <f t="shared" si="1"/>
        <v>287.48048977140576</v>
      </c>
      <c r="J36" s="9">
        <f t="shared" si="2"/>
        <v>0.10301783768356279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99.833637789529362</v>
      </c>
      <c r="O36" s="9">
        <f t="shared" si="19"/>
        <v>45.786496155589262</v>
      </c>
      <c r="P36" s="9">
        <f t="shared" si="5"/>
        <v>4.7168258290555665</v>
      </c>
      <c r="Q36" s="12">
        <f t="shared" si="6"/>
        <v>0.47168258290555665</v>
      </c>
      <c r="R36" s="9">
        <f t="shared" si="7"/>
        <v>4.0532094166666672</v>
      </c>
      <c r="S36" s="13">
        <f t="shared" si="8"/>
        <v>0.11637261597340937</v>
      </c>
      <c r="T36" s="2">
        <f t="shared" si="9"/>
        <v>0.34</v>
      </c>
      <c r="U36" s="14">
        <f t="shared" si="10"/>
        <v>3.9566689430959187E-2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5.2466689430959189E-2</v>
      </c>
      <c r="AR36" s="9">
        <f t="shared" si="14"/>
        <v>119.21204166666666</v>
      </c>
      <c r="AS36" s="1">
        <f t="shared" si="15"/>
        <v>0.1</v>
      </c>
      <c r="AT36" s="1">
        <f t="shared" si="16"/>
        <v>94.166666666666671</v>
      </c>
      <c r="AU36" s="1">
        <f t="shared" si="17"/>
        <v>394616.99743326841</v>
      </c>
    </row>
    <row r="37" spans="1:48" x14ac:dyDescent="0.15">
      <c r="C37" s="7">
        <v>11</v>
      </c>
      <c r="D37" s="8">
        <v>9.8472155357347209</v>
      </c>
      <c r="E37" s="10">
        <f t="shared" si="18"/>
        <v>14.3304897714058</v>
      </c>
      <c r="F37" s="7" t="s">
        <v>85</v>
      </c>
      <c r="G37" s="1">
        <v>12</v>
      </c>
      <c r="H37" s="9">
        <f t="shared" si="0"/>
        <v>9.8472155357347209</v>
      </c>
      <c r="I37" s="9">
        <f t="shared" si="1"/>
        <v>282.99721553573471</v>
      </c>
      <c r="J37" s="9">
        <f t="shared" si="2"/>
        <v>6.0240169074154915E-2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81.601764493200363</v>
      </c>
      <c r="P37" s="9">
        <f t="shared" si="5"/>
        <v>4.9157040898197613</v>
      </c>
      <c r="Q37" s="12">
        <f t="shared" si="6"/>
        <v>0.49157040898197613</v>
      </c>
      <c r="R37" s="9">
        <f t="shared" si="7"/>
        <v>4.0532094166666672</v>
      </c>
      <c r="S37" s="13">
        <f t="shared" si="8"/>
        <v>0.12127930201697804</v>
      </c>
      <c r="T37" s="2">
        <f t="shared" si="9"/>
        <v>0.34</v>
      </c>
      <c r="U37" s="14">
        <f t="shared" si="10"/>
        <v>4.1234962685772536E-2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5.4134962685772538E-2</v>
      </c>
      <c r="AR37" s="9">
        <f t="shared" si="14"/>
        <v>119.21204166666666</v>
      </c>
      <c r="AS37" s="1">
        <f t="shared" si="15"/>
        <v>0.1</v>
      </c>
      <c r="AT37" s="1">
        <f t="shared" si="16"/>
        <v>94.166666666666671</v>
      </c>
      <c r="AU37" s="1">
        <f t="shared" si="17"/>
        <v>407164.55836864939</v>
      </c>
      <c r="AV37" s="1">
        <f>SUM(AU26:AU37)</f>
        <v>12485745.516931064</v>
      </c>
    </row>
    <row r="38" spans="1:48" x14ac:dyDescent="0.15">
      <c r="C38" s="7">
        <v>12</v>
      </c>
      <c r="D38" s="8">
        <v>8.0137433864446805</v>
      </c>
      <c r="E38" s="10">
        <f t="shared" si="18"/>
        <v>9.8472155357347209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7.0363132419354804</v>
      </c>
      <c r="E42" s="7"/>
      <c r="F42" s="7"/>
      <c r="G42" s="1">
        <v>1</v>
      </c>
      <c r="H42" s="9">
        <f t="shared" ref="H42:H53" si="20">E43</f>
        <v>7.0363132419354804</v>
      </c>
      <c r="I42" s="9">
        <f t="shared" ref="I42:I53" si="21">H42+273.15</f>
        <v>280.18631324193547</v>
      </c>
      <c r="J42" s="9">
        <f t="shared" ref="J42:J53" si="22">EXP(($C$15*(I42-$C$13))/($C$16*I42*$C$13))</f>
        <v>4.2656082274573272E-2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2.5105770423728533</v>
      </c>
      <c r="Q42" s="12">
        <f t="shared" ref="Q42:Q53" si="26">P42*$B$44</f>
        <v>0.6025384901694848</v>
      </c>
      <c r="R42" s="9">
        <f t="shared" ref="R42:R53" si="27">L42*$B$44</f>
        <v>14.125500000000001</v>
      </c>
      <c r="S42" s="13">
        <f t="shared" ref="S42:S53" si="28">Q42/R42</f>
        <v>4.2656082274573272E-2</v>
      </c>
      <c r="T42" s="2">
        <f t="shared" ref="T42:T53" si="29">$B$43/100</f>
        <v>0.43</v>
      </c>
      <c r="U42" s="14">
        <f t="shared" ref="U42:U53" si="30">S42*T42</f>
        <v>1.8342115378066508E-2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2.6762115378066505E-2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542549.16666666663</v>
      </c>
      <c r="AU42" s="1">
        <f t="shared" ref="AU42:AU53" si="38">AT42*10000*AS42*0.67*AR42*AQ42</f>
        <v>3195727324.7762542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6.9547771177060902</v>
      </c>
      <c r="E43" s="10">
        <f t="shared" ref="E43:E54" si="40">D42</f>
        <v>7.0363132419354804</v>
      </c>
      <c r="F43" s="7" t="s">
        <v>83</v>
      </c>
      <c r="G43" s="1">
        <v>2</v>
      </c>
      <c r="H43" s="9">
        <f t="shared" si="20"/>
        <v>6.9547771177060902</v>
      </c>
      <c r="I43" s="9">
        <f t="shared" si="21"/>
        <v>280.10477711770608</v>
      </c>
      <c r="J43" s="9">
        <f t="shared" si="22"/>
        <v>4.2226758830976853E-2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115.20192295762715</v>
      </c>
      <c r="P43" s="9">
        <f t="shared" si="25"/>
        <v>4.864603817596497</v>
      </c>
      <c r="Q43" s="12">
        <f t="shared" si="26"/>
        <v>1.1675049162231592</v>
      </c>
      <c r="R43" s="9">
        <f t="shared" si="27"/>
        <v>14.125500000000001</v>
      </c>
      <c r="S43" s="13">
        <f t="shared" si="28"/>
        <v>8.2652289563070983E-2</v>
      </c>
      <c r="T43" s="2">
        <f t="shared" si="29"/>
        <v>0.43</v>
      </c>
      <c r="U43" s="14">
        <f t="shared" si="30"/>
        <v>3.5540484512120524E-2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4.3960484512120521E-2</v>
      </c>
      <c r="AR43" s="9">
        <f t="shared" si="35"/>
        <v>136.875</v>
      </c>
      <c r="AS43" s="1">
        <f t="shared" si="36"/>
        <v>0.24</v>
      </c>
      <c r="AT43" s="1">
        <f t="shared" si="37"/>
        <v>542549.16666666663</v>
      </c>
      <c r="AU43" s="1">
        <f t="shared" si="38"/>
        <v>5249425151.2316961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5.4824164500798798</v>
      </c>
      <c r="E44" s="10">
        <f t="shared" si="40"/>
        <v>6.9547771177060902</v>
      </c>
      <c r="F44" s="7" t="s">
        <v>83</v>
      </c>
      <c r="G44" s="1">
        <v>3</v>
      </c>
      <c r="H44" s="9">
        <f t="shared" si="20"/>
        <v>5.4824164500798798</v>
      </c>
      <c r="I44" s="9">
        <f t="shared" si="21"/>
        <v>278.63241645007986</v>
      </c>
      <c r="J44" s="9">
        <f t="shared" si="22"/>
        <v>3.5140958961889304E-2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169.19356914003066</v>
      </c>
      <c r="P44" s="9">
        <f t="shared" si="25"/>
        <v>5.945624269765398</v>
      </c>
      <c r="Q44" s="12">
        <f t="shared" si="26"/>
        <v>1.4269498247436956</v>
      </c>
      <c r="R44" s="9">
        <f t="shared" si="27"/>
        <v>14.125500000000001</v>
      </c>
      <c r="S44" s="13">
        <f t="shared" si="28"/>
        <v>0.10101942053334009</v>
      </c>
      <c r="T44" s="2">
        <f t="shared" si="29"/>
        <v>0.43</v>
      </c>
      <c r="U44" s="14">
        <f t="shared" si="30"/>
        <v>4.3438350829336239E-2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5.1858350829336236E-2</v>
      </c>
      <c r="AR44" s="9">
        <f t="shared" si="35"/>
        <v>136.875</v>
      </c>
      <c r="AS44" s="1">
        <f t="shared" si="36"/>
        <v>0.24</v>
      </c>
      <c r="AT44" s="1">
        <f t="shared" si="37"/>
        <v>542549.16666666663</v>
      </c>
      <c r="AU44" s="1">
        <f t="shared" si="38"/>
        <v>6192527997.9536638</v>
      </c>
    </row>
    <row r="45" spans="1:48" x14ac:dyDescent="0.15">
      <c r="C45" s="7">
        <v>3</v>
      </c>
      <c r="D45" s="7">
        <f t="shared" si="39"/>
        <v>8.34646696883404</v>
      </c>
      <c r="E45" s="10">
        <f t="shared" si="40"/>
        <v>5.4824164500798798</v>
      </c>
      <c r="F45" s="7" t="s">
        <v>83</v>
      </c>
      <c r="G45" s="1">
        <v>4</v>
      </c>
      <c r="H45" s="9">
        <f t="shared" si="20"/>
        <v>8.34646696883404</v>
      </c>
      <c r="I45" s="9">
        <f t="shared" si="21"/>
        <v>281.496466968834</v>
      </c>
      <c r="J45" s="9">
        <f t="shared" si="22"/>
        <v>5.0144565312467283E-2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222.10419487026525</v>
      </c>
      <c r="P45" s="9">
        <f t="shared" si="25"/>
        <v>11.137318305844977</v>
      </c>
      <c r="Q45" s="12">
        <f t="shared" si="26"/>
        <v>2.6729563934027945</v>
      </c>
      <c r="R45" s="9">
        <f t="shared" si="27"/>
        <v>14.125500000000001</v>
      </c>
      <c r="S45" s="13">
        <f t="shared" si="28"/>
        <v>0.18922915248329578</v>
      </c>
      <c r="T45" s="2">
        <f t="shared" si="29"/>
        <v>0.43</v>
      </c>
      <c r="U45" s="14">
        <f t="shared" si="30"/>
        <v>8.1368535567817188E-2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8.9788535567817199E-2</v>
      </c>
      <c r="AR45" s="9">
        <f t="shared" si="35"/>
        <v>136.875</v>
      </c>
      <c r="AS45" s="1">
        <f t="shared" si="36"/>
        <v>0.24</v>
      </c>
      <c r="AT45" s="1">
        <f t="shared" si="37"/>
        <v>542549.16666666663</v>
      </c>
      <c r="AU45" s="1">
        <f t="shared" si="38"/>
        <v>10721860828.717817</v>
      </c>
    </row>
    <row r="46" spans="1:48" x14ac:dyDescent="0.15">
      <c r="C46" s="7">
        <v>4</v>
      </c>
      <c r="D46" s="7">
        <f t="shared" si="39"/>
        <v>12.163156994624</v>
      </c>
      <c r="E46" s="10">
        <f t="shared" si="40"/>
        <v>8.34646696883404</v>
      </c>
      <c r="F46" s="7" t="s">
        <v>83</v>
      </c>
      <c r="G46" s="1">
        <v>5</v>
      </c>
      <c r="H46" s="9">
        <f t="shared" si="20"/>
        <v>12.163156994624</v>
      </c>
      <c r="I46" s="9">
        <f t="shared" si="21"/>
        <v>285.31315699462397</v>
      </c>
      <c r="J46" s="9">
        <f t="shared" si="22"/>
        <v>7.9648172914045925E-2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200.41853273619924</v>
      </c>
      <c r="O46" s="9">
        <f t="shared" si="41"/>
        <v>69.40459382822101</v>
      </c>
      <c r="P46" s="9">
        <f t="shared" si="25"/>
        <v>5.5279490902592716</v>
      </c>
      <c r="Q46" s="12">
        <f t="shared" si="26"/>
        <v>1.326707781662225</v>
      </c>
      <c r="R46" s="9">
        <f t="shared" si="27"/>
        <v>14.125500000000001</v>
      </c>
      <c r="S46" s="13">
        <f t="shared" si="28"/>
        <v>9.3922889926885772E-2</v>
      </c>
      <c r="T46" s="2">
        <f t="shared" si="29"/>
        <v>0.43</v>
      </c>
      <c r="U46" s="14">
        <f t="shared" si="30"/>
        <v>4.0386842668560879E-2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4.8806842668560876E-2</v>
      </c>
      <c r="AR46" s="9">
        <f t="shared" si="35"/>
        <v>136.875</v>
      </c>
      <c r="AS46" s="1">
        <f t="shared" si="36"/>
        <v>0.24</v>
      </c>
      <c r="AT46" s="1">
        <f t="shared" si="37"/>
        <v>542549.16666666663</v>
      </c>
      <c r="AU46" s="1">
        <f t="shared" si="38"/>
        <v>5828140210.4635963</v>
      </c>
    </row>
    <row r="47" spans="1:48" x14ac:dyDescent="0.15">
      <c r="C47" s="7">
        <v>5</v>
      </c>
      <c r="D47" s="7">
        <f t="shared" si="39"/>
        <v>14.954999556116499</v>
      </c>
      <c r="E47" s="10">
        <f t="shared" si="40"/>
        <v>12.163156994624</v>
      </c>
      <c r="F47" s="7" t="s">
        <v>85</v>
      </c>
      <c r="G47" s="1">
        <v>6</v>
      </c>
      <c r="H47" s="9">
        <f t="shared" si="20"/>
        <v>14.954999556116499</v>
      </c>
      <c r="I47" s="9">
        <f t="shared" si="21"/>
        <v>288.10499955611647</v>
      </c>
      <c r="J47" s="9">
        <f t="shared" si="22"/>
        <v>0.1108656403163595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122.73289473796176</v>
      </c>
      <c r="P47" s="9">
        <f t="shared" si="25"/>
        <v>13.606860963004479</v>
      </c>
      <c r="Q47" s="12">
        <f t="shared" si="26"/>
        <v>3.2656466311210748</v>
      </c>
      <c r="R47" s="9">
        <f t="shared" si="27"/>
        <v>14.125500000000001</v>
      </c>
      <c r="S47" s="13">
        <f t="shared" si="28"/>
        <v>0.23118803802492477</v>
      </c>
      <c r="T47" s="2">
        <f t="shared" si="29"/>
        <v>0.43</v>
      </c>
      <c r="U47" s="14">
        <f t="shared" si="30"/>
        <v>9.9410856350717655E-2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0.11493085635071766</v>
      </c>
      <c r="AR47" s="9">
        <f t="shared" si="35"/>
        <v>136.875</v>
      </c>
      <c r="AS47" s="1">
        <f t="shared" si="36"/>
        <v>0.24</v>
      </c>
      <c r="AT47" s="1">
        <f t="shared" si="37"/>
        <v>542549.16666666663</v>
      </c>
      <c r="AU47" s="1">
        <f t="shared" si="38"/>
        <v>13724164660.053061</v>
      </c>
    </row>
    <row r="48" spans="1:48" x14ac:dyDescent="0.15">
      <c r="C48" s="7">
        <v>6</v>
      </c>
      <c r="D48" s="7">
        <f t="shared" si="39"/>
        <v>19.6116056053344</v>
      </c>
      <c r="E48" s="10">
        <f t="shared" si="40"/>
        <v>14.954999556116499</v>
      </c>
      <c r="F48" s="7" t="s">
        <v>83</v>
      </c>
      <c r="G48" s="1">
        <v>7</v>
      </c>
      <c r="H48" s="9">
        <f t="shared" si="20"/>
        <v>19.6116056053344</v>
      </c>
      <c r="I48" s="9">
        <f t="shared" si="21"/>
        <v>292.76160560533435</v>
      </c>
      <c r="J48" s="9">
        <f t="shared" si="22"/>
        <v>0.18978101483907106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167.9822837749573</v>
      </c>
      <c r="P48" s="9">
        <f t="shared" si="25"/>
        <v>31.879848289796218</v>
      </c>
      <c r="Q48" s="12">
        <f t="shared" si="26"/>
        <v>7.6511635895510919</v>
      </c>
      <c r="R48" s="9">
        <f t="shared" si="27"/>
        <v>14.125500000000001</v>
      </c>
      <c r="S48" s="13">
        <f t="shared" si="28"/>
        <v>0.54165612470716729</v>
      </c>
      <c r="T48" s="2">
        <f t="shared" si="29"/>
        <v>0.43</v>
      </c>
      <c r="U48" s="14">
        <f t="shared" si="30"/>
        <v>0.23291213362408192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0.24851213362408192</v>
      </c>
      <c r="AR48" s="9">
        <f t="shared" si="35"/>
        <v>136.875</v>
      </c>
      <c r="AS48" s="1">
        <f t="shared" si="36"/>
        <v>0.24</v>
      </c>
      <c r="AT48" s="1">
        <f t="shared" si="37"/>
        <v>542549.16666666663</v>
      </c>
      <c r="AU48" s="1">
        <f t="shared" si="38"/>
        <v>29675420075.791615</v>
      </c>
    </row>
    <row r="49" spans="1:48" x14ac:dyDescent="0.15">
      <c r="C49" s="7">
        <v>7</v>
      </c>
      <c r="D49" s="7">
        <f t="shared" si="39"/>
        <v>22.868050277251001</v>
      </c>
      <c r="E49" s="10">
        <f t="shared" si="40"/>
        <v>19.6116056053344</v>
      </c>
      <c r="F49" s="7" t="s">
        <v>83</v>
      </c>
      <c r="G49" s="1">
        <v>8</v>
      </c>
      <c r="H49" s="9">
        <f t="shared" si="20"/>
        <v>22.868050277251001</v>
      </c>
      <c r="I49" s="9">
        <f t="shared" si="21"/>
        <v>296.01805027725095</v>
      </c>
      <c r="J49" s="9">
        <f t="shared" si="22"/>
        <v>0.27362023792344398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194.95868548516106</v>
      </c>
      <c r="P49" s="9">
        <f t="shared" si="25"/>
        <v>53.344641907691653</v>
      </c>
      <c r="Q49" s="12">
        <f t="shared" si="26"/>
        <v>12.802714057845996</v>
      </c>
      <c r="R49" s="9">
        <f t="shared" si="27"/>
        <v>14.125500000000001</v>
      </c>
      <c r="S49" s="13">
        <f t="shared" si="28"/>
        <v>0.9063547525996245</v>
      </c>
      <c r="T49" s="2">
        <f t="shared" si="29"/>
        <v>0.43</v>
      </c>
      <c r="U49" s="14">
        <f t="shared" si="30"/>
        <v>0.38973254361783854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0.40533254361783855</v>
      </c>
      <c r="AR49" s="9">
        <f t="shared" si="35"/>
        <v>136.875</v>
      </c>
      <c r="AS49" s="1">
        <f t="shared" si="36"/>
        <v>0.24</v>
      </c>
      <c r="AT49" s="1">
        <f t="shared" si="37"/>
        <v>542549.16666666663</v>
      </c>
      <c r="AU49" s="1">
        <f t="shared" si="38"/>
        <v>48401715147.009949</v>
      </c>
    </row>
    <row r="50" spans="1:48" x14ac:dyDescent="0.15">
      <c r="C50" s="7">
        <v>8</v>
      </c>
      <c r="D50" s="7">
        <f t="shared" si="39"/>
        <v>23.952131753447301</v>
      </c>
      <c r="E50" s="10">
        <f t="shared" si="40"/>
        <v>22.868050277251001</v>
      </c>
      <c r="F50" s="7" t="s">
        <v>83</v>
      </c>
      <c r="G50" s="1">
        <v>9</v>
      </c>
      <c r="H50" s="9">
        <f t="shared" si="20"/>
        <v>23.952131753447301</v>
      </c>
      <c r="I50" s="9">
        <f t="shared" si="21"/>
        <v>297.10213175344728</v>
      </c>
      <c r="J50" s="9">
        <f t="shared" si="22"/>
        <v>0.30851213583552101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200.47029357746942</v>
      </c>
      <c r="P50" s="9">
        <f t="shared" si="25"/>
        <v>61.847518443159018</v>
      </c>
      <c r="Q50" s="12">
        <f t="shared" si="26"/>
        <v>14.843404426358164</v>
      </c>
      <c r="R50" s="9">
        <f t="shared" si="27"/>
        <v>14.125500000000001</v>
      </c>
      <c r="S50" s="13">
        <f t="shared" si="28"/>
        <v>1.0508232930769292</v>
      </c>
      <c r="T50" s="2">
        <f t="shared" si="29"/>
        <v>0.43</v>
      </c>
      <c r="U50" s="14">
        <f t="shared" si="30"/>
        <v>0.45185401602307956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0.46745401602307957</v>
      </c>
      <c r="AR50" s="9">
        <f t="shared" si="35"/>
        <v>136.875</v>
      </c>
      <c r="AS50" s="1">
        <f t="shared" si="36"/>
        <v>0.24</v>
      </c>
      <c r="AT50" s="1">
        <f t="shared" si="37"/>
        <v>542549.16666666663</v>
      </c>
      <c r="AU50" s="1">
        <f t="shared" si="38"/>
        <v>55819786701.378448</v>
      </c>
    </row>
    <row r="51" spans="1:48" x14ac:dyDescent="0.15">
      <c r="C51" s="7">
        <v>9</v>
      </c>
      <c r="D51" s="7">
        <f t="shared" si="39"/>
        <v>21.207218245290999</v>
      </c>
      <c r="E51" s="10">
        <f t="shared" si="40"/>
        <v>23.952131753447301</v>
      </c>
      <c r="F51" s="7" t="s">
        <v>83</v>
      </c>
      <c r="G51" s="1">
        <v>10</v>
      </c>
      <c r="H51" s="9">
        <f t="shared" si="20"/>
        <v>21.207218245290999</v>
      </c>
      <c r="I51" s="9">
        <f t="shared" si="21"/>
        <v>294.35721824529099</v>
      </c>
      <c r="J51" s="9">
        <f t="shared" si="22"/>
        <v>0.22727340202331212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197.4790251343104</v>
      </c>
      <c r="P51" s="9">
        <f t="shared" si="25"/>
        <v>44.881729870521887</v>
      </c>
      <c r="Q51" s="12">
        <f t="shared" si="26"/>
        <v>10.771615168925253</v>
      </c>
      <c r="R51" s="9">
        <f t="shared" si="27"/>
        <v>14.125500000000001</v>
      </c>
      <c r="S51" s="13">
        <f t="shared" si="28"/>
        <v>0.76256523088918993</v>
      </c>
      <c r="T51" s="2">
        <f t="shared" si="29"/>
        <v>0.43</v>
      </c>
      <c r="U51" s="14">
        <f t="shared" si="30"/>
        <v>0.32790304928235164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0.34350304928235165</v>
      </c>
      <c r="AR51" s="9">
        <f t="shared" si="35"/>
        <v>136.875</v>
      </c>
      <c r="AS51" s="1">
        <f t="shared" si="36"/>
        <v>0.24</v>
      </c>
      <c r="AT51" s="1">
        <f t="shared" si="37"/>
        <v>542549.16666666663</v>
      </c>
      <c r="AU51" s="1">
        <f t="shared" si="38"/>
        <v>41018509382.679619</v>
      </c>
    </row>
    <row r="52" spans="1:48" x14ac:dyDescent="0.15">
      <c r="C52" s="7">
        <v>10</v>
      </c>
      <c r="D52" s="7">
        <f t="shared" si="39"/>
        <v>14.3304897714058</v>
      </c>
      <c r="E52" s="10">
        <f t="shared" si="40"/>
        <v>21.207218245290999</v>
      </c>
      <c r="F52" s="7" t="s">
        <v>83</v>
      </c>
      <c r="G52" s="1">
        <v>11</v>
      </c>
      <c r="H52" s="9">
        <f t="shared" si="20"/>
        <v>14.3304897714058</v>
      </c>
      <c r="I52" s="9">
        <f t="shared" si="21"/>
        <v>287.48048977140576</v>
      </c>
      <c r="J52" s="9">
        <f t="shared" si="22"/>
        <v>0.10301783768356279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144.96743050059908</v>
      </c>
      <c r="O52" s="9">
        <f t="shared" si="41"/>
        <v>66.48611476318942</v>
      </c>
      <c r="P52" s="9">
        <f t="shared" si="25"/>
        <v>6.8492557788849755</v>
      </c>
      <c r="Q52" s="12">
        <f t="shared" si="26"/>
        <v>1.6438213869323941</v>
      </c>
      <c r="R52" s="9">
        <f t="shared" si="27"/>
        <v>14.125500000000001</v>
      </c>
      <c r="S52" s="13">
        <f t="shared" si="28"/>
        <v>0.11637261597340937</v>
      </c>
      <c r="T52" s="2">
        <f t="shared" si="29"/>
        <v>0.43</v>
      </c>
      <c r="U52" s="14">
        <f t="shared" si="30"/>
        <v>5.0040224868566026E-2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5.8460224868566023E-2</v>
      </c>
      <c r="AR52" s="9">
        <f t="shared" si="35"/>
        <v>136.875</v>
      </c>
      <c r="AS52" s="1">
        <f t="shared" si="36"/>
        <v>0.24</v>
      </c>
      <c r="AT52" s="1">
        <f t="shared" si="37"/>
        <v>542549.16666666663</v>
      </c>
      <c r="AU52" s="1">
        <f t="shared" si="38"/>
        <v>6980873349.7261467</v>
      </c>
    </row>
    <row r="53" spans="1:48" x14ac:dyDescent="0.15">
      <c r="C53" s="7">
        <v>11</v>
      </c>
      <c r="D53" s="7">
        <f t="shared" si="39"/>
        <v>9.8472155357347209</v>
      </c>
      <c r="E53" s="10">
        <f t="shared" si="40"/>
        <v>14.3304897714058</v>
      </c>
      <c r="F53" s="7" t="s">
        <v>85</v>
      </c>
      <c r="G53" s="1">
        <v>12</v>
      </c>
      <c r="H53" s="9">
        <f t="shared" si="20"/>
        <v>9.8472155357347209</v>
      </c>
      <c r="I53" s="9">
        <f t="shared" si="21"/>
        <v>282.99721553573471</v>
      </c>
      <c r="J53" s="9">
        <f t="shared" si="22"/>
        <v>6.0240169074154915E-2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118.49310898430444</v>
      </c>
      <c r="P53" s="9">
        <f t="shared" si="25"/>
        <v>7.1380449193367639</v>
      </c>
      <c r="Q53" s="12">
        <f t="shared" si="26"/>
        <v>1.7131307806408234</v>
      </c>
      <c r="R53" s="9">
        <f t="shared" si="27"/>
        <v>14.125500000000001</v>
      </c>
      <c r="S53" s="13">
        <f t="shared" si="28"/>
        <v>0.12127930201697804</v>
      </c>
      <c r="T53" s="2">
        <f t="shared" si="29"/>
        <v>0.43</v>
      </c>
      <c r="U53" s="14">
        <f t="shared" si="30"/>
        <v>5.2150099867300556E-2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6.0570099867300553E-2</v>
      </c>
      <c r="AR53" s="9">
        <f t="shared" si="35"/>
        <v>136.875</v>
      </c>
      <c r="AS53" s="1">
        <f t="shared" si="36"/>
        <v>0.24</v>
      </c>
      <c r="AT53" s="1">
        <f t="shared" si="37"/>
        <v>542549.16666666663</v>
      </c>
      <c r="AU53" s="1">
        <f t="shared" si="38"/>
        <v>7232818500.1773043</v>
      </c>
      <c r="AV53" s="1">
        <f>SUM(AU42:AU53)</f>
        <v>234040969329.95917</v>
      </c>
    </row>
    <row r="54" spans="1:48" x14ac:dyDescent="0.15">
      <c r="C54" s="7">
        <v>12</v>
      </c>
      <c r="D54" s="7">
        <f t="shared" si="39"/>
        <v>8.0137433864446805</v>
      </c>
      <c r="E54" s="10">
        <f t="shared" si="40"/>
        <v>9.8472155357347209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7.0363132419354804</v>
      </c>
      <c r="E58" s="7"/>
      <c r="F58" s="7"/>
      <c r="G58" s="1">
        <v>1</v>
      </c>
      <c r="H58" s="9">
        <f t="shared" ref="H58:H69" si="42">E59</f>
        <v>7.0363132419354804</v>
      </c>
      <c r="I58" s="9">
        <f t="shared" ref="I58:I69" si="43">H58+273.15</f>
        <v>280.18631324193547</v>
      </c>
      <c r="J58" s="9">
        <f t="shared" ref="J58:J69" si="44">EXP(($C$15*(I58-$C$13))/($C$16*I58*$C$13))</f>
        <v>4.2656082274573272E-2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4.2556551415932602E-3</v>
      </c>
      <c r="Q58" s="12">
        <f t="shared" ref="Q58:Q69" si="48">P58*$B$60</f>
        <v>8.0857447690271941E-4</v>
      </c>
      <c r="R58" s="9">
        <f t="shared" ref="R58:R69" si="49">L58*$B$60</f>
        <v>1.8955666666666669E-2</v>
      </c>
      <c r="S58" s="13">
        <f t="shared" ref="S58:S69" si="50">Q58/R58</f>
        <v>4.2656082274573265E-2</v>
      </c>
      <c r="T58" s="2">
        <f t="shared" ref="T58:T69" si="51">$B$59/100</f>
        <v>0.01</v>
      </c>
      <c r="U58" s="14">
        <f t="shared" ref="U58:U69" si="52">S58*T58</f>
        <v>4.2656082274573264E-4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1.2426560822745732E-2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1321044.1666666667</v>
      </c>
      <c r="AU58" s="1">
        <f t="shared" ref="AU58:AU69" si="59">AT58*10000*AS58*0.67*AR58*AQ58</f>
        <v>208488523.31062022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6.9547771177060902</v>
      </c>
      <c r="E59" s="10">
        <f t="shared" ref="E59:E70" si="61">D58</f>
        <v>7.0363132419354804</v>
      </c>
      <c r="F59" s="7" t="s">
        <v>83</v>
      </c>
      <c r="G59" s="1">
        <v>2</v>
      </c>
      <c r="H59" s="9">
        <f t="shared" si="42"/>
        <v>6.9547771177060902</v>
      </c>
      <c r="I59" s="9">
        <f t="shared" si="43"/>
        <v>280.10477711770608</v>
      </c>
      <c r="J59" s="9">
        <f t="shared" si="44"/>
        <v>4.2226758830976853E-2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0.19527767819174008</v>
      </c>
      <c r="P59" s="9">
        <f t="shared" si="47"/>
        <v>8.2459434220757168E-3</v>
      </c>
      <c r="Q59" s="12">
        <f t="shared" si="48"/>
        <v>1.5667292501943863E-3</v>
      </c>
      <c r="R59" s="9">
        <f t="shared" si="49"/>
        <v>1.8955666666666669E-2</v>
      </c>
      <c r="S59" s="13">
        <f t="shared" si="50"/>
        <v>8.2652289563070996E-2</v>
      </c>
      <c r="T59" s="2">
        <f t="shared" si="51"/>
        <v>0.01</v>
      </c>
      <c r="U59" s="14">
        <f t="shared" si="52"/>
        <v>8.2652289563071E-4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1.282652289563071E-2</v>
      </c>
      <c r="AR59" s="9">
        <f t="shared" si="56"/>
        <v>9.9766666666666666</v>
      </c>
      <c r="AS59" s="1">
        <f t="shared" si="57"/>
        <v>0.19</v>
      </c>
      <c r="AT59" s="1">
        <f t="shared" si="58"/>
        <v>1321044.1666666667</v>
      </c>
      <c r="AU59" s="1">
        <f t="shared" si="59"/>
        <v>215198948.11322612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5.4824164500798798</v>
      </c>
      <c r="E60" s="10">
        <f t="shared" si="61"/>
        <v>6.9547771177060902</v>
      </c>
      <c r="F60" s="7" t="s">
        <v>83</v>
      </c>
      <c r="G60" s="1">
        <v>3</v>
      </c>
      <c r="H60" s="9">
        <f t="shared" si="42"/>
        <v>5.4824164500798798</v>
      </c>
      <c r="I60" s="9">
        <f t="shared" si="43"/>
        <v>278.63241645007986</v>
      </c>
      <c r="J60" s="9">
        <f t="shared" si="44"/>
        <v>3.5140958961889304E-2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0.28679840143633101</v>
      </c>
      <c r="P60" s="9">
        <f t="shared" si="47"/>
        <v>1.0078370855209563E-2</v>
      </c>
      <c r="Q60" s="12">
        <f t="shared" si="48"/>
        <v>1.9148904624898169E-3</v>
      </c>
      <c r="R60" s="9">
        <f t="shared" si="49"/>
        <v>1.8955666666666669E-2</v>
      </c>
      <c r="S60" s="13">
        <f t="shared" si="50"/>
        <v>0.10101942053334007</v>
      </c>
      <c r="T60" s="2">
        <f t="shared" si="51"/>
        <v>0.01</v>
      </c>
      <c r="U60" s="14">
        <f t="shared" si="52"/>
        <v>1.0101942053334007E-3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1.3010194205333401E-2</v>
      </c>
      <c r="AR60" s="9">
        <f t="shared" si="56"/>
        <v>9.9766666666666666</v>
      </c>
      <c r="AS60" s="1">
        <f t="shared" si="57"/>
        <v>0.19</v>
      </c>
      <c r="AT60" s="1">
        <f t="shared" si="58"/>
        <v>1321044.1666666667</v>
      </c>
      <c r="AU60" s="1">
        <f t="shared" si="59"/>
        <v>218280521.58159468</v>
      </c>
    </row>
    <row r="61" spans="1:48" x14ac:dyDescent="0.15">
      <c r="C61" s="7">
        <v>3</v>
      </c>
      <c r="D61" s="7">
        <f t="shared" si="60"/>
        <v>8.34646696883404</v>
      </c>
      <c r="E61" s="10">
        <f t="shared" si="61"/>
        <v>5.4824164500798798</v>
      </c>
      <c r="F61" s="7" t="s">
        <v>83</v>
      </c>
      <c r="G61" s="1">
        <v>4</v>
      </c>
      <c r="H61" s="9">
        <f t="shared" si="42"/>
        <v>8.34646696883404</v>
      </c>
      <c r="I61" s="9">
        <f t="shared" si="43"/>
        <v>281.496466968834</v>
      </c>
      <c r="J61" s="9">
        <f t="shared" si="44"/>
        <v>5.0144565312467283E-2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0.3764866972477881</v>
      </c>
      <c r="P61" s="9">
        <f t="shared" si="47"/>
        <v>1.8878761779416806E-2</v>
      </c>
      <c r="Q61" s="12">
        <f t="shared" si="48"/>
        <v>3.5869647380891933E-3</v>
      </c>
      <c r="R61" s="9">
        <f t="shared" si="49"/>
        <v>1.8955666666666669E-2</v>
      </c>
      <c r="S61" s="13">
        <f t="shared" si="50"/>
        <v>0.18922915248329572</v>
      </c>
      <c r="T61" s="2">
        <f t="shared" si="51"/>
        <v>0.01</v>
      </c>
      <c r="U61" s="14">
        <f t="shared" si="52"/>
        <v>1.8922915248329572E-3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1.3892291524832958E-2</v>
      </c>
      <c r="AR61" s="9">
        <f t="shared" si="56"/>
        <v>9.9766666666666666</v>
      </c>
      <c r="AS61" s="1">
        <f t="shared" si="57"/>
        <v>0.19</v>
      </c>
      <c r="AT61" s="1">
        <f t="shared" si="58"/>
        <v>1321044.1666666667</v>
      </c>
      <c r="AU61" s="1">
        <f t="shared" si="59"/>
        <v>233080044.16728812</v>
      </c>
    </row>
    <row r="62" spans="1:48" x14ac:dyDescent="0.15">
      <c r="C62" s="7">
        <v>4</v>
      </c>
      <c r="D62" s="7">
        <f t="shared" si="60"/>
        <v>12.163156994624</v>
      </c>
      <c r="E62" s="10">
        <f t="shared" si="61"/>
        <v>8.34646696883404</v>
      </c>
      <c r="F62" s="7" t="s">
        <v>83</v>
      </c>
      <c r="G62" s="1">
        <v>5</v>
      </c>
      <c r="H62" s="9">
        <f t="shared" si="42"/>
        <v>12.163156994624</v>
      </c>
      <c r="I62" s="9">
        <f t="shared" si="43"/>
        <v>285.31315699462397</v>
      </c>
      <c r="J62" s="9">
        <f t="shared" si="44"/>
        <v>7.9648172914045925E-2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0.3397275386949527</v>
      </c>
      <c r="O62" s="9">
        <f t="shared" si="62"/>
        <v>0.11764706344008524</v>
      </c>
      <c r="P62" s="9">
        <f t="shared" si="47"/>
        <v>9.3703736517056404E-3</v>
      </c>
      <c r="Q62" s="12">
        <f t="shared" si="48"/>
        <v>1.7803709938240717E-3</v>
      </c>
      <c r="R62" s="9">
        <f t="shared" si="49"/>
        <v>1.8955666666666669E-2</v>
      </c>
      <c r="S62" s="13">
        <f t="shared" si="50"/>
        <v>9.39228899268858E-2</v>
      </c>
      <c r="T62" s="2">
        <f t="shared" si="51"/>
        <v>0.01</v>
      </c>
      <c r="U62" s="14">
        <f t="shared" si="52"/>
        <v>9.3922889926885801E-4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1.2939228899268858E-2</v>
      </c>
      <c r="AR62" s="9">
        <f t="shared" si="56"/>
        <v>9.9766666666666666</v>
      </c>
      <c r="AS62" s="1">
        <f t="shared" si="57"/>
        <v>0.19</v>
      </c>
      <c r="AT62" s="1">
        <f t="shared" si="58"/>
        <v>1321044.1666666667</v>
      </c>
      <c r="AU62" s="1">
        <f t="shared" si="59"/>
        <v>217089890.31372198</v>
      </c>
    </row>
    <row r="63" spans="1:48" x14ac:dyDescent="0.15">
      <c r="C63" s="7">
        <v>5</v>
      </c>
      <c r="D63" s="7">
        <f t="shared" si="60"/>
        <v>14.954999556116499</v>
      </c>
      <c r="E63" s="10">
        <f t="shared" si="61"/>
        <v>12.163156994624</v>
      </c>
      <c r="F63" s="7" t="s">
        <v>85</v>
      </c>
      <c r="G63" s="1">
        <v>6</v>
      </c>
      <c r="H63" s="9">
        <f t="shared" si="42"/>
        <v>14.954999556116499</v>
      </c>
      <c r="I63" s="9">
        <f t="shared" si="43"/>
        <v>288.10499955611647</v>
      </c>
      <c r="J63" s="9">
        <f t="shared" si="44"/>
        <v>0.1108656403163595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0.20804335645504626</v>
      </c>
      <c r="P63" s="9">
        <f t="shared" si="47"/>
        <v>2.3064859926953327E-2</v>
      </c>
      <c r="Q63" s="12">
        <f t="shared" si="48"/>
        <v>4.3823233861211321E-3</v>
      </c>
      <c r="R63" s="9">
        <f t="shared" si="49"/>
        <v>1.8955666666666669E-2</v>
      </c>
      <c r="S63" s="13">
        <f t="shared" si="50"/>
        <v>0.23118803802492471</v>
      </c>
      <c r="T63" s="2">
        <f t="shared" si="51"/>
        <v>0.01</v>
      </c>
      <c r="U63" s="14">
        <f t="shared" si="52"/>
        <v>2.3118803802492471E-3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2.2411880380249247E-2</v>
      </c>
      <c r="AR63" s="9">
        <f t="shared" si="56"/>
        <v>9.9766666666666666</v>
      </c>
      <c r="AS63" s="1">
        <f t="shared" si="57"/>
        <v>0.19</v>
      </c>
      <c r="AT63" s="1">
        <f t="shared" si="58"/>
        <v>1321044.1666666667</v>
      </c>
      <c r="AU63" s="1">
        <f t="shared" si="59"/>
        <v>376018748.20743686</v>
      </c>
    </row>
    <row r="64" spans="1:48" x14ac:dyDescent="0.15">
      <c r="C64" s="7">
        <v>6</v>
      </c>
      <c r="D64" s="7">
        <f t="shared" si="60"/>
        <v>19.6116056053344</v>
      </c>
      <c r="E64" s="10">
        <f t="shared" si="61"/>
        <v>14.954999556116499</v>
      </c>
      <c r="F64" s="7" t="s">
        <v>83</v>
      </c>
      <c r="G64" s="1">
        <v>7</v>
      </c>
      <c r="H64" s="9">
        <f t="shared" si="42"/>
        <v>19.6116056053344</v>
      </c>
      <c r="I64" s="9">
        <f t="shared" si="43"/>
        <v>292.76160560533435</v>
      </c>
      <c r="J64" s="9">
        <f t="shared" si="44"/>
        <v>0.18978101483907106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0.28474516319475957</v>
      </c>
      <c r="P64" s="9">
        <f t="shared" si="47"/>
        <v>5.4039226041618378E-2</v>
      </c>
      <c r="Q64" s="12">
        <f t="shared" si="48"/>
        <v>1.0267452947907492E-2</v>
      </c>
      <c r="R64" s="9">
        <f t="shared" si="49"/>
        <v>1.8955666666666669E-2</v>
      </c>
      <c r="S64" s="13">
        <f t="shared" si="50"/>
        <v>0.54165612470716706</v>
      </c>
      <c r="T64" s="2">
        <f t="shared" si="51"/>
        <v>0.01</v>
      </c>
      <c r="U64" s="14">
        <f t="shared" si="52"/>
        <v>5.4165612470716707E-3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2.5516561247071669E-2</v>
      </c>
      <c r="AR64" s="9">
        <f t="shared" si="56"/>
        <v>9.9766666666666666</v>
      </c>
      <c r="AS64" s="1">
        <f t="shared" si="57"/>
        <v>0.19</v>
      </c>
      <c r="AT64" s="1">
        <f t="shared" si="58"/>
        <v>1321044.1666666667</v>
      </c>
      <c r="AU64" s="1">
        <f t="shared" si="59"/>
        <v>428108005.92786217</v>
      </c>
    </row>
    <row r="65" spans="1:48" x14ac:dyDescent="0.15">
      <c r="C65" s="7">
        <v>7</v>
      </c>
      <c r="D65" s="7">
        <f t="shared" si="60"/>
        <v>22.868050277251001</v>
      </c>
      <c r="E65" s="10">
        <f t="shared" si="61"/>
        <v>19.6116056053344</v>
      </c>
      <c r="F65" s="7" t="s">
        <v>83</v>
      </c>
      <c r="G65" s="1">
        <v>8</v>
      </c>
      <c r="H65" s="9">
        <f t="shared" si="42"/>
        <v>22.868050277251001</v>
      </c>
      <c r="I65" s="9">
        <f t="shared" si="43"/>
        <v>296.01805027725095</v>
      </c>
      <c r="J65" s="9">
        <f t="shared" si="44"/>
        <v>0.27362023792344398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0.33047260381980786</v>
      </c>
      <c r="P65" s="9">
        <f t="shared" si="47"/>
        <v>9.042399248435587E-2</v>
      </c>
      <c r="Q65" s="12">
        <f t="shared" si="48"/>
        <v>1.7180558572027615E-2</v>
      </c>
      <c r="R65" s="9">
        <f t="shared" si="49"/>
        <v>1.8955666666666669E-2</v>
      </c>
      <c r="S65" s="13">
        <f t="shared" si="50"/>
        <v>0.90635475259962439</v>
      </c>
      <c r="T65" s="2">
        <f t="shared" si="51"/>
        <v>0.01</v>
      </c>
      <c r="U65" s="14">
        <f t="shared" si="52"/>
        <v>9.0635475259962447E-3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2.9163547525996245E-2</v>
      </c>
      <c r="AR65" s="9">
        <f t="shared" si="56"/>
        <v>9.9766666666666666</v>
      </c>
      <c r="AS65" s="1">
        <f t="shared" si="57"/>
        <v>0.19</v>
      </c>
      <c r="AT65" s="1">
        <f t="shared" si="58"/>
        <v>1321044.1666666667</v>
      </c>
      <c r="AU65" s="1">
        <f t="shared" si="59"/>
        <v>489295875.57843482</v>
      </c>
    </row>
    <row r="66" spans="1:48" x14ac:dyDescent="0.15">
      <c r="C66" s="7">
        <v>8</v>
      </c>
      <c r="D66" s="7">
        <f t="shared" si="60"/>
        <v>23.952131753447301</v>
      </c>
      <c r="E66" s="10">
        <f t="shared" si="61"/>
        <v>22.868050277251001</v>
      </c>
      <c r="F66" s="7" t="s">
        <v>83</v>
      </c>
      <c r="G66" s="1">
        <v>9</v>
      </c>
      <c r="H66" s="9">
        <f t="shared" si="42"/>
        <v>23.952131753447301</v>
      </c>
      <c r="I66" s="9">
        <f t="shared" si="43"/>
        <v>297.10213175344728</v>
      </c>
      <c r="J66" s="9">
        <f t="shared" si="44"/>
        <v>0.30851213583552101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0.33981527800211864</v>
      </c>
      <c r="P66" s="9">
        <f t="shared" si="47"/>
        <v>0.10483713720597496</v>
      </c>
      <c r="Q66" s="12">
        <f t="shared" si="48"/>
        <v>1.9919056069135244E-2</v>
      </c>
      <c r="R66" s="9">
        <f t="shared" si="49"/>
        <v>1.8955666666666669E-2</v>
      </c>
      <c r="S66" s="13">
        <f t="shared" si="50"/>
        <v>1.050823293076929</v>
      </c>
      <c r="T66" s="2">
        <f t="shared" si="51"/>
        <v>0.01</v>
      </c>
      <c r="U66" s="14">
        <f t="shared" si="52"/>
        <v>1.0508232930769291E-2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3.0608232930769291E-2</v>
      </c>
      <c r="AR66" s="9">
        <f t="shared" si="56"/>
        <v>9.9766666666666666</v>
      </c>
      <c r="AS66" s="1">
        <f t="shared" si="57"/>
        <v>0.19</v>
      </c>
      <c r="AT66" s="1">
        <f t="shared" si="58"/>
        <v>1321044.1666666667</v>
      </c>
      <c r="AU66" s="1">
        <f t="shared" si="59"/>
        <v>513534305.74313629</v>
      </c>
    </row>
    <row r="67" spans="1:48" x14ac:dyDescent="0.15">
      <c r="C67" s="7">
        <v>9</v>
      </c>
      <c r="D67" s="7">
        <f t="shared" si="60"/>
        <v>21.207218245290999</v>
      </c>
      <c r="E67" s="10">
        <f t="shared" si="61"/>
        <v>23.952131753447301</v>
      </c>
      <c r="F67" s="7" t="s">
        <v>83</v>
      </c>
      <c r="G67" s="1">
        <v>10</v>
      </c>
      <c r="H67" s="9">
        <f t="shared" si="42"/>
        <v>21.207218245290999</v>
      </c>
      <c r="I67" s="9">
        <f t="shared" si="43"/>
        <v>294.35721824529099</v>
      </c>
      <c r="J67" s="9">
        <f t="shared" si="44"/>
        <v>0.22727340202331212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0.33474480746281032</v>
      </c>
      <c r="P67" s="9">
        <f t="shared" si="47"/>
        <v>7.6078591201711496E-2</v>
      </c>
      <c r="Q67" s="12">
        <f t="shared" si="48"/>
        <v>1.4454932328325185E-2</v>
      </c>
      <c r="R67" s="9">
        <f t="shared" si="49"/>
        <v>1.8955666666666669E-2</v>
      </c>
      <c r="S67" s="13">
        <f t="shared" si="50"/>
        <v>0.7625652308891897</v>
      </c>
      <c r="T67" s="2">
        <f t="shared" si="51"/>
        <v>0.01</v>
      </c>
      <c r="U67" s="14">
        <f t="shared" si="52"/>
        <v>7.6256523088918974E-3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2.7725652308891898E-2</v>
      </c>
      <c r="AR67" s="9">
        <f t="shared" si="56"/>
        <v>9.9766666666666666</v>
      </c>
      <c r="AS67" s="1">
        <f t="shared" si="57"/>
        <v>0.19</v>
      </c>
      <c r="AT67" s="1">
        <f t="shared" si="58"/>
        <v>1321044.1666666667</v>
      </c>
      <c r="AU67" s="1">
        <f t="shared" si="59"/>
        <v>465171368.82506514</v>
      </c>
    </row>
    <row r="68" spans="1:48" x14ac:dyDescent="0.15">
      <c r="C68" s="7">
        <v>10</v>
      </c>
      <c r="D68" s="7">
        <f t="shared" si="60"/>
        <v>14.3304897714058</v>
      </c>
      <c r="E68" s="10">
        <f t="shared" si="61"/>
        <v>21.207218245290999</v>
      </c>
      <c r="F68" s="7" t="s">
        <v>83</v>
      </c>
      <c r="G68" s="1">
        <v>11</v>
      </c>
      <c r="H68" s="9">
        <f t="shared" si="42"/>
        <v>14.3304897714058</v>
      </c>
      <c r="I68" s="9">
        <f t="shared" si="43"/>
        <v>287.48048977140576</v>
      </c>
      <c r="J68" s="9">
        <f t="shared" si="44"/>
        <v>0.10301783768356279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0.24573290544804385</v>
      </c>
      <c r="O68" s="9">
        <f t="shared" si="62"/>
        <v>0.11269997747972163</v>
      </c>
      <c r="P68" s="9">
        <f t="shared" si="47"/>
        <v>1.1610107986947145E-2</v>
      </c>
      <c r="Q68" s="12">
        <f t="shared" si="48"/>
        <v>2.2059205175199575E-3</v>
      </c>
      <c r="R68" s="9">
        <f t="shared" si="49"/>
        <v>1.8955666666666669E-2</v>
      </c>
      <c r="S68" s="13">
        <f t="shared" si="50"/>
        <v>0.11637261597340939</v>
      </c>
      <c r="T68" s="2">
        <f t="shared" si="51"/>
        <v>0.01</v>
      </c>
      <c r="U68" s="14">
        <f t="shared" si="52"/>
        <v>1.1637261597340939E-3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1.3163726159734095E-2</v>
      </c>
      <c r="AR68" s="9">
        <f t="shared" si="56"/>
        <v>9.9766666666666666</v>
      </c>
      <c r="AS68" s="1">
        <f t="shared" si="57"/>
        <v>0.19</v>
      </c>
      <c r="AT68" s="1">
        <f t="shared" si="58"/>
        <v>1321044.1666666667</v>
      </c>
      <c r="AU68" s="1">
        <f t="shared" si="59"/>
        <v>220856427.41029373</v>
      </c>
    </row>
    <row r="69" spans="1:48" x14ac:dyDescent="0.15">
      <c r="C69" s="7">
        <v>11</v>
      </c>
      <c r="D69" s="7">
        <f t="shared" si="60"/>
        <v>9.8472155357347209</v>
      </c>
      <c r="E69" s="10">
        <f t="shared" si="61"/>
        <v>14.3304897714058</v>
      </c>
      <c r="F69" s="7" t="s">
        <v>85</v>
      </c>
      <c r="G69" s="1">
        <v>12</v>
      </c>
      <c r="H69" s="9">
        <f t="shared" si="42"/>
        <v>9.8472155357347209</v>
      </c>
      <c r="I69" s="9">
        <f t="shared" si="43"/>
        <v>282.99721553573471</v>
      </c>
      <c r="J69" s="9">
        <f t="shared" si="44"/>
        <v>6.0240169074154915E-2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0.20085653615944116</v>
      </c>
      <c r="P69" s="9">
        <f t="shared" si="47"/>
        <v>1.2099631697893845E-2</v>
      </c>
      <c r="Q69" s="12">
        <f t="shared" si="48"/>
        <v>2.2989300225998307E-3</v>
      </c>
      <c r="R69" s="9">
        <f t="shared" si="49"/>
        <v>1.8955666666666669E-2</v>
      </c>
      <c r="S69" s="13">
        <f t="shared" si="50"/>
        <v>0.12127930201697805</v>
      </c>
      <c r="T69" s="2">
        <f t="shared" si="51"/>
        <v>0.01</v>
      </c>
      <c r="U69" s="14">
        <f t="shared" si="52"/>
        <v>1.2127930201697805E-3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1.3212793020169781E-2</v>
      </c>
      <c r="AR69" s="9">
        <f t="shared" si="56"/>
        <v>9.9766666666666666</v>
      </c>
      <c r="AS69" s="1">
        <f t="shared" si="57"/>
        <v>0.19</v>
      </c>
      <c r="AT69" s="1">
        <f t="shared" si="58"/>
        <v>1321044.1666666667</v>
      </c>
      <c r="AU69" s="1">
        <f t="shared" si="59"/>
        <v>221679654.15996689</v>
      </c>
      <c r="AV69" s="1">
        <f>SUM(AU58:AU69)</f>
        <v>3806802313.3386469</v>
      </c>
    </row>
    <row r="70" spans="1:48" x14ac:dyDescent="0.15">
      <c r="C70" s="7">
        <v>12</v>
      </c>
      <c r="D70" s="7">
        <f t="shared" si="60"/>
        <v>8.0137433864446805</v>
      </c>
      <c r="E70" s="10">
        <f t="shared" si="61"/>
        <v>9.8472155357347209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7.0363132419354804</v>
      </c>
      <c r="E73" s="7"/>
      <c r="F73" s="7"/>
      <c r="G73" s="1">
        <v>1</v>
      </c>
      <c r="H73" s="9">
        <f t="shared" ref="H73:H84" si="63">E74</f>
        <v>7.0363132419354804</v>
      </c>
      <c r="I73" s="9">
        <f t="shared" ref="I73:I84" si="64">H73+273.15</f>
        <v>280.18631324193547</v>
      </c>
      <c r="J73" s="9">
        <f t="shared" ref="J73:J84" si="65">EXP(($C$15*(I73-$C$13))/($C$16*I73*$C$13))</f>
        <v>4.2656082274573272E-2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4.6708410090657735E-3</v>
      </c>
      <c r="Q73" s="12">
        <f t="shared" ref="Q73:Q84" si="69">P73*$B$75</f>
        <v>8.4075138163183924E-4</v>
      </c>
      <c r="R73" s="9">
        <f t="shared" ref="R73:R84" si="70">L73*$B$75</f>
        <v>1.9710000000000002E-2</v>
      </c>
      <c r="S73" s="13">
        <f t="shared" ref="S73:S84" si="71">Q73/R73</f>
        <v>4.2656082274573272E-2</v>
      </c>
      <c r="T73" s="2">
        <f t="shared" ref="T73:T84" si="72">$B$74/100</f>
        <v>0.01</v>
      </c>
      <c r="U73" s="14">
        <f t="shared" ref="U73:U84" si="73">S73*T73</f>
        <v>4.2656082274573274E-4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1.3026560822745732E-2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230399.16666666666</v>
      </c>
      <c r="AU73" s="1">
        <f t="shared" ref="AU73:AU84" si="80">AT73*10000*AS73*0.67*AR73*AQ73</f>
        <v>39634383.066752225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6.9547771177060902</v>
      </c>
      <c r="E74" s="10">
        <f t="shared" ref="E74:E85" si="82">D73</f>
        <v>7.0363132419354804</v>
      </c>
      <c r="F74" s="7" t="s">
        <v>83</v>
      </c>
      <c r="G74" s="1">
        <v>2</v>
      </c>
      <c r="H74" s="9">
        <f t="shared" si="63"/>
        <v>6.9547771177060902</v>
      </c>
      <c r="I74" s="9">
        <f t="shared" si="64"/>
        <v>280.10477711770608</v>
      </c>
      <c r="J74" s="9">
        <f t="shared" si="65"/>
        <v>4.2226758830976853E-2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0.21432915899093424</v>
      </c>
      <c r="P74" s="9">
        <f t="shared" si="68"/>
        <v>9.0504257071562753E-3</v>
      </c>
      <c r="Q74" s="12">
        <f t="shared" si="69"/>
        <v>1.6290766272881296E-3</v>
      </c>
      <c r="R74" s="9">
        <f t="shared" si="70"/>
        <v>1.9710000000000002E-2</v>
      </c>
      <c r="S74" s="13">
        <f t="shared" si="71"/>
        <v>8.2652289563070996E-2</v>
      </c>
      <c r="T74" s="2">
        <f t="shared" si="72"/>
        <v>0.01</v>
      </c>
      <c r="U74" s="14">
        <f t="shared" si="73"/>
        <v>8.2652289563071E-4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1.342652289563071E-2</v>
      </c>
      <c r="AR74" s="9">
        <f t="shared" si="77"/>
        <v>10.950000000000001</v>
      </c>
      <c r="AS74" s="1">
        <f t="shared" si="78"/>
        <v>0.18</v>
      </c>
      <c r="AT74" s="1">
        <f t="shared" si="79"/>
        <v>230399.16666666666</v>
      </c>
      <c r="AU74" s="1">
        <f t="shared" si="80"/>
        <v>40851300.580484308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5.4824164500798798</v>
      </c>
      <c r="E75" s="10">
        <f t="shared" si="82"/>
        <v>6.9547771177060902</v>
      </c>
      <c r="F75" s="7" t="s">
        <v>83</v>
      </c>
      <c r="G75" s="1">
        <v>3</v>
      </c>
      <c r="H75" s="9">
        <f t="shared" si="63"/>
        <v>5.4824164500798798</v>
      </c>
      <c r="I75" s="9">
        <f t="shared" si="64"/>
        <v>278.63241645007986</v>
      </c>
      <c r="J75" s="9">
        <f t="shared" si="65"/>
        <v>3.5140958961889304E-2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0.31477873328377798</v>
      </c>
      <c r="P75" s="9">
        <f t="shared" si="68"/>
        <v>1.1061626548400741E-2</v>
      </c>
      <c r="Q75" s="12">
        <f t="shared" si="69"/>
        <v>1.9910927787121333E-3</v>
      </c>
      <c r="R75" s="9">
        <f t="shared" si="70"/>
        <v>1.9710000000000002E-2</v>
      </c>
      <c r="S75" s="13">
        <f t="shared" si="71"/>
        <v>0.10101942053334008</v>
      </c>
      <c r="T75" s="2">
        <f t="shared" si="72"/>
        <v>0.01</v>
      </c>
      <c r="U75" s="14">
        <f t="shared" si="73"/>
        <v>1.0101942053334007E-3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1.36101942053334E-2</v>
      </c>
      <c r="AR75" s="9">
        <f t="shared" si="77"/>
        <v>10.950000000000001</v>
      </c>
      <c r="AS75" s="1">
        <f t="shared" si="78"/>
        <v>0.18</v>
      </c>
      <c r="AT75" s="1">
        <f t="shared" si="79"/>
        <v>230399.16666666666</v>
      </c>
      <c r="AU75" s="1">
        <f t="shared" si="80"/>
        <v>41410135.651857667</v>
      </c>
    </row>
    <row r="76" spans="1:48" x14ac:dyDescent="0.15">
      <c r="C76" s="7">
        <v>3</v>
      </c>
      <c r="D76" s="7">
        <f t="shared" si="81"/>
        <v>8.34646696883404</v>
      </c>
      <c r="E76" s="10">
        <f t="shared" si="82"/>
        <v>5.4824164500798798</v>
      </c>
      <c r="F76" s="7" t="s">
        <v>83</v>
      </c>
      <c r="G76" s="1">
        <v>4</v>
      </c>
      <c r="H76" s="9">
        <f t="shared" si="63"/>
        <v>8.34646696883404</v>
      </c>
      <c r="I76" s="9">
        <f t="shared" si="64"/>
        <v>281.496466968834</v>
      </c>
      <c r="J76" s="9">
        <f t="shared" si="65"/>
        <v>5.0144565312467283E-2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0.4132171067353772</v>
      </c>
      <c r="P76" s="9">
        <f t="shared" si="68"/>
        <v>2.0720592196920885E-2</v>
      </c>
      <c r="Q76" s="12">
        <f t="shared" si="69"/>
        <v>3.7297065954457593E-3</v>
      </c>
      <c r="R76" s="9">
        <f t="shared" si="70"/>
        <v>1.9710000000000002E-2</v>
      </c>
      <c r="S76" s="13">
        <f t="shared" si="71"/>
        <v>0.18922915248329575</v>
      </c>
      <c r="T76" s="2">
        <f t="shared" si="72"/>
        <v>0.01</v>
      </c>
      <c r="U76" s="14">
        <f t="shared" si="73"/>
        <v>1.8922915248329576E-3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1.4492291524832958E-2</v>
      </c>
      <c r="AR76" s="9">
        <f t="shared" si="77"/>
        <v>10.950000000000001</v>
      </c>
      <c r="AS76" s="1">
        <f t="shared" si="78"/>
        <v>0.18</v>
      </c>
      <c r="AT76" s="1">
        <f t="shared" si="79"/>
        <v>230399.16666666666</v>
      </c>
      <c r="AU76" s="1">
        <f t="shared" si="80"/>
        <v>44093989.32121256</v>
      </c>
    </row>
    <row r="77" spans="1:48" x14ac:dyDescent="0.15">
      <c r="C77" s="7">
        <v>4</v>
      </c>
      <c r="D77" s="7">
        <f t="shared" si="81"/>
        <v>12.163156994624</v>
      </c>
      <c r="E77" s="10">
        <f t="shared" si="82"/>
        <v>8.34646696883404</v>
      </c>
      <c r="F77" s="7" t="s">
        <v>83</v>
      </c>
      <c r="G77" s="1">
        <v>5</v>
      </c>
      <c r="H77" s="9">
        <f t="shared" si="63"/>
        <v>12.163156994624</v>
      </c>
      <c r="I77" s="9">
        <f t="shared" si="64"/>
        <v>285.31315699462397</v>
      </c>
      <c r="J77" s="9">
        <f t="shared" si="65"/>
        <v>7.9648172914045925E-2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0.37287168881153349</v>
      </c>
      <c r="O77" s="9">
        <f t="shared" si="83"/>
        <v>0.1291248257269228</v>
      </c>
      <c r="P77" s="9">
        <f t="shared" si="68"/>
        <v>1.0284556446993992E-2</v>
      </c>
      <c r="Q77" s="12">
        <f t="shared" si="69"/>
        <v>1.8512201604589185E-3</v>
      </c>
      <c r="R77" s="9">
        <f t="shared" si="70"/>
        <v>1.9710000000000002E-2</v>
      </c>
      <c r="S77" s="13">
        <f t="shared" si="71"/>
        <v>9.3922889926885758E-2</v>
      </c>
      <c r="T77" s="2">
        <f t="shared" si="72"/>
        <v>0.01</v>
      </c>
      <c r="U77" s="14">
        <f t="shared" si="73"/>
        <v>9.3922889926885758E-4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1.3539228899268858E-2</v>
      </c>
      <c r="AR77" s="9">
        <f t="shared" si="77"/>
        <v>10.950000000000001</v>
      </c>
      <c r="AS77" s="1">
        <f t="shared" si="78"/>
        <v>0.18</v>
      </c>
      <c r="AT77" s="1">
        <f t="shared" si="79"/>
        <v>230399.16666666666</v>
      </c>
      <c r="AU77" s="1">
        <f t="shared" si="80"/>
        <v>41194217.869468004</v>
      </c>
    </row>
    <row r="78" spans="1:48" x14ac:dyDescent="0.15">
      <c r="C78" s="7">
        <v>5</v>
      </c>
      <c r="D78" s="7">
        <f t="shared" si="81"/>
        <v>14.954999556116499</v>
      </c>
      <c r="E78" s="10">
        <f t="shared" si="82"/>
        <v>12.163156994624</v>
      </c>
      <c r="F78" s="7" t="s">
        <v>85</v>
      </c>
      <c r="G78" s="1">
        <v>6</v>
      </c>
      <c r="H78" s="9">
        <f t="shared" si="63"/>
        <v>14.954999556116499</v>
      </c>
      <c r="I78" s="9">
        <f t="shared" si="64"/>
        <v>288.10499955611647</v>
      </c>
      <c r="J78" s="9">
        <f t="shared" si="65"/>
        <v>0.1108656403163595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0.22834026927992881</v>
      </c>
      <c r="P78" s="9">
        <f t="shared" si="68"/>
        <v>2.5315090163729261E-2</v>
      </c>
      <c r="Q78" s="12">
        <f t="shared" si="69"/>
        <v>4.5567162294712672E-3</v>
      </c>
      <c r="R78" s="9">
        <f t="shared" si="70"/>
        <v>1.9710000000000002E-2</v>
      </c>
      <c r="S78" s="13">
        <f t="shared" si="71"/>
        <v>0.23118803802492474</v>
      </c>
      <c r="T78" s="2">
        <f t="shared" si="72"/>
        <v>0.01</v>
      </c>
      <c r="U78" s="14">
        <f t="shared" si="73"/>
        <v>2.3118803802492476E-3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2.3911880380249249E-2</v>
      </c>
      <c r="AR78" s="9">
        <f t="shared" si="77"/>
        <v>10.950000000000001</v>
      </c>
      <c r="AS78" s="1">
        <f t="shared" si="78"/>
        <v>0.18</v>
      </c>
      <c r="AT78" s="1">
        <f t="shared" si="79"/>
        <v>230399.16666666666</v>
      </c>
      <c r="AU78" s="1">
        <f t="shared" si="80"/>
        <v>72753863.412844598</v>
      </c>
    </row>
    <row r="79" spans="1:48" x14ac:dyDescent="0.15">
      <c r="C79" s="7">
        <v>6</v>
      </c>
      <c r="D79" s="7">
        <f t="shared" si="81"/>
        <v>19.6116056053344</v>
      </c>
      <c r="E79" s="10">
        <f t="shared" si="82"/>
        <v>14.954999556116499</v>
      </c>
      <c r="F79" s="7" t="s">
        <v>83</v>
      </c>
      <c r="G79" s="1">
        <v>7</v>
      </c>
      <c r="H79" s="9">
        <f t="shared" si="63"/>
        <v>19.6116056053344</v>
      </c>
      <c r="I79" s="9">
        <f t="shared" si="64"/>
        <v>292.76160560533435</v>
      </c>
      <c r="J79" s="9">
        <f t="shared" si="65"/>
        <v>0.18978101483907106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0.31252517911619959</v>
      </c>
      <c r="P79" s="9">
        <f t="shared" si="68"/>
        <v>5.9311345655434819E-2</v>
      </c>
      <c r="Q79" s="12">
        <f t="shared" si="69"/>
        <v>1.0676042217978268E-2</v>
      </c>
      <c r="R79" s="9">
        <f t="shared" si="70"/>
        <v>1.9710000000000002E-2</v>
      </c>
      <c r="S79" s="13">
        <f t="shared" si="71"/>
        <v>0.54165612470716729</v>
      </c>
      <c r="T79" s="2">
        <f t="shared" si="72"/>
        <v>0.01</v>
      </c>
      <c r="U79" s="14">
        <f t="shared" si="73"/>
        <v>5.4165612470716733E-3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2.7016561247071674E-2</v>
      </c>
      <c r="AR79" s="9">
        <f t="shared" si="77"/>
        <v>10.950000000000001</v>
      </c>
      <c r="AS79" s="1">
        <f t="shared" si="78"/>
        <v>0.18</v>
      </c>
      <c r="AT79" s="1">
        <f t="shared" si="79"/>
        <v>230399.16666666666</v>
      </c>
      <c r="AU79" s="1">
        <f t="shared" si="80"/>
        <v>82200110.388546318</v>
      </c>
    </row>
    <row r="80" spans="1:48" x14ac:dyDescent="0.15">
      <c r="C80" s="7">
        <v>7</v>
      </c>
      <c r="D80" s="7">
        <f t="shared" si="81"/>
        <v>22.868050277251001</v>
      </c>
      <c r="E80" s="10">
        <f t="shared" si="82"/>
        <v>19.6116056053344</v>
      </c>
      <c r="F80" s="7" t="s">
        <v>83</v>
      </c>
      <c r="G80" s="1">
        <v>8</v>
      </c>
      <c r="H80" s="9">
        <f t="shared" si="63"/>
        <v>22.868050277251001</v>
      </c>
      <c r="I80" s="9">
        <f t="shared" si="64"/>
        <v>296.01805027725095</v>
      </c>
      <c r="J80" s="9">
        <f t="shared" si="65"/>
        <v>0.27362023792344398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0.3627138334607648</v>
      </c>
      <c r="P80" s="9">
        <f t="shared" si="68"/>
        <v>9.9245845409658903E-2</v>
      </c>
      <c r="Q80" s="12">
        <f t="shared" si="69"/>
        <v>1.78642521737386E-2</v>
      </c>
      <c r="R80" s="9">
        <f t="shared" si="70"/>
        <v>1.9710000000000002E-2</v>
      </c>
      <c r="S80" s="13">
        <f t="shared" si="71"/>
        <v>0.9063547525996245</v>
      </c>
      <c r="T80" s="2">
        <f t="shared" si="72"/>
        <v>0.01</v>
      </c>
      <c r="U80" s="14">
        <f t="shared" si="73"/>
        <v>9.0635475259962447E-3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3.0663547525996246E-2</v>
      </c>
      <c r="AR80" s="9">
        <f t="shared" si="77"/>
        <v>10.950000000000001</v>
      </c>
      <c r="AS80" s="1">
        <f t="shared" si="78"/>
        <v>0.18</v>
      </c>
      <c r="AT80" s="1">
        <f t="shared" si="79"/>
        <v>230399.16666666666</v>
      </c>
      <c r="AU80" s="1">
        <f t="shared" si="80"/>
        <v>93296366.198882177</v>
      </c>
    </row>
    <row r="81" spans="1:48" x14ac:dyDescent="0.15">
      <c r="C81" s="7">
        <v>8</v>
      </c>
      <c r="D81" s="7">
        <f t="shared" si="81"/>
        <v>23.952131753447301</v>
      </c>
      <c r="E81" s="10">
        <f t="shared" si="82"/>
        <v>22.868050277251001</v>
      </c>
      <c r="F81" s="7" t="s">
        <v>83</v>
      </c>
      <c r="G81" s="1">
        <v>9</v>
      </c>
      <c r="H81" s="9">
        <f t="shared" si="63"/>
        <v>23.952131753447301</v>
      </c>
      <c r="I81" s="9">
        <f t="shared" si="64"/>
        <v>297.10213175344728</v>
      </c>
      <c r="J81" s="9">
        <f t="shared" si="65"/>
        <v>0.30851213583552101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0.37296798805110593</v>
      </c>
      <c r="P81" s="9">
        <f t="shared" si="68"/>
        <v>0.11506515059192376</v>
      </c>
      <c r="Q81" s="12">
        <f t="shared" si="69"/>
        <v>2.0711727106546278E-2</v>
      </c>
      <c r="R81" s="9">
        <f t="shared" si="70"/>
        <v>1.9710000000000002E-2</v>
      </c>
      <c r="S81" s="13">
        <f t="shared" si="71"/>
        <v>1.0508232930769292</v>
      </c>
      <c r="T81" s="2">
        <f t="shared" si="72"/>
        <v>0.01</v>
      </c>
      <c r="U81" s="14">
        <f t="shared" si="73"/>
        <v>1.0508232930769293E-2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3.2108232930769295E-2</v>
      </c>
      <c r="AR81" s="9">
        <f t="shared" si="77"/>
        <v>10.950000000000001</v>
      </c>
      <c r="AS81" s="1">
        <f t="shared" si="78"/>
        <v>0.18</v>
      </c>
      <c r="AT81" s="1">
        <f t="shared" si="79"/>
        <v>230399.16666666666</v>
      </c>
      <c r="AU81" s="1">
        <f t="shared" si="80"/>
        <v>97691940.404757038</v>
      </c>
    </row>
    <row r="82" spans="1:48" x14ac:dyDescent="0.15">
      <c r="C82" s="7">
        <v>9</v>
      </c>
      <c r="D82" s="7">
        <f t="shared" si="81"/>
        <v>21.207218245290999</v>
      </c>
      <c r="E82" s="10">
        <f t="shared" si="82"/>
        <v>23.952131753447301</v>
      </c>
      <c r="F82" s="7" t="s">
        <v>83</v>
      </c>
      <c r="G82" s="1">
        <v>10</v>
      </c>
      <c r="H82" s="9">
        <f t="shared" si="63"/>
        <v>21.207218245290999</v>
      </c>
      <c r="I82" s="9">
        <f t="shared" si="64"/>
        <v>294.35721824529099</v>
      </c>
      <c r="J82" s="9">
        <f t="shared" si="65"/>
        <v>0.22727340202331212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0.36740283745918212</v>
      </c>
      <c r="P82" s="9">
        <f t="shared" si="68"/>
        <v>8.350089278236629E-2</v>
      </c>
      <c r="Q82" s="12">
        <f t="shared" si="69"/>
        <v>1.5030160700825931E-2</v>
      </c>
      <c r="R82" s="9">
        <f t="shared" si="70"/>
        <v>1.9710000000000002E-2</v>
      </c>
      <c r="S82" s="13">
        <f t="shared" si="71"/>
        <v>0.7625652308891897</v>
      </c>
      <c r="T82" s="2">
        <f t="shared" si="72"/>
        <v>0.01</v>
      </c>
      <c r="U82" s="14">
        <f t="shared" si="73"/>
        <v>7.6256523088918974E-3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2.9225652308891899E-2</v>
      </c>
      <c r="AR82" s="9">
        <f t="shared" si="77"/>
        <v>10.950000000000001</v>
      </c>
      <c r="AS82" s="1">
        <f t="shared" si="78"/>
        <v>0.18</v>
      </c>
      <c r="AT82" s="1">
        <f t="shared" si="79"/>
        <v>230399.16666666666</v>
      </c>
      <c r="AU82" s="1">
        <f t="shared" si="80"/>
        <v>88921451.697653741</v>
      </c>
    </row>
    <row r="83" spans="1:48" x14ac:dyDescent="0.15">
      <c r="C83" s="7">
        <v>10</v>
      </c>
      <c r="D83" s="7">
        <f t="shared" si="81"/>
        <v>14.3304897714058</v>
      </c>
      <c r="E83" s="10">
        <f t="shared" si="82"/>
        <v>21.207218245290999</v>
      </c>
      <c r="F83" s="7" t="s">
        <v>83</v>
      </c>
      <c r="G83" s="1">
        <v>11</v>
      </c>
      <c r="H83" s="9">
        <f t="shared" si="63"/>
        <v>14.3304897714058</v>
      </c>
      <c r="I83" s="9">
        <f t="shared" si="64"/>
        <v>287.48048977140576</v>
      </c>
      <c r="J83" s="9">
        <f t="shared" si="65"/>
        <v>0.10301783768356279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0.26970684744297502</v>
      </c>
      <c r="O83" s="9">
        <f t="shared" si="83"/>
        <v>0.12369509723384087</v>
      </c>
      <c r="P83" s="9">
        <f t="shared" si="68"/>
        <v>1.2742801449088336E-2</v>
      </c>
      <c r="Q83" s="12">
        <f t="shared" si="69"/>
        <v>2.2937042608359003E-3</v>
      </c>
      <c r="R83" s="9">
        <f t="shared" si="70"/>
        <v>1.9710000000000002E-2</v>
      </c>
      <c r="S83" s="13">
        <f t="shared" si="71"/>
        <v>0.11637261597340945</v>
      </c>
      <c r="T83" s="2">
        <f t="shared" si="72"/>
        <v>0.01</v>
      </c>
      <c r="U83" s="14">
        <f t="shared" si="73"/>
        <v>1.1637261597340946E-3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1.3763726159734094E-2</v>
      </c>
      <c r="AR83" s="9">
        <f t="shared" si="77"/>
        <v>10.950000000000001</v>
      </c>
      <c r="AS83" s="1">
        <f t="shared" si="78"/>
        <v>0.18</v>
      </c>
      <c r="AT83" s="1">
        <f t="shared" si="79"/>
        <v>230399.16666666666</v>
      </c>
      <c r="AU83" s="1">
        <f t="shared" si="80"/>
        <v>41877269.255001709</v>
      </c>
    </row>
    <row r="84" spans="1:48" x14ac:dyDescent="0.15">
      <c r="C84" s="7">
        <v>11</v>
      </c>
      <c r="D84" s="7">
        <f t="shared" si="81"/>
        <v>9.8472155357347209</v>
      </c>
      <c r="E84" s="10">
        <f t="shared" si="82"/>
        <v>14.3304897714058</v>
      </c>
      <c r="F84" s="7" t="s">
        <v>85</v>
      </c>
      <c r="G84" s="1">
        <v>12</v>
      </c>
      <c r="H84" s="9">
        <f t="shared" si="63"/>
        <v>9.8472155357347209</v>
      </c>
      <c r="I84" s="9">
        <f t="shared" si="64"/>
        <v>282.99721553573471</v>
      </c>
      <c r="J84" s="9">
        <f t="shared" si="65"/>
        <v>6.0240169074154915E-2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0.22045229578475253</v>
      </c>
      <c r="P84" s="9">
        <f t="shared" si="68"/>
        <v>1.3280083570859101E-2</v>
      </c>
      <c r="Q84" s="12">
        <f t="shared" si="69"/>
        <v>2.3904150427546383E-3</v>
      </c>
      <c r="R84" s="9">
        <f t="shared" si="70"/>
        <v>1.9710000000000002E-2</v>
      </c>
      <c r="S84" s="13">
        <f t="shared" si="71"/>
        <v>0.12127930201697809</v>
      </c>
      <c r="T84" s="2">
        <f t="shared" si="72"/>
        <v>0.01</v>
      </c>
      <c r="U84" s="14">
        <f t="shared" si="73"/>
        <v>1.212793020169781E-3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1.3812793020169781E-2</v>
      </c>
      <c r="AR84" s="9">
        <f t="shared" si="77"/>
        <v>10.950000000000001</v>
      </c>
      <c r="AS84" s="1">
        <f t="shared" si="78"/>
        <v>0.18</v>
      </c>
      <c r="AT84" s="1">
        <f t="shared" si="79"/>
        <v>230399.16666666666</v>
      </c>
      <c r="AU84" s="1">
        <f t="shared" si="80"/>
        <v>42026559.214865498</v>
      </c>
      <c r="AV84" s="1">
        <f>SUM(AU73:AU84)</f>
        <v>725951587.06232584</v>
      </c>
    </row>
    <row r="85" spans="1:48" x14ac:dyDescent="0.15">
      <c r="C85" s="7">
        <v>12</v>
      </c>
      <c r="D85" s="7">
        <f t="shared" si="81"/>
        <v>8.0137433864446805</v>
      </c>
      <c r="E85" s="10">
        <f t="shared" si="82"/>
        <v>9.8472155357347209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7.0363132419354804</v>
      </c>
      <c r="E89" s="7"/>
      <c r="F89" s="7"/>
      <c r="G89" s="1">
        <v>1</v>
      </c>
      <c r="H89" s="9">
        <f t="shared" ref="H89:H100" si="84">E90</f>
        <v>7.0363132419354804</v>
      </c>
      <c r="I89" s="9">
        <f t="shared" ref="I89:I100" si="85">H89+273.15</f>
        <v>280.18631324193547</v>
      </c>
      <c r="J89" s="9">
        <f t="shared" ref="J89:J100" si="86">EXP(($C$15*(I89-$C$13))/($C$16*I89*$C$13))</f>
        <v>4.2656082274573272E-2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0.22630224688923672</v>
      </c>
      <c r="Q89" s="12">
        <f t="shared" ref="Q89:Q100" si="90">P89*$B$91</f>
        <v>0.10183601110015653</v>
      </c>
      <c r="R89" s="9">
        <f t="shared" ref="R89:R100" si="91">L89*$B$91</f>
        <v>2.3873737500000001</v>
      </c>
      <c r="S89" s="13">
        <f t="shared" ref="S89:S100" si="92">Q89/R89</f>
        <v>4.2656082274573272E-2</v>
      </c>
      <c r="T89" s="2">
        <f t="shared" ref="T89:T100" si="93">$B$90/100</f>
        <v>0.51</v>
      </c>
      <c r="U89" s="14">
        <f t="shared" ref="U89:U100" si="94">S89*T89</f>
        <v>2.1754601960032368E-2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3.6896012490949759E-2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2567008.3333333335</v>
      </c>
      <c r="AN89" s="1">
        <f t="shared" ref="AN89:AN100" si="99">AM89*10000*AK89*AJ89</f>
        <v>9852454448.5163116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6.9547771177060902</v>
      </c>
      <c r="E90" s="10">
        <f t="shared" ref="E90:E101" si="101">D89</f>
        <v>7.0363132419354804</v>
      </c>
      <c r="F90" s="7" t="s">
        <v>83</v>
      </c>
      <c r="G90" s="1">
        <v>2</v>
      </c>
      <c r="H90" s="9">
        <f t="shared" si="84"/>
        <v>6.9547771177060902</v>
      </c>
      <c r="I90" s="9">
        <f t="shared" si="85"/>
        <v>280.10477711770608</v>
      </c>
      <c r="J90" s="9">
        <f t="shared" si="86"/>
        <v>4.2226758830976853E-2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10.384247753110763</v>
      </c>
      <c r="P90" s="9">
        <f t="shared" si="89"/>
        <v>0.43849312551172148</v>
      </c>
      <c r="Q90" s="12">
        <f t="shared" si="90"/>
        <v>0.19732190648027467</v>
      </c>
      <c r="R90" s="9">
        <f t="shared" si="91"/>
        <v>2.3873737500000001</v>
      </c>
      <c r="S90" s="13">
        <f t="shared" si="92"/>
        <v>8.2652289563070996E-2</v>
      </c>
      <c r="T90" s="2">
        <f t="shared" si="93"/>
        <v>0.51</v>
      </c>
      <c r="U90" s="14">
        <f t="shared" si="94"/>
        <v>4.215266767716621E-2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4.3046029304665612E-2</v>
      </c>
      <c r="AK90" s="9">
        <f t="shared" si="96"/>
        <v>10.4025</v>
      </c>
      <c r="AL90" s="1">
        <f t="shared" si="97"/>
        <v>0.45</v>
      </c>
      <c r="AM90" s="17">
        <f t="shared" si="98"/>
        <v>2567008.3333333335</v>
      </c>
      <c r="AN90" s="1">
        <f t="shared" si="99"/>
        <v>11494712145.865252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5.4824164500798798</v>
      </c>
      <c r="E91" s="10">
        <f t="shared" si="101"/>
        <v>6.9547771177060902</v>
      </c>
      <c r="F91" s="7" t="s">
        <v>83</v>
      </c>
      <c r="G91" s="1">
        <v>3</v>
      </c>
      <c r="H91" s="9">
        <f t="shared" si="84"/>
        <v>5.4824164500798798</v>
      </c>
      <c r="I91" s="9">
        <f t="shared" si="85"/>
        <v>278.63241645007986</v>
      </c>
      <c r="J91" s="9">
        <f t="shared" si="86"/>
        <v>3.5140958961889304E-2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15.251029627599042</v>
      </c>
      <c r="P91" s="9">
        <f t="shared" si="89"/>
        <v>0.5359358062700158</v>
      </c>
      <c r="Q91" s="12">
        <f t="shared" si="90"/>
        <v>0.24117111282150711</v>
      </c>
      <c r="R91" s="9">
        <f t="shared" si="91"/>
        <v>2.3873737500000001</v>
      </c>
      <c r="S91" s="13">
        <f t="shared" si="92"/>
        <v>0.10101942053334008</v>
      </c>
      <c r="T91" s="2">
        <f t="shared" si="93"/>
        <v>0.51</v>
      </c>
      <c r="U91" s="14">
        <f t="shared" si="94"/>
        <v>5.1519904472003442E-2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4.5870251198309037E-2</v>
      </c>
      <c r="AK91" s="9">
        <f t="shared" si="96"/>
        <v>10.4025</v>
      </c>
      <c r="AL91" s="1">
        <f t="shared" si="97"/>
        <v>0.45</v>
      </c>
      <c r="AM91" s="17">
        <f t="shared" si="98"/>
        <v>2567008.3333333335</v>
      </c>
      <c r="AN91" s="1">
        <f t="shared" si="99"/>
        <v>12248872709.054827</v>
      </c>
    </row>
    <row r="92" spans="1:48" x14ac:dyDescent="0.15">
      <c r="C92" s="7">
        <v>3</v>
      </c>
      <c r="D92" s="7">
        <f t="shared" si="100"/>
        <v>8.34646696883404</v>
      </c>
      <c r="E92" s="10">
        <f t="shared" si="101"/>
        <v>5.4824164500798798</v>
      </c>
      <c r="F92" s="7" t="s">
        <v>83</v>
      </c>
      <c r="G92" s="1">
        <v>4</v>
      </c>
      <c r="H92" s="9">
        <f t="shared" si="84"/>
        <v>8.34646696883404</v>
      </c>
      <c r="I92" s="9">
        <f t="shared" si="85"/>
        <v>281.496466968834</v>
      </c>
      <c r="J92" s="9">
        <f t="shared" si="86"/>
        <v>5.0144565312467283E-2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20.020368821329026</v>
      </c>
      <c r="P92" s="9">
        <f t="shared" si="89"/>
        <v>1.003912691940817</v>
      </c>
      <c r="Q92" s="12">
        <f t="shared" si="90"/>
        <v>0.45176071137336765</v>
      </c>
      <c r="R92" s="9">
        <f t="shared" si="91"/>
        <v>2.3873737500000001</v>
      </c>
      <c r="S92" s="13">
        <f t="shared" si="92"/>
        <v>0.18922915248329578</v>
      </c>
      <c r="T92" s="2">
        <f t="shared" si="93"/>
        <v>0.51</v>
      </c>
      <c r="U92" s="14">
        <f t="shared" si="94"/>
        <v>9.6506867766480847E-2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5.9433820631593977E-2</v>
      </c>
      <c r="AK92" s="9">
        <f t="shared" si="96"/>
        <v>10.4025</v>
      </c>
      <c r="AL92" s="1">
        <f t="shared" si="97"/>
        <v>0.45</v>
      </c>
      <c r="AM92" s="17">
        <f t="shared" si="98"/>
        <v>2567008.3333333335</v>
      </c>
      <c r="AN92" s="1">
        <f t="shared" si="99"/>
        <v>15870793913.507675</v>
      </c>
    </row>
    <row r="93" spans="1:48" x14ac:dyDescent="0.15">
      <c r="C93" s="7">
        <v>4</v>
      </c>
      <c r="D93" s="7">
        <f t="shared" si="100"/>
        <v>12.163156994624</v>
      </c>
      <c r="E93" s="10">
        <f t="shared" si="101"/>
        <v>8.34646696883404</v>
      </c>
      <c r="F93" s="7" t="s">
        <v>83</v>
      </c>
      <c r="G93" s="1">
        <v>5</v>
      </c>
      <c r="H93" s="9">
        <f t="shared" si="84"/>
        <v>12.163156994624</v>
      </c>
      <c r="I93" s="9">
        <f t="shared" si="85"/>
        <v>285.31315699462397</v>
      </c>
      <c r="J93" s="9">
        <f t="shared" si="86"/>
        <v>7.9648172914045925E-2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18.065633322918799</v>
      </c>
      <c r="O93" s="9">
        <f t="shared" si="102"/>
        <v>6.2560978064694091</v>
      </c>
      <c r="P93" s="9">
        <f t="shared" si="89"/>
        <v>0.49828675985685894</v>
      </c>
      <c r="Q93" s="12">
        <f t="shared" si="90"/>
        <v>0.22422904193558651</v>
      </c>
      <c r="R93" s="9">
        <f t="shared" si="91"/>
        <v>2.3873737500000001</v>
      </c>
      <c r="S93" s="13">
        <f t="shared" si="92"/>
        <v>9.3922889926885772E-2</v>
      </c>
      <c r="T93" s="2">
        <f t="shared" si="93"/>
        <v>0.51</v>
      </c>
      <c r="U93" s="14">
        <f t="shared" si="94"/>
        <v>4.7900673862711747E-2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6.0043053169607591E-2</v>
      </c>
      <c r="AK93" s="9">
        <f t="shared" si="96"/>
        <v>10.4025</v>
      </c>
      <c r="AL93" s="1">
        <f t="shared" si="97"/>
        <v>0.45</v>
      </c>
      <c r="AM93" s="17">
        <f t="shared" si="98"/>
        <v>2567008.3333333335</v>
      </c>
      <c r="AN93" s="1">
        <f t="shared" si="99"/>
        <v>16033479131.342678</v>
      </c>
    </row>
    <row r="94" spans="1:48" x14ac:dyDescent="0.15">
      <c r="C94" s="7">
        <v>5</v>
      </c>
      <c r="D94" s="7">
        <f t="shared" si="100"/>
        <v>14.954999556116499</v>
      </c>
      <c r="E94" s="10">
        <f t="shared" si="101"/>
        <v>12.163156994624</v>
      </c>
      <c r="F94" s="7" t="s">
        <v>85</v>
      </c>
      <c r="G94" s="1">
        <v>6</v>
      </c>
      <c r="H94" s="9">
        <f t="shared" si="84"/>
        <v>14.954999556116499</v>
      </c>
      <c r="I94" s="9">
        <f t="shared" si="85"/>
        <v>288.10499955611647</v>
      </c>
      <c r="J94" s="9">
        <f t="shared" si="86"/>
        <v>0.1108656403163595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11.06308604661255</v>
      </c>
      <c r="P94" s="9">
        <f t="shared" si="89"/>
        <v>1.2265161184326825</v>
      </c>
      <c r="Q94" s="12">
        <f t="shared" si="90"/>
        <v>0.55193225329470719</v>
      </c>
      <c r="R94" s="9">
        <f t="shared" si="91"/>
        <v>2.3873737500000001</v>
      </c>
      <c r="S94" s="13">
        <f t="shared" si="92"/>
        <v>0.23118803802492474</v>
      </c>
      <c r="T94" s="2">
        <f t="shared" si="93"/>
        <v>0.51</v>
      </c>
      <c r="U94" s="14">
        <f t="shared" si="94"/>
        <v>0.11790589939271162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8.2003628666902556E-2</v>
      </c>
      <c r="AK94" s="9">
        <f t="shared" si="96"/>
        <v>10.4025</v>
      </c>
      <c r="AL94" s="1">
        <f t="shared" si="97"/>
        <v>0.45</v>
      </c>
      <c r="AM94" s="17">
        <f t="shared" si="98"/>
        <v>2567008.3333333335</v>
      </c>
      <c r="AN94" s="1">
        <f t="shared" si="99"/>
        <v>21897678407.710941</v>
      </c>
    </row>
    <row r="95" spans="1:48" x14ac:dyDescent="0.15">
      <c r="C95" s="7">
        <v>6</v>
      </c>
      <c r="D95" s="7">
        <f t="shared" si="100"/>
        <v>19.6116056053344</v>
      </c>
      <c r="E95" s="10">
        <f t="shared" si="101"/>
        <v>14.954999556116499</v>
      </c>
      <c r="F95" s="7" t="s">
        <v>83</v>
      </c>
      <c r="G95" s="1">
        <v>7</v>
      </c>
      <c r="H95" s="9">
        <f t="shared" si="84"/>
        <v>19.6116056053344</v>
      </c>
      <c r="I95" s="9">
        <f t="shared" si="85"/>
        <v>292.76160560533435</v>
      </c>
      <c r="J95" s="9">
        <f t="shared" si="86"/>
        <v>0.18978101483907106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15.141844928179866</v>
      </c>
      <c r="P95" s="9">
        <f t="shared" si="89"/>
        <v>2.8736346970058162</v>
      </c>
      <c r="Q95" s="12">
        <f t="shared" si="90"/>
        <v>1.2931356136526173</v>
      </c>
      <c r="R95" s="9">
        <f t="shared" si="91"/>
        <v>2.3873737500000001</v>
      </c>
      <c r="S95" s="13">
        <f t="shared" si="92"/>
        <v>0.54165612470716717</v>
      </c>
      <c r="T95" s="2">
        <f t="shared" si="93"/>
        <v>0.51</v>
      </c>
      <c r="U95" s="14">
        <f t="shared" si="94"/>
        <v>0.27624462360065527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0.12974275401559757</v>
      </c>
      <c r="AK95" s="9">
        <f t="shared" si="96"/>
        <v>10.4025</v>
      </c>
      <c r="AL95" s="1">
        <f t="shared" si="97"/>
        <v>0.45</v>
      </c>
      <c r="AM95" s="17">
        <f t="shared" si="98"/>
        <v>2567008.3333333335</v>
      </c>
      <c r="AN95" s="1">
        <f t="shared" si="99"/>
        <v>34645602266.024895</v>
      </c>
    </row>
    <row r="96" spans="1:48" x14ac:dyDescent="0.15">
      <c r="C96" s="7">
        <v>7</v>
      </c>
      <c r="D96" s="7">
        <f t="shared" si="100"/>
        <v>22.868050277251001</v>
      </c>
      <c r="E96" s="10">
        <f t="shared" si="101"/>
        <v>19.6116056053344</v>
      </c>
      <c r="F96" s="7" t="s">
        <v>83</v>
      </c>
      <c r="G96" s="1">
        <v>8</v>
      </c>
      <c r="H96" s="9">
        <f t="shared" si="84"/>
        <v>22.868050277251001</v>
      </c>
      <c r="I96" s="9">
        <f t="shared" si="85"/>
        <v>296.01805027725095</v>
      </c>
      <c r="J96" s="9">
        <f t="shared" si="86"/>
        <v>0.27362023792344398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17.57348523117405</v>
      </c>
      <c r="P96" s="9">
        <f t="shared" si="89"/>
        <v>4.8084612100979722</v>
      </c>
      <c r="Q96" s="12">
        <f t="shared" si="90"/>
        <v>2.1638075445440874</v>
      </c>
      <c r="R96" s="9">
        <f t="shared" si="91"/>
        <v>2.3873737500000001</v>
      </c>
      <c r="S96" s="13">
        <f t="shared" si="92"/>
        <v>0.90635475259962428</v>
      </c>
      <c r="T96" s="2">
        <f t="shared" si="93"/>
        <v>0.51</v>
      </c>
      <c r="U96" s="14">
        <f t="shared" si="94"/>
        <v>0.46224092382580839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0.18582063853348124</v>
      </c>
      <c r="AK96" s="9">
        <f t="shared" si="96"/>
        <v>10.4025</v>
      </c>
      <c r="AL96" s="1">
        <f t="shared" si="97"/>
        <v>0.45</v>
      </c>
      <c r="AM96" s="17">
        <f t="shared" si="98"/>
        <v>2567008.3333333335</v>
      </c>
      <c r="AN96" s="1">
        <f t="shared" si="99"/>
        <v>49620250350.750343</v>
      </c>
    </row>
    <row r="97" spans="1:50" x14ac:dyDescent="0.15">
      <c r="C97" s="7">
        <v>8</v>
      </c>
      <c r="D97" s="7">
        <f t="shared" si="100"/>
        <v>23.952131753447301</v>
      </c>
      <c r="E97" s="10">
        <f t="shared" si="101"/>
        <v>22.868050277251001</v>
      </c>
      <c r="F97" s="7" t="s">
        <v>83</v>
      </c>
      <c r="G97" s="1">
        <v>9</v>
      </c>
      <c r="H97" s="9">
        <f t="shared" si="84"/>
        <v>23.952131753447301</v>
      </c>
      <c r="I97" s="9">
        <f t="shared" si="85"/>
        <v>297.10213175344728</v>
      </c>
      <c r="J97" s="9">
        <f t="shared" si="86"/>
        <v>0.30851213583552101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18.070299021076075</v>
      </c>
      <c r="P97" s="9">
        <f t="shared" si="89"/>
        <v>5.5749065461787044</v>
      </c>
      <c r="Q97" s="12">
        <f t="shared" si="90"/>
        <v>2.5087079457804169</v>
      </c>
      <c r="R97" s="9">
        <f t="shared" si="91"/>
        <v>2.3873737500000001</v>
      </c>
      <c r="S97" s="13">
        <f t="shared" si="92"/>
        <v>1.050823293076929</v>
      </c>
      <c r="T97" s="2">
        <f t="shared" si="93"/>
        <v>0.51</v>
      </c>
      <c r="U97" s="14">
        <f t="shared" si="94"/>
        <v>0.53591987946923381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0.20803484365997399</v>
      </c>
      <c r="AK97" s="9">
        <f t="shared" si="96"/>
        <v>10.4025</v>
      </c>
      <c r="AL97" s="1">
        <f t="shared" si="97"/>
        <v>0.45</v>
      </c>
      <c r="AM97" s="17">
        <f t="shared" si="98"/>
        <v>2567008.3333333335</v>
      </c>
      <c r="AN97" s="1">
        <f t="shared" si="99"/>
        <v>55552177118.512917</v>
      </c>
    </row>
    <row r="98" spans="1:50" x14ac:dyDescent="0.15">
      <c r="C98" s="7">
        <v>9</v>
      </c>
      <c r="D98" s="7">
        <f t="shared" si="100"/>
        <v>21.207218245290999</v>
      </c>
      <c r="E98" s="10">
        <f t="shared" si="101"/>
        <v>23.952131753447301</v>
      </c>
      <c r="F98" s="7" t="s">
        <v>83</v>
      </c>
      <c r="G98" s="1">
        <v>10</v>
      </c>
      <c r="H98" s="9">
        <f t="shared" si="84"/>
        <v>21.207218245290999</v>
      </c>
      <c r="I98" s="9">
        <f t="shared" si="85"/>
        <v>294.35721824529099</v>
      </c>
      <c r="J98" s="9">
        <f t="shared" si="86"/>
        <v>0.22727340202331212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17.800667474897374</v>
      </c>
      <c r="P98" s="9">
        <f t="shared" si="89"/>
        <v>4.045618255305647</v>
      </c>
      <c r="Q98" s="12">
        <f t="shared" si="90"/>
        <v>1.8205282148875412</v>
      </c>
      <c r="R98" s="9">
        <f t="shared" si="91"/>
        <v>2.3873737500000001</v>
      </c>
      <c r="S98" s="13">
        <f t="shared" si="92"/>
        <v>0.76256523088918993</v>
      </c>
      <c r="T98" s="2">
        <f t="shared" si="93"/>
        <v>0.51</v>
      </c>
      <c r="U98" s="14">
        <f t="shared" si="94"/>
        <v>0.38890826775348686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0.16285684272767628</v>
      </c>
      <c r="AK98" s="9">
        <f t="shared" si="96"/>
        <v>10.4025</v>
      </c>
      <c r="AL98" s="1">
        <f t="shared" si="97"/>
        <v>0.45</v>
      </c>
      <c r="AM98" s="17">
        <f t="shared" si="98"/>
        <v>2567008.3333333335</v>
      </c>
      <c r="AN98" s="1">
        <f t="shared" si="99"/>
        <v>43488158103.729874</v>
      </c>
    </row>
    <row r="99" spans="1:50" x14ac:dyDescent="0.15">
      <c r="C99" s="7">
        <v>10</v>
      </c>
      <c r="D99" s="7">
        <f t="shared" si="100"/>
        <v>14.3304897714058</v>
      </c>
      <c r="E99" s="10">
        <f t="shared" si="101"/>
        <v>21.207218245290999</v>
      </c>
      <c r="F99" s="7" t="s">
        <v>83</v>
      </c>
      <c r="G99" s="1">
        <v>11</v>
      </c>
      <c r="H99" s="9">
        <f t="shared" si="84"/>
        <v>14.3304897714058</v>
      </c>
      <c r="I99" s="9">
        <f t="shared" si="85"/>
        <v>287.48048977140576</v>
      </c>
      <c r="J99" s="9">
        <f t="shared" si="86"/>
        <v>0.10301783768356279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13.067296758612139</v>
      </c>
      <c r="O99" s="9">
        <f t="shared" si="102"/>
        <v>5.9930274609795884</v>
      </c>
      <c r="P99" s="9">
        <f t="shared" si="89"/>
        <v>0.61738873020832963</v>
      </c>
      <c r="Q99" s="12">
        <f t="shared" si="90"/>
        <v>0.27782492859374835</v>
      </c>
      <c r="R99" s="9">
        <f t="shared" si="91"/>
        <v>2.3873737500000001</v>
      </c>
      <c r="S99" s="13">
        <f t="shared" si="92"/>
        <v>0.11637261597340942</v>
      </c>
      <c r="T99" s="2">
        <f t="shared" si="93"/>
        <v>0.51</v>
      </c>
      <c r="U99" s="14">
        <f t="shared" si="94"/>
        <v>5.9350034146438808E-2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4.8231035295151298E-2</v>
      </c>
      <c r="AK99" s="9">
        <f t="shared" si="96"/>
        <v>10.4025</v>
      </c>
      <c r="AL99" s="1">
        <f t="shared" si="97"/>
        <v>0.45</v>
      </c>
      <c r="AM99" s="17">
        <f t="shared" si="98"/>
        <v>2567008.3333333335</v>
      </c>
      <c r="AN99" s="1">
        <f t="shared" si="99"/>
        <v>12879280067.644741</v>
      </c>
    </row>
    <row r="100" spans="1:50" x14ac:dyDescent="0.15">
      <c r="C100" s="7">
        <v>11</v>
      </c>
      <c r="D100" s="7">
        <f t="shared" si="100"/>
        <v>9.8472155357347209</v>
      </c>
      <c r="E100" s="10">
        <f t="shared" si="101"/>
        <v>14.3304897714058</v>
      </c>
      <c r="F100" s="7" t="s">
        <v>85</v>
      </c>
      <c r="G100" s="1">
        <v>12</v>
      </c>
      <c r="H100" s="9">
        <f t="shared" si="84"/>
        <v>9.8472155357347209</v>
      </c>
      <c r="I100" s="9">
        <f t="shared" si="85"/>
        <v>282.99721553573471</v>
      </c>
      <c r="J100" s="9">
        <f t="shared" si="86"/>
        <v>6.0240169074154915E-2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10.680913730771259</v>
      </c>
      <c r="P100" s="9">
        <f t="shared" si="89"/>
        <v>0.64342004900812333</v>
      </c>
      <c r="Q100" s="12">
        <f t="shared" si="90"/>
        <v>0.2895390220536555</v>
      </c>
      <c r="R100" s="9">
        <f t="shared" si="91"/>
        <v>2.3873737500000001</v>
      </c>
      <c r="S100" s="13">
        <f t="shared" si="92"/>
        <v>0.12127930201697806</v>
      </c>
      <c r="T100" s="2">
        <f t="shared" si="93"/>
        <v>0.51</v>
      </c>
      <c r="U100" s="14">
        <f t="shared" si="94"/>
        <v>6.1852444028658811E-2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4.8985511874640633E-2</v>
      </c>
      <c r="AK100" s="9">
        <f t="shared" si="96"/>
        <v>10.4025</v>
      </c>
      <c r="AL100" s="1">
        <f t="shared" si="97"/>
        <v>0.45</v>
      </c>
      <c r="AM100" s="17">
        <f t="shared" si="98"/>
        <v>2567008.3333333335</v>
      </c>
      <c r="AN100" s="1">
        <f t="shared" si="99"/>
        <v>13080750243.689224</v>
      </c>
      <c r="AO100" s="1">
        <f>SUM(AN89:AN100)</f>
        <v>296664208906.34961</v>
      </c>
    </row>
    <row r="101" spans="1:50" x14ac:dyDescent="0.15">
      <c r="C101" s="7">
        <v>12</v>
      </c>
      <c r="D101" s="7">
        <f t="shared" si="100"/>
        <v>8.0137433864446805</v>
      </c>
      <c r="E101" s="10">
        <f t="shared" si="101"/>
        <v>9.8472155357347209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7.0363132419354804</v>
      </c>
      <c r="E105" s="7"/>
      <c r="F105" s="7"/>
      <c r="G105" s="1">
        <v>1</v>
      </c>
      <c r="H105" s="9">
        <f t="shared" ref="H105:H116" si="103">E106</f>
        <v>7.0363132419354804</v>
      </c>
      <c r="I105" s="9">
        <f t="shared" ref="I105:I116" si="104">H105+273.15</f>
        <v>280.18631324193547</v>
      </c>
      <c r="J105" s="9">
        <f t="shared" ref="J105:J116" si="105">EXP(($C$15*(I105-$C$13))/($C$16*I105*$C$13))</f>
        <v>4.2656082274573272E-2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2.7636458031557089E-2</v>
      </c>
      <c r="Q105" s="12">
        <f t="shared" ref="Q105:Q116" si="109">P105*$B$107</f>
        <v>8.2909374094671268E-3</v>
      </c>
      <c r="R105" s="9">
        <f t="shared" ref="R105:R116" si="110">L105*$B$107</f>
        <v>0.19436706250000002</v>
      </c>
      <c r="S105" s="13">
        <f t="shared" ref="S105:S116" si="111">Q105/R105</f>
        <v>4.2656082274573272E-2</v>
      </c>
      <c r="T105" s="2">
        <f t="shared" ref="T105:T116" si="112">$B$106/100</f>
        <v>0.01</v>
      </c>
      <c r="U105" s="14">
        <f t="shared" ref="U105:U116" si="113">S105*T105</f>
        <v>4.2656082274573274E-4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5.916560822745733E-3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6.9547771177060902</v>
      </c>
      <c r="E106" s="10">
        <f t="shared" ref="E106:E117" si="122">D105</f>
        <v>7.0363132419354804</v>
      </c>
      <c r="F106" s="7" t="s">
        <v>83</v>
      </c>
      <c r="G106" s="1">
        <v>2</v>
      </c>
      <c r="H106" s="9">
        <f t="shared" si="103"/>
        <v>6.9547771177060902</v>
      </c>
      <c r="I106" s="9">
        <f t="shared" si="104"/>
        <v>280.10477711770608</v>
      </c>
      <c r="J106" s="9">
        <f t="shared" si="105"/>
        <v>4.2226758830976853E-2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1.2681439586351098</v>
      </c>
      <c r="P106" s="9">
        <f t="shared" si="108"/>
        <v>5.3549609104245069E-2</v>
      </c>
      <c r="Q106" s="12">
        <f t="shared" si="109"/>
        <v>1.606488273127352E-2</v>
      </c>
      <c r="R106" s="9">
        <f t="shared" si="110"/>
        <v>0.19436706250000002</v>
      </c>
      <c r="S106" s="13">
        <f t="shared" si="111"/>
        <v>8.2652289563070996E-2</v>
      </c>
      <c r="T106" s="2">
        <f t="shared" si="112"/>
        <v>0.01</v>
      </c>
      <c r="U106" s="14">
        <f t="shared" si="113"/>
        <v>8.2652289563071E-4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6.31652289563071E-3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5.4824164500798798</v>
      </c>
      <c r="E107" s="10">
        <f t="shared" si="122"/>
        <v>6.9547771177060902</v>
      </c>
      <c r="F107" s="7" t="s">
        <v>83</v>
      </c>
      <c r="G107" s="1">
        <v>3</v>
      </c>
      <c r="H107" s="9">
        <f t="shared" si="103"/>
        <v>5.4824164500798798</v>
      </c>
      <c r="I107" s="9">
        <f t="shared" si="104"/>
        <v>278.63241645007986</v>
      </c>
      <c r="J107" s="9">
        <f t="shared" si="105"/>
        <v>3.5140958961889304E-2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1.8624845578641982</v>
      </c>
      <c r="P107" s="9">
        <f t="shared" si="108"/>
        <v>6.5449493415058332E-2</v>
      </c>
      <c r="Q107" s="12">
        <f t="shared" si="109"/>
        <v>1.9634848024517499E-2</v>
      </c>
      <c r="R107" s="9">
        <f t="shared" si="110"/>
        <v>0.19436706250000002</v>
      </c>
      <c r="S107" s="13">
        <f t="shared" si="111"/>
        <v>0.10101942053334009</v>
      </c>
      <c r="T107" s="2">
        <f t="shared" si="112"/>
        <v>0.01</v>
      </c>
      <c r="U107" s="14">
        <f t="shared" si="113"/>
        <v>1.010194205333401E-3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6.5001942053334013E-3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8.34646696883404</v>
      </c>
      <c r="E108" s="10">
        <f t="shared" si="122"/>
        <v>5.4824164500798798</v>
      </c>
      <c r="F108" s="7" t="s">
        <v>83</v>
      </c>
      <c r="G108" s="1">
        <v>4</v>
      </c>
      <c r="H108" s="9">
        <f t="shared" si="103"/>
        <v>8.34646696883404</v>
      </c>
      <c r="I108" s="9">
        <f t="shared" si="104"/>
        <v>281.496466968834</v>
      </c>
      <c r="J108" s="9">
        <f t="shared" si="105"/>
        <v>5.0144565312467283E-2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2.4449252727824735</v>
      </c>
      <c r="P108" s="9">
        <f t="shared" si="108"/>
        <v>0.12259971502514264</v>
      </c>
      <c r="Q108" s="12">
        <f t="shared" si="109"/>
        <v>3.6779914507542789E-2</v>
      </c>
      <c r="R108" s="9">
        <f t="shared" si="110"/>
        <v>0.19436706250000002</v>
      </c>
      <c r="S108" s="13">
        <f t="shared" si="111"/>
        <v>0.1892291524832958</v>
      </c>
      <c r="T108" s="2">
        <f t="shared" si="112"/>
        <v>0.01</v>
      </c>
      <c r="U108" s="14">
        <f t="shared" si="113"/>
        <v>1.8922915248329581E-3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7.3822915248329584E-3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12.163156994624</v>
      </c>
      <c r="E109" s="10">
        <f t="shared" si="122"/>
        <v>8.34646696883404</v>
      </c>
      <c r="F109" s="7" t="s">
        <v>83</v>
      </c>
      <c r="G109" s="1">
        <v>5</v>
      </c>
      <c r="H109" s="9">
        <f t="shared" si="103"/>
        <v>12.163156994624</v>
      </c>
      <c r="I109" s="9">
        <f t="shared" si="104"/>
        <v>285.31315699462397</v>
      </c>
      <c r="J109" s="9">
        <f t="shared" si="105"/>
        <v>7.9648172914045925E-2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2.2062092798694639</v>
      </c>
      <c r="O109" s="9">
        <f t="shared" si="123"/>
        <v>0.76400648622120038</v>
      </c>
      <c r="P109" s="9">
        <f t="shared" si="108"/>
        <v>6.0851720721998813E-2</v>
      </c>
      <c r="Q109" s="12">
        <f t="shared" si="109"/>
        <v>1.8255516216599644E-2</v>
      </c>
      <c r="R109" s="9">
        <f t="shared" si="110"/>
        <v>0.19436706250000002</v>
      </c>
      <c r="S109" s="13">
        <f t="shared" si="111"/>
        <v>9.3922889926885841E-2</v>
      </c>
      <c r="T109" s="2">
        <f t="shared" si="112"/>
        <v>0.01</v>
      </c>
      <c r="U109" s="14">
        <f t="shared" si="113"/>
        <v>9.3922889926885845E-4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6.4292288992688585E-3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14.954999556116499</v>
      </c>
      <c r="E110" s="10">
        <f t="shared" si="122"/>
        <v>12.163156994624</v>
      </c>
      <c r="F110" s="7" t="s">
        <v>85</v>
      </c>
      <c r="G110" s="1">
        <v>6</v>
      </c>
      <c r="H110" s="9">
        <f t="shared" si="103"/>
        <v>14.954999556116499</v>
      </c>
      <c r="I110" s="9">
        <f t="shared" si="104"/>
        <v>288.10499955611647</v>
      </c>
      <c r="J110" s="9">
        <f t="shared" si="105"/>
        <v>0.1108656403163595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1.3510449738325352</v>
      </c>
      <c r="P110" s="9">
        <f t="shared" si="108"/>
        <v>0.14978446612014318</v>
      </c>
      <c r="Q110" s="12">
        <f t="shared" si="109"/>
        <v>4.4935339836042955E-2</v>
      </c>
      <c r="R110" s="9">
        <f t="shared" si="110"/>
        <v>0.19436706250000002</v>
      </c>
      <c r="S110" s="13">
        <f t="shared" si="111"/>
        <v>0.23118803802492488</v>
      </c>
      <c r="T110" s="2">
        <f t="shared" si="112"/>
        <v>0.01</v>
      </c>
      <c r="U110" s="14">
        <f t="shared" si="113"/>
        <v>2.3118803802492489E-3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1.2261880380249248E-2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19.6116056053344</v>
      </c>
      <c r="E111" s="10">
        <f t="shared" si="122"/>
        <v>14.954999556116499</v>
      </c>
      <c r="F111" s="7" t="s">
        <v>83</v>
      </c>
      <c r="G111" s="1">
        <v>7</v>
      </c>
      <c r="H111" s="9">
        <f t="shared" si="103"/>
        <v>19.6116056053344</v>
      </c>
      <c r="I111" s="9">
        <f t="shared" si="104"/>
        <v>292.76160560533435</v>
      </c>
      <c r="J111" s="9">
        <f t="shared" si="105"/>
        <v>0.18978101483907106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1.8491507160457252</v>
      </c>
      <c r="P111" s="9">
        <f t="shared" si="108"/>
        <v>0.35093369948155267</v>
      </c>
      <c r="Q111" s="12">
        <f t="shared" si="109"/>
        <v>0.1052801098444658</v>
      </c>
      <c r="R111" s="9">
        <f t="shared" si="110"/>
        <v>0.19436706250000002</v>
      </c>
      <c r="S111" s="13">
        <f t="shared" si="111"/>
        <v>0.54165612470716729</v>
      </c>
      <c r="T111" s="2">
        <f t="shared" si="112"/>
        <v>0.01</v>
      </c>
      <c r="U111" s="14">
        <f t="shared" si="113"/>
        <v>5.4165612470716733E-3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1.5366561247071673E-2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22.868050277251001</v>
      </c>
      <c r="E112" s="10">
        <f t="shared" si="122"/>
        <v>19.6116056053344</v>
      </c>
      <c r="F112" s="7" t="s">
        <v>83</v>
      </c>
      <c r="G112" s="1">
        <v>8</v>
      </c>
      <c r="H112" s="9">
        <f t="shared" si="103"/>
        <v>22.868050277251001</v>
      </c>
      <c r="I112" s="9">
        <f t="shared" si="104"/>
        <v>296.01805027725095</v>
      </c>
      <c r="J112" s="9">
        <f t="shared" si="105"/>
        <v>0.27362023792344398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2.1461072248975062</v>
      </c>
      <c r="P112" s="9">
        <f t="shared" si="108"/>
        <v>0.58721836948567774</v>
      </c>
      <c r="Q112" s="12">
        <f t="shared" si="109"/>
        <v>0.17616551084570331</v>
      </c>
      <c r="R112" s="9">
        <f t="shared" si="110"/>
        <v>0.19436706250000002</v>
      </c>
      <c r="S112" s="13">
        <f t="shared" si="111"/>
        <v>0.90635475259962472</v>
      </c>
      <c r="T112" s="2">
        <f t="shared" si="112"/>
        <v>0.01</v>
      </c>
      <c r="U112" s="14">
        <f t="shared" si="113"/>
        <v>9.0635475259962482E-3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1.9013547525996249E-2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23.952131753447301</v>
      </c>
      <c r="E113" s="10">
        <f t="shared" si="122"/>
        <v>22.868050277251001</v>
      </c>
      <c r="F113" s="7" t="s">
        <v>83</v>
      </c>
      <c r="G113" s="1">
        <v>9</v>
      </c>
      <c r="H113" s="9">
        <f t="shared" si="103"/>
        <v>23.952131753447301</v>
      </c>
      <c r="I113" s="9">
        <f t="shared" si="104"/>
        <v>297.10213175344728</v>
      </c>
      <c r="J113" s="9">
        <f t="shared" si="105"/>
        <v>0.30851213583552101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2.2067790637451621</v>
      </c>
      <c r="P113" s="9">
        <f t="shared" si="108"/>
        <v>0.68081812227313132</v>
      </c>
      <c r="Q113" s="12">
        <f t="shared" si="109"/>
        <v>0.2042454366819394</v>
      </c>
      <c r="R113" s="9">
        <f t="shared" si="110"/>
        <v>0.19436706250000002</v>
      </c>
      <c r="S113" s="13">
        <f t="shared" si="111"/>
        <v>1.0508232930769295</v>
      </c>
      <c r="T113" s="2">
        <f t="shared" si="112"/>
        <v>0.01</v>
      </c>
      <c r="U113" s="14">
        <f t="shared" si="113"/>
        <v>1.0508232930769294E-2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2.0458232930769295E-2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21.207218245290999</v>
      </c>
      <c r="E114" s="10">
        <f t="shared" si="122"/>
        <v>23.952131753447301</v>
      </c>
      <c r="F114" s="7" t="s">
        <v>83</v>
      </c>
      <c r="G114" s="1">
        <v>10</v>
      </c>
      <c r="H114" s="9">
        <f t="shared" si="103"/>
        <v>21.207218245290999</v>
      </c>
      <c r="I114" s="9">
        <f t="shared" si="104"/>
        <v>294.35721824529099</v>
      </c>
      <c r="J114" s="9">
        <f t="shared" si="105"/>
        <v>0.22727340202331212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2.1738511498053645</v>
      </c>
      <c r="P114" s="9">
        <f t="shared" si="108"/>
        <v>0.49405854630855389</v>
      </c>
      <c r="Q114" s="12">
        <f t="shared" si="109"/>
        <v>0.14821756389256616</v>
      </c>
      <c r="R114" s="9">
        <f t="shared" si="110"/>
        <v>0.19436706250000002</v>
      </c>
      <c r="S114" s="13">
        <f t="shared" si="111"/>
        <v>0.76256523088919004</v>
      </c>
      <c r="T114" s="2">
        <f t="shared" si="112"/>
        <v>0.01</v>
      </c>
      <c r="U114" s="14">
        <f t="shared" si="113"/>
        <v>7.6256523088919009E-3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1.7575652308891902E-2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14.3304897714058</v>
      </c>
      <c r="E115" s="10">
        <f t="shared" si="122"/>
        <v>21.207218245290999</v>
      </c>
      <c r="F115" s="7" t="s">
        <v>83</v>
      </c>
      <c r="G115" s="1">
        <v>11</v>
      </c>
      <c r="H115" s="9">
        <f t="shared" si="103"/>
        <v>14.3304897714058</v>
      </c>
      <c r="I115" s="9">
        <f t="shared" si="104"/>
        <v>287.48048977140576</v>
      </c>
      <c r="J115" s="9">
        <f t="shared" si="105"/>
        <v>0.10301783768356279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1.5958029733219701</v>
      </c>
      <c r="O115" s="9">
        <f t="shared" si="123"/>
        <v>0.73187983850817417</v>
      </c>
      <c r="P115" s="9">
        <f t="shared" si="108"/>
        <v>7.5396678407307238E-2</v>
      </c>
      <c r="Q115" s="12">
        <f t="shared" si="109"/>
        <v>2.261900352219217E-2</v>
      </c>
      <c r="R115" s="9">
        <f t="shared" si="110"/>
        <v>0.19436706250000002</v>
      </c>
      <c r="S115" s="13">
        <f t="shared" si="111"/>
        <v>0.11637261597340942</v>
      </c>
      <c r="T115" s="2">
        <f t="shared" si="112"/>
        <v>0.01</v>
      </c>
      <c r="U115" s="14">
        <f t="shared" si="113"/>
        <v>1.1637261597340941E-3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6.6537261597340944E-3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9.8472155357347209</v>
      </c>
      <c r="E116" s="10">
        <f t="shared" si="122"/>
        <v>14.3304897714058</v>
      </c>
      <c r="F116" s="7" t="s">
        <v>85</v>
      </c>
      <c r="G116" s="1">
        <v>12</v>
      </c>
      <c r="H116" s="9">
        <f t="shared" si="103"/>
        <v>9.8472155357347209</v>
      </c>
      <c r="I116" s="9">
        <f t="shared" si="104"/>
        <v>282.99721553573471</v>
      </c>
      <c r="J116" s="9">
        <f t="shared" si="105"/>
        <v>6.0240169074154915E-2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1.3043733684342005</v>
      </c>
      <c r="P116" s="9">
        <f t="shared" si="108"/>
        <v>7.8575672250301196E-2</v>
      </c>
      <c r="Q116" s="12">
        <f t="shared" si="109"/>
        <v>2.3572701675090357E-2</v>
      </c>
      <c r="R116" s="9">
        <f t="shared" si="110"/>
        <v>0.19436706250000002</v>
      </c>
      <c r="S116" s="13">
        <f t="shared" si="111"/>
        <v>0.12127930201697808</v>
      </c>
      <c r="T116" s="2">
        <f t="shared" si="112"/>
        <v>0.01</v>
      </c>
      <c r="U116" s="14">
        <f t="shared" si="113"/>
        <v>1.2127930201697808E-3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6.7027930201697811E-3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8.0137433864446805</v>
      </c>
      <c r="E117" s="10">
        <f t="shared" si="122"/>
        <v>9.8472155357347209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7.0363132419354804</v>
      </c>
      <c r="E121" s="7"/>
      <c r="F121" s="7"/>
      <c r="G121" s="1">
        <v>1</v>
      </c>
      <c r="H121" s="9">
        <f t="shared" ref="H121:H132" si="124">E122</f>
        <v>7.0363132419354804</v>
      </c>
      <c r="I121" s="9">
        <f t="shared" ref="I121:I132" si="125">H121+273.15</f>
        <v>280.18631324193547</v>
      </c>
      <c r="J121" s="9">
        <f t="shared" ref="J121:J132" si="126">EXP(($C$15*(I121-$C$13))/($C$16*I121*$C$13))</f>
        <v>4.2656082274573272E-2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1.214418662357101E-2</v>
      </c>
      <c r="Q121" s="12">
        <f t="shared" ref="Q121:Q132" si="130">P121*$B$123</f>
        <v>4.0075815857784332E-3</v>
      </c>
      <c r="R121" s="9">
        <f t="shared" ref="R121:R132" si="131">L121*$B$123</f>
        <v>9.3951000000000007E-2</v>
      </c>
      <c r="S121" s="13">
        <f t="shared" ref="S121:S132" si="132">Q121/R121</f>
        <v>4.2656082274573265E-2</v>
      </c>
      <c r="T121" s="2">
        <f t="shared" ref="T121:T132" si="133">$B$122/100</f>
        <v>0.01</v>
      </c>
      <c r="U121" s="14">
        <f t="shared" ref="U121:U132" si="134">S121*T121</f>
        <v>4.2656082274573264E-4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5.916560822745733E-3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6.9547771177060902</v>
      </c>
      <c r="E122" s="10">
        <f t="shared" ref="E122:E133" si="145">D121</f>
        <v>7.0363132419354804</v>
      </c>
      <c r="F122" s="7" t="s">
        <v>83</v>
      </c>
      <c r="G122" s="1">
        <v>2</v>
      </c>
      <c r="H122" s="9">
        <f t="shared" si="124"/>
        <v>6.9547771177060902</v>
      </c>
      <c r="I122" s="9">
        <f t="shared" si="125"/>
        <v>280.10477711770608</v>
      </c>
      <c r="J122" s="9">
        <f t="shared" si="126"/>
        <v>4.2226758830976853E-2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0.55725581337642904</v>
      </c>
      <c r="P122" s="9">
        <f t="shared" si="129"/>
        <v>2.3531106838606316E-2</v>
      </c>
      <c r="Q122" s="12">
        <f t="shared" si="130"/>
        <v>7.7652652567400844E-3</v>
      </c>
      <c r="R122" s="9">
        <f t="shared" si="131"/>
        <v>9.3951000000000007E-2</v>
      </c>
      <c r="S122" s="13">
        <f t="shared" si="132"/>
        <v>8.265228956307101E-2</v>
      </c>
      <c r="T122" s="2">
        <f t="shared" si="133"/>
        <v>0.01</v>
      </c>
      <c r="U122" s="14">
        <f t="shared" si="134"/>
        <v>8.2652289563071011E-4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6.31652289563071E-3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5.4824164500798798</v>
      </c>
      <c r="E123" s="10">
        <f t="shared" si="145"/>
        <v>6.9547771177060902</v>
      </c>
      <c r="F123" s="7" t="s">
        <v>83</v>
      </c>
      <c r="G123" s="1">
        <v>3</v>
      </c>
      <c r="H123" s="9">
        <f t="shared" si="124"/>
        <v>5.4824164500798798</v>
      </c>
      <c r="I123" s="9">
        <f t="shared" si="125"/>
        <v>278.63241645007986</v>
      </c>
      <c r="J123" s="9">
        <f t="shared" si="126"/>
        <v>3.5140958961889304E-2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0.81842470653782284</v>
      </c>
      <c r="P123" s="9">
        <f t="shared" si="129"/>
        <v>2.8760229025841931E-2</v>
      </c>
      <c r="Q123" s="12">
        <f t="shared" si="130"/>
        <v>9.4908755785278378E-3</v>
      </c>
      <c r="R123" s="9">
        <f t="shared" si="131"/>
        <v>9.3951000000000007E-2</v>
      </c>
      <c r="S123" s="13">
        <f t="shared" si="132"/>
        <v>0.10101942053334012</v>
      </c>
      <c r="T123" s="2">
        <f t="shared" si="133"/>
        <v>0.01</v>
      </c>
      <c r="U123" s="14">
        <f t="shared" si="134"/>
        <v>1.0101942053334012E-3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6.5001942053334013E-3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8.34646696883404</v>
      </c>
      <c r="E124" s="10">
        <f t="shared" si="145"/>
        <v>5.4824164500798798</v>
      </c>
      <c r="F124" s="7" t="s">
        <v>83</v>
      </c>
      <c r="G124" s="1">
        <v>4</v>
      </c>
      <c r="H124" s="9">
        <f t="shared" si="124"/>
        <v>8.34646696883404</v>
      </c>
      <c r="I124" s="9">
        <f t="shared" si="125"/>
        <v>281.496466968834</v>
      </c>
      <c r="J124" s="9">
        <f t="shared" si="126"/>
        <v>5.0144565312467283E-2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1.0743644775119809</v>
      </c>
      <c r="P124" s="9">
        <f t="shared" si="129"/>
        <v>5.3873539711994316E-2</v>
      </c>
      <c r="Q124" s="12">
        <f t="shared" si="130"/>
        <v>1.7778268104958125E-2</v>
      </c>
      <c r="R124" s="9">
        <f t="shared" si="131"/>
        <v>9.3951000000000007E-2</v>
      </c>
      <c r="S124" s="13">
        <f t="shared" si="132"/>
        <v>0.1892291524832958</v>
      </c>
      <c r="T124" s="2">
        <f t="shared" si="133"/>
        <v>0.01</v>
      </c>
      <c r="U124" s="14">
        <f t="shared" si="134"/>
        <v>1.8922915248329581E-3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7.3822915248329584E-3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12.163156994624</v>
      </c>
      <c r="E125" s="10">
        <f t="shared" si="145"/>
        <v>8.34646696883404</v>
      </c>
      <c r="F125" s="7" t="s">
        <v>83</v>
      </c>
      <c r="G125" s="1">
        <v>5</v>
      </c>
      <c r="H125" s="9">
        <f t="shared" si="124"/>
        <v>12.163156994624</v>
      </c>
      <c r="I125" s="9">
        <f t="shared" si="125"/>
        <v>285.31315699462397</v>
      </c>
      <c r="J125" s="9">
        <f t="shared" si="126"/>
        <v>7.9648172914045925E-2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0.96946639090998732</v>
      </c>
      <c r="O125" s="9">
        <f t="shared" si="146"/>
        <v>0.33572454688999931</v>
      </c>
      <c r="P125" s="9">
        <f t="shared" si="129"/>
        <v>2.6739846762184383E-2</v>
      </c>
      <c r="Q125" s="12">
        <f t="shared" si="130"/>
        <v>8.8241494315208467E-3</v>
      </c>
      <c r="R125" s="9">
        <f t="shared" si="131"/>
        <v>9.3951000000000007E-2</v>
      </c>
      <c r="S125" s="13">
        <f t="shared" si="132"/>
        <v>9.3922889926885786E-2</v>
      </c>
      <c r="T125" s="2">
        <f t="shared" si="133"/>
        <v>0.01</v>
      </c>
      <c r="U125" s="14">
        <f t="shared" si="134"/>
        <v>9.3922889926885791E-4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6.4292288992688577E-3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14.954999556116499</v>
      </c>
      <c r="E126" s="10">
        <f t="shared" si="145"/>
        <v>12.163156994624</v>
      </c>
      <c r="F126" s="7" t="s">
        <v>85</v>
      </c>
      <c r="G126" s="1">
        <v>6</v>
      </c>
      <c r="H126" s="9">
        <f t="shared" si="124"/>
        <v>14.954999556116499</v>
      </c>
      <c r="I126" s="9">
        <f t="shared" si="125"/>
        <v>288.10499955611647</v>
      </c>
      <c r="J126" s="9">
        <f t="shared" si="126"/>
        <v>0.1108656403163595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0.59368470012781493</v>
      </c>
      <c r="P126" s="9">
        <f t="shared" si="129"/>
        <v>6.581923442569608E-2</v>
      </c>
      <c r="Q126" s="12">
        <f t="shared" si="130"/>
        <v>2.1720347360479706E-2</v>
      </c>
      <c r="R126" s="9">
        <f t="shared" si="131"/>
        <v>9.3951000000000007E-2</v>
      </c>
      <c r="S126" s="13">
        <f t="shared" si="132"/>
        <v>0.23118803802492474</v>
      </c>
      <c r="T126" s="2">
        <f t="shared" si="133"/>
        <v>0.01</v>
      </c>
      <c r="U126" s="14">
        <f t="shared" si="134"/>
        <v>2.3118803802492476E-3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1.2261880380249248E-2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19.6116056053344</v>
      </c>
      <c r="E127" s="10">
        <f t="shared" si="145"/>
        <v>14.954999556116499</v>
      </c>
      <c r="F127" s="7" t="s">
        <v>83</v>
      </c>
      <c r="G127" s="1">
        <v>7</v>
      </c>
      <c r="H127" s="9">
        <f t="shared" si="124"/>
        <v>19.6116056053344</v>
      </c>
      <c r="I127" s="9">
        <f t="shared" si="125"/>
        <v>292.76160560533435</v>
      </c>
      <c r="J127" s="9">
        <f t="shared" si="126"/>
        <v>0.18978101483907106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0.81256546570211885</v>
      </c>
      <c r="P127" s="9">
        <f t="shared" si="129"/>
        <v>0.1542094987041305</v>
      </c>
      <c r="Q127" s="12">
        <f t="shared" si="130"/>
        <v>5.0889134572363069E-2</v>
      </c>
      <c r="R127" s="9">
        <f t="shared" si="131"/>
        <v>9.3951000000000007E-2</v>
      </c>
      <c r="S127" s="13">
        <f t="shared" si="132"/>
        <v>0.54165612470716717</v>
      </c>
      <c r="T127" s="2">
        <f t="shared" si="133"/>
        <v>0.01</v>
      </c>
      <c r="U127" s="14">
        <f t="shared" si="134"/>
        <v>5.4165612470716716E-3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1.5366561247071673E-2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22.868050277251001</v>
      </c>
      <c r="E128" s="10">
        <f t="shared" si="145"/>
        <v>19.6116056053344</v>
      </c>
      <c r="F128" s="7" t="s">
        <v>83</v>
      </c>
      <c r="G128" s="1">
        <v>8</v>
      </c>
      <c r="H128" s="9">
        <f t="shared" si="124"/>
        <v>22.868050277251001</v>
      </c>
      <c r="I128" s="9">
        <f t="shared" si="125"/>
        <v>296.01805027725095</v>
      </c>
      <c r="J128" s="9">
        <f t="shared" si="126"/>
        <v>0.27362023792344398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0.94305596699798833</v>
      </c>
      <c r="P128" s="9">
        <f t="shared" si="129"/>
        <v>0.25803919806511311</v>
      </c>
      <c r="Q128" s="12">
        <f t="shared" si="130"/>
        <v>8.5152935361487325E-2</v>
      </c>
      <c r="R128" s="9">
        <f t="shared" si="131"/>
        <v>9.3951000000000007E-2</v>
      </c>
      <c r="S128" s="13">
        <f t="shared" si="132"/>
        <v>0.9063547525996245</v>
      </c>
      <c r="T128" s="2">
        <f t="shared" si="133"/>
        <v>0.01</v>
      </c>
      <c r="U128" s="14">
        <f t="shared" si="134"/>
        <v>9.0635475259962447E-3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1.9013547525996245E-2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23.952131753447301</v>
      </c>
      <c r="E129" s="10">
        <f t="shared" si="145"/>
        <v>22.868050277251001</v>
      </c>
      <c r="F129" s="7" t="s">
        <v>83</v>
      </c>
      <c r="G129" s="1">
        <v>9</v>
      </c>
      <c r="H129" s="9">
        <f t="shared" si="124"/>
        <v>23.952131753447301</v>
      </c>
      <c r="I129" s="9">
        <f t="shared" si="125"/>
        <v>297.10213175344728</v>
      </c>
      <c r="J129" s="9">
        <f t="shared" si="126"/>
        <v>0.30851213583552101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0.96971676893287517</v>
      </c>
      <c r="P129" s="9">
        <f t="shared" si="129"/>
        <v>0.29916939153900174</v>
      </c>
      <c r="Q129" s="12">
        <f t="shared" si="130"/>
        <v>9.8725899207870574E-2</v>
      </c>
      <c r="R129" s="9">
        <f t="shared" si="131"/>
        <v>9.3951000000000007E-2</v>
      </c>
      <c r="S129" s="13">
        <f t="shared" si="132"/>
        <v>1.050823293076929</v>
      </c>
      <c r="T129" s="2">
        <f t="shared" si="133"/>
        <v>0.01</v>
      </c>
      <c r="U129" s="14">
        <f t="shared" si="134"/>
        <v>1.0508232930769291E-2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2.0458232930769291E-2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21.207218245290999</v>
      </c>
      <c r="E130" s="10">
        <f t="shared" si="145"/>
        <v>23.952131753447301</v>
      </c>
      <c r="F130" s="7" t="s">
        <v>83</v>
      </c>
      <c r="G130" s="1">
        <v>10</v>
      </c>
      <c r="H130" s="9">
        <f t="shared" si="124"/>
        <v>21.207218245290999</v>
      </c>
      <c r="I130" s="9">
        <f t="shared" si="125"/>
        <v>294.35721824529099</v>
      </c>
      <c r="J130" s="9">
        <f t="shared" si="126"/>
        <v>0.22727340202331212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0.95524737739387344</v>
      </c>
      <c r="P130" s="9">
        <f t="shared" si="129"/>
        <v>0.21710232123415235</v>
      </c>
      <c r="Q130" s="12">
        <f t="shared" si="130"/>
        <v>7.1643766007270279E-2</v>
      </c>
      <c r="R130" s="9">
        <f t="shared" si="131"/>
        <v>9.3951000000000007E-2</v>
      </c>
      <c r="S130" s="13">
        <f t="shared" si="132"/>
        <v>0.76256523088918982</v>
      </c>
      <c r="T130" s="2">
        <f t="shared" si="133"/>
        <v>0.01</v>
      </c>
      <c r="U130" s="14">
        <f t="shared" si="134"/>
        <v>7.6256523088918983E-3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1.7575652308891899E-2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14.3304897714058</v>
      </c>
      <c r="E131" s="10">
        <f t="shared" si="145"/>
        <v>21.207218245290999</v>
      </c>
      <c r="F131" s="7" t="s">
        <v>83</v>
      </c>
      <c r="G131" s="1">
        <v>11</v>
      </c>
      <c r="H131" s="9">
        <f t="shared" si="124"/>
        <v>14.3304897714058</v>
      </c>
      <c r="I131" s="9">
        <f t="shared" si="125"/>
        <v>287.48048977140576</v>
      </c>
      <c r="J131" s="9">
        <f t="shared" si="126"/>
        <v>0.10301783768356279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0.70123780335173502</v>
      </c>
      <c r="O131" s="9">
        <f t="shared" si="146"/>
        <v>0.32160725280798608</v>
      </c>
      <c r="P131" s="9">
        <f t="shared" si="129"/>
        <v>3.3131283767629652E-2</v>
      </c>
      <c r="Q131" s="12">
        <f t="shared" si="130"/>
        <v>1.0933323643317786E-2</v>
      </c>
      <c r="R131" s="9">
        <f t="shared" si="131"/>
        <v>9.3951000000000007E-2</v>
      </c>
      <c r="S131" s="13">
        <f t="shared" si="132"/>
        <v>0.11637261597340939</v>
      </c>
      <c r="T131" s="2">
        <f t="shared" si="133"/>
        <v>0.01</v>
      </c>
      <c r="U131" s="14">
        <f t="shared" si="134"/>
        <v>1.1637261597340939E-3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6.6537261597340936E-3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9.8472155357347209</v>
      </c>
      <c r="E132" s="10">
        <f t="shared" si="145"/>
        <v>14.3304897714058</v>
      </c>
      <c r="F132" s="7" t="s">
        <v>85</v>
      </c>
      <c r="G132" s="1">
        <v>12</v>
      </c>
      <c r="H132" s="9">
        <f t="shared" si="124"/>
        <v>9.8472155357347209</v>
      </c>
      <c r="I132" s="9">
        <f t="shared" si="125"/>
        <v>282.99721553573471</v>
      </c>
      <c r="J132" s="9">
        <f t="shared" si="126"/>
        <v>6.0240169074154915E-2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0.57317596904035639</v>
      </c>
      <c r="P132" s="9">
        <f t="shared" si="129"/>
        <v>3.452821728423365E-2</v>
      </c>
      <c r="Q132" s="12">
        <f t="shared" si="130"/>
        <v>1.1394311703797105E-2</v>
      </c>
      <c r="R132" s="9">
        <f t="shared" si="131"/>
        <v>9.3951000000000007E-2</v>
      </c>
      <c r="S132" s="13">
        <f t="shared" si="132"/>
        <v>0.12127930201697804</v>
      </c>
      <c r="T132" s="2">
        <f t="shared" si="133"/>
        <v>0.01</v>
      </c>
      <c r="U132" s="14">
        <f t="shared" si="134"/>
        <v>1.2127930201697803E-3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6.7027930201697802E-3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8.0137433864446805</v>
      </c>
      <c r="E133" s="10">
        <f t="shared" si="145"/>
        <v>9.8472155357347209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7.0363132419354804</v>
      </c>
      <c r="E136" s="7"/>
      <c r="F136" s="7"/>
      <c r="G136" s="1">
        <v>1</v>
      </c>
      <c r="H136" s="9">
        <f t="shared" ref="H136:H147" si="147">E137</f>
        <v>7.0363132419354804</v>
      </c>
      <c r="I136" s="9">
        <f t="shared" ref="I136:I147" si="148">H136+273.15</f>
        <v>280.18631324193547</v>
      </c>
      <c r="J136" s="9">
        <f t="shared" ref="J136:J147" si="149">EXP(($C$15*(I136-$C$13))/($C$16*I136*$C$13))</f>
        <v>4.2656082274573272E-2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3.237801038367677E-2</v>
      </c>
      <c r="Q136" s="12">
        <f t="shared" ref="Q136:Q147" si="153">P136*$B$138</f>
        <v>8.4182826997559607E-3</v>
      </c>
      <c r="R136" s="9">
        <f t="shared" ref="R136:R147" si="154">L136*$B$138</f>
        <v>0.19735245833333334</v>
      </c>
      <c r="S136" s="13">
        <f t="shared" ref="S136:S147" si="155">Q136/R136</f>
        <v>4.2656082274573272E-2</v>
      </c>
      <c r="T136" s="2">
        <f t="shared" ref="T136:T147" si="156">$B$137/100</f>
        <v>0.01</v>
      </c>
      <c r="U136" s="14">
        <f t="shared" ref="U136:U147" si="157">S136*T136</f>
        <v>4.2656082274573274E-4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5.916560822745733E-3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6.9547771177060902</v>
      </c>
      <c r="E137" s="10">
        <f t="shared" ref="E137:E148" si="166">D136</f>
        <v>7.0363132419354804</v>
      </c>
      <c r="F137" s="7" t="s">
        <v>83</v>
      </c>
      <c r="G137" s="1">
        <v>2</v>
      </c>
      <c r="H137" s="9">
        <f t="shared" si="147"/>
        <v>6.9547771177060902</v>
      </c>
      <c r="I137" s="9">
        <f t="shared" si="148"/>
        <v>280.10477711770608</v>
      </c>
      <c r="J137" s="9">
        <f t="shared" si="149"/>
        <v>4.2226758830976853E-2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1.4857178229496566</v>
      </c>
      <c r="P137" s="9">
        <f t="shared" si="152"/>
        <v>6.2737048200579112E-2</v>
      </c>
      <c r="Q137" s="12">
        <f t="shared" si="153"/>
        <v>1.631163253215057E-2</v>
      </c>
      <c r="R137" s="9">
        <f t="shared" si="154"/>
        <v>0.19735245833333334</v>
      </c>
      <c r="S137" s="13">
        <f t="shared" si="155"/>
        <v>8.2652289563070983E-2</v>
      </c>
      <c r="T137" s="2">
        <f t="shared" si="156"/>
        <v>0.01</v>
      </c>
      <c r="U137" s="14">
        <f t="shared" si="157"/>
        <v>8.2652289563070989E-4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6.31652289563071E-3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5.4824164500798798</v>
      </c>
      <c r="E138" s="10">
        <f t="shared" si="166"/>
        <v>6.9547771177060902</v>
      </c>
      <c r="F138" s="7" t="s">
        <v>83</v>
      </c>
      <c r="G138" s="1">
        <v>3</v>
      </c>
      <c r="H138" s="9">
        <f t="shared" si="147"/>
        <v>5.4824164500798798</v>
      </c>
      <c r="I138" s="9">
        <f t="shared" si="148"/>
        <v>278.63241645007986</v>
      </c>
      <c r="J138" s="9">
        <f t="shared" si="149"/>
        <v>3.5140958961889304E-2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2.1820286914157445</v>
      </c>
      <c r="P138" s="9">
        <f t="shared" si="152"/>
        <v>7.6678580698705701E-2</v>
      </c>
      <c r="Q138" s="12">
        <f t="shared" si="153"/>
        <v>1.9936430981663481E-2</v>
      </c>
      <c r="R138" s="9">
        <f t="shared" si="154"/>
        <v>0.19735245833333334</v>
      </c>
      <c r="S138" s="13">
        <f t="shared" si="155"/>
        <v>0.10101942053334011</v>
      </c>
      <c r="T138" s="2">
        <f t="shared" si="156"/>
        <v>0.01</v>
      </c>
      <c r="U138" s="14">
        <f t="shared" si="157"/>
        <v>1.0101942053334012E-3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6.5001942053334013E-3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8.34646696883404</v>
      </c>
      <c r="E139" s="10">
        <f t="shared" si="166"/>
        <v>5.4824164500798798</v>
      </c>
      <c r="F139" s="7" t="s">
        <v>83</v>
      </c>
      <c r="G139" s="1">
        <v>4</v>
      </c>
      <c r="H139" s="9">
        <f t="shared" si="147"/>
        <v>8.34646696883404</v>
      </c>
      <c r="I139" s="9">
        <f t="shared" si="148"/>
        <v>281.496466968834</v>
      </c>
      <c r="J139" s="9">
        <f t="shared" si="149"/>
        <v>5.0144565312467283E-2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2.8643980273837055</v>
      </c>
      <c r="P139" s="9">
        <f t="shared" si="152"/>
        <v>0.14363399396504467</v>
      </c>
      <c r="Q139" s="12">
        <f t="shared" si="153"/>
        <v>3.7344838430911617E-2</v>
      </c>
      <c r="R139" s="9">
        <f t="shared" si="154"/>
        <v>0.19735245833333334</v>
      </c>
      <c r="S139" s="13">
        <f t="shared" si="155"/>
        <v>0.1892291524832958</v>
      </c>
      <c r="T139" s="2">
        <f t="shared" si="156"/>
        <v>0.01</v>
      </c>
      <c r="U139" s="14">
        <f t="shared" si="157"/>
        <v>1.8922915248329581E-3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7.3822915248329584E-3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12.163156994624</v>
      </c>
      <c r="E140" s="10">
        <f t="shared" si="166"/>
        <v>8.34646696883404</v>
      </c>
      <c r="F140" s="7" t="s">
        <v>83</v>
      </c>
      <c r="G140" s="1">
        <v>5</v>
      </c>
      <c r="H140" s="9">
        <f t="shared" si="147"/>
        <v>12.163156994624</v>
      </c>
      <c r="I140" s="9">
        <f t="shared" si="148"/>
        <v>285.31315699462397</v>
      </c>
      <c r="J140" s="9">
        <f t="shared" si="149"/>
        <v>7.9648172914045925E-2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3.4798119500853275</v>
      </c>
      <c r="P140" s="9">
        <f t="shared" si="152"/>
        <v>0.27716066390875954</v>
      </c>
      <c r="Q140" s="12">
        <f t="shared" si="153"/>
        <v>7.2061772616277484E-2</v>
      </c>
      <c r="R140" s="9">
        <f t="shared" si="154"/>
        <v>0.19735245833333334</v>
      </c>
      <c r="S140" s="13">
        <f t="shared" si="155"/>
        <v>0.36514251317084334</v>
      </c>
      <c r="T140" s="2">
        <f t="shared" si="156"/>
        <v>0.01</v>
      </c>
      <c r="U140" s="14">
        <f t="shared" si="157"/>
        <v>3.6514251317084335E-3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9.141425131708434E-3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14.954999556116499</v>
      </c>
      <c r="E141" s="10">
        <f t="shared" si="166"/>
        <v>12.163156994624</v>
      </c>
      <c r="F141" s="7" t="s">
        <v>85</v>
      </c>
      <c r="G141" s="1">
        <v>6</v>
      </c>
      <c r="H141" s="9">
        <f t="shared" si="147"/>
        <v>14.954999556116499</v>
      </c>
      <c r="I141" s="9">
        <f t="shared" si="148"/>
        <v>288.10499955611647</v>
      </c>
      <c r="J141" s="9">
        <f t="shared" si="149"/>
        <v>0.1108656403163595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3.961699202843235</v>
      </c>
      <c r="P141" s="9">
        <f t="shared" si="152"/>
        <v>0.43921631886402623</v>
      </c>
      <c r="Q141" s="12">
        <f t="shared" si="153"/>
        <v>0.11419624290464682</v>
      </c>
      <c r="R141" s="9">
        <f t="shared" si="154"/>
        <v>0.19735245833333334</v>
      </c>
      <c r="S141" s="13">
        <f t="shared" si="155"/>
        <v>0.57864109658956697</v>
      </c>
      <c r="T141" s="2">
        <f t="shared" si="156"/>
        <v>0.01</v>
      </c>
      <c r="U141" s="14">
        <f t="shared" si="157"/>
        <v>5.7864109658956695E-3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1.5736410965895668E-2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19.6116056053344</v>
      </c>
      <c r="E142" s="10">
        <f t="shared" si="166"/>
        <v>14.954999556116499</v>
      </c>
      <c r="F142" s="7" t="s">
        <v>83</v>
      </c>
      <c r="G142" s="1">
        <v>7</v>
      </c>
      <c r="H142" s="9">
        <f t="shared" si="147"/>
        <v>19.6116056053344</v>
      </c>
      <c r="I142" s="9">
        <f t="shared" si="148"/>
        <v>292.76160560533435</v>
      </c>
      <c r="J142" s="9">
        <f t="shared" si="149"/>
        <v>0.18978101483907106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4.2815308006458759</v>
      </c>
      <c r="P142" s="9">
        <f t="shared" si="152"/>
        <v>0.81255326041131481</v>
      </c>
      <c r="Q142" s="12">
        <f t="shared" si="153"/>
        <v>0.21126384770694187</v>
      </c>
      <c r="R142" s="9">
        <f t="shared" si="154"/>
        <v>0.19735245833333334</v>
      </c>
      <c r="S142" s="13">
        <f t="shared" si="155"/>
        <v>1.0704900739068162</v>
      </c>
      <c r="T142" s="2">
        <f t="shared" si="156"/>
        <v>0.01</v>
      </c>
      <c r="U142" s="14">
        <f t="shared" si="157"/>
        <v>1.0704900739068162E-2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2.0654900739068165E-2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22.868050277251001</v>
      </c>
      <c r="E143" s="10">
        <f t="shared" si="166"/>
        <v>19.6116056053344</v>
      </c>
      <c r="F143" s="7" t="s">
        <v>83</v>
      </c>
      <c r="G143" s="1">
        <v>8</v>
      </c>
      <c r="H143" s="9">
        <f t="shared" si="147"/>
        <v>22.868050277251001</v>
      </c>
      <c r="I143" s="9">
        <f t="shared" si="148"/>
        <v>296.01805027725095</v>
      </c>
      <c r="J143" s="9">
        <f t="shared" si="149"/>
        <v>0.27362023792344398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4.2280254569012277</v>
      </c>
      <c r="P143" s="9">
        <f t="shared" si="152"/>
        <v>1.1568733314636919</v>
      </c>
      <c r="Q143" s="12">
        <f t="shared" si="153"/>
        <v>0.30078706618055989</v>
      </c>
      <c r="R143" s="9">
        <f t="shared" si="154"/>
        <v>0.19735245833333334</v>
      </c>
      <c r="S143" s="13">
        <f t="shared" si="155"/>
        <v>1.5241110686978261</v>
      </c>
      <c r="T143" s="2">
        <f t="shared" si="156"/>
        <v>0.01</v>
      </c>
      <c r="U143" s="14">
        <f t="shared" si="157"/>
        <v>1.5241110686978261E-2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2.5191110686978262E-2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23.952131753447301</v>
      </c>
      <c r="E144" s="10">
        <f t="shared" si="166"/>
        <v>22.868050277251001</v>
      </c>
      <c r="F144" s="7" t="s">
        <v>83</v>
      </c>
      <c r="G144" s="1">
        <v>9</v>
      </c>
      <c r="H144" s="9">
        <f t="shared" si="147"/>
        <v>23.952131753447301</v>
      </c>
      <c r="I144" s="9">
        <f t="shared" si="148"/>
        <v>297.10213175344728</v>
      </c>
      <c r="J144" s="9">
        <f t="shared" si="149"/>
        <v>0.30851213583552101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3.8302000421042024</v>
      </c>
      <c r="P144" s="9">
        <f t="shared" si="152"/>
        <v>1.1816631956668699</v>
      </c>
      <c r="Q144" s="12">
        <f t="shared" si="153"/>
        <v>0.3072324308733862</v>
      </c>
      <c r="R144" s="9">
        <f t="shared" si="154"/>
        <v>0.19735245833333334</v>
      </c>
      <c r="S144" s="13">
        <f t="shared" si="155"/>
        <v>1.5567702245414281</v>
      </c>
      <c r="T144" s="2">
        <f t="shared" si="156"/>
        <v>0.01</v>
      </c>
      <c r="U144" s="14">
        <f t="shared" si="157"/>
        <v>1.5567702245414282E-2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2.5517702245414282E-2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21.207218245290999</v>
      </c>
      <c r="E145" s="10">
        <f t="shared" si="166"/>
        <v>23.952131753447301</v>
      </c>
      <c r="F145" s="7" t="s">
        <v>83</v>
      </c>
      <c r="G145" s="1">
        <v>10</v>
      </c>
      <c r="H145" s="9">
        <f t="shared" si="147"/>
        <v>21.207218245290999</v>
      </c>
      <c r="I145" s="9">
        <f t="shared" si="148"/>
        <v>294.35721824529099</v>
      </c>
      <c r="J145" s="9">
        <f t="shared" si="149"/>
        <v>0.22727340202331212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3.4075847631039995</v>
      </c>
      <c r="P145" s="9">
        <f t="shared" si="152"/>
        <v>0.77445338179344803</v>
      </c>
      <c r="Q145" s="12">
        <f t="shared" si="153"/>
        <v>0.2013578792662965</v>
      </c>
      <c r="R145" s="9">
        <f t="shared" si="154"/>
        <v>0.19735245833333334</v>
      </c>
      <c r="S145" s="13">
        <f t="shared" si="155"/>
        <v>1.0202957742041292</v>
      </c>
      <c r="T145" s="2">
        <f t="shared" si="156"/>
        <v>0.01</v>
      </c>
      <c r="U145" s="14">
        <f t="shared" si="157"/>
        <v>1.0202957742041292E-2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2.0152957742041292E-2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14.3304897714058</v>
      </c>
      <c r="E146" s="10">
        <f t="shared" si="166"/>
        <v>21.207218245290999</v>
      </c>
      <c r="F146" s="7" t="s">
        <v>83</v>
      </c>
      <c r="G146" s="1">
        <v>11</v>
      </c>
      <c r="H146" s="9">
        <f t="shared" si="147"/>
        <v>14.3304897714058</v>
      </c>
      <c r="I146" s="9">
        <f t="shared" si="148"/>
        <v>287.48048977140576</v>
      </c>
      <c r="J146" s="9">
        <f t="shared" si="149"/>
        <v>0.10301783768356279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3.3921792979772185</v>
      </c>
      <c r="P146" s="9">
        <f t="shared" si="152"/>
        <v>0.34945497631255906</v>
      </c>
      <c r="Q146" s="12">
        <f t="shared" si="153"/>
        <v>9.0858293841265356E-2</v>
      </c>
      <c r="R146" s="9">
        <f t="shared" si="154"/>
        <v>0.19735245833333334</v>
      </c>
      <c r="S146" s="13">
        <f t="shared" si="155"/>
        <v>0.46038592378618043</v>
      </c>
      <c r="T146" s="2">
        <f t="shared" si="156"/>
        <v>0.01</v>
      </c>
      <c r="U146" s="14">
        <f t="shared" si="157"/>
        <v>4.6038592378618041E-3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1.0093859237861803E-2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9.8472155357347209</v>
      </c>
      <c r="E147" s="10">
        <f t="shared" si="166"/>
        <v>14.3304897714058</v>
      </c>
      <c r="F147" s="7" t="s">
        <v>85</v>
      </c>
      <c r="G147" s="1">
        <v>12</v>
      </c>
      <c r="H147" s="9">
        <f t="shared" si="147"/>
        <v>9.8472155357347209</v>
      </c>
      <c r="I147" s="9">
        <f t="shared" si="148"/>
        <v>282.99721553573471</v>
      </c>
      <c r="J147" s="9">
        <f t="shared" si="149"/>
        <v>6.0240169074154915E-2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3.8017722383313264</v>
      </c>
      <c r="P147" s="9">
        <f t="shared" si="152"/>
        <v>0.22901940241850746</v>
      </c>
      <c r="Q147" s="12">
        <f t="shared" si="153"/>
        <v>5.9545044628811945E-2</v>
      </c>
      <c r="R147" s="9">
        <f t="shared" si="154"/>
        <v>0.19735245833333334</v>
      </c>
      <c r="S147" s="13">
        <f t="shared" si="155"/>
        <v>0.30171929517208673</v>
      </c>
      <c r="T147" s="2">
        <f t="shared" si="156"/>
        <v>0.01</v>
      </c>
      <c r="U147" s="14">
        <f t="shared" si="157"/>
        <v>3.0171929517208672E-3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8.507192951720869E-3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8.0137433864446805</v>
      </c>
      <c r="E148" s="10">
        <f t="shared" si="166"/>
        <v>9.8472155357347209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E20" sqref="E20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251900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5200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73100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290400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5700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777162.14144062635</v>
      </c>
      <c r="J13" s="6" t="s">
        <v>37</v>
      </c>
      <c r="K13" s="6">
        <f>I13/(10000*1000)</f>
        <v>7.7716214144062629E-2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2.2396368316774198</v>
      </c>
      <c r="E26" s="7"/>
      <c r="F26" s="7"/>
      <c r="G26" s="1">
        <v>1</v>
      </c>
      <c r="H26" s="9">
        <f t="shared" ref="H26:H37" si="0">E27</f>
        <v>2.2396368316774198</v>
      </c>
      <c r="I26" s="9">
        <f t="shared" ref="I26:I37" si="1">H26+273.15</f>
        <v>275.38963683167742</v>
      </c>
      <c r="J26" s="9">
        <f t="shared" ref="J26:J37" si="2">EXP(($C$15*(I26-$C$13))/($C$16*I26*$C$13))</f>
        <v>2.3286700733746016E-2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0.94385874697117933</v>
      </c>
      <c r="Q26" s="12">
        <f t="shared" ref="Q26:Q37" si="6">P26*$B$28</f>
        <v>9.4385874697117941E-2</v>
      </c>
      <c r="R26" s="9">
        <f t="shared" ref="R26:R37" si="7">L26*$B$28</f>
        <v>4.0532094166666672</v>
      </c>
      <c r="S26" s="13">
        <f t="shared" ref="S26:S37" si="8">Q26/R26</f>
        <v>2.3286700733746016E-2</v>
      </c>
      <c r="T26" s="2">
        <f t="shared" ref="T26:T37" si="9">$B$27/100</f>
        <v>0.34</v>
      </c>
      <c r="U26" s="14">
        <f t="shared" ref="U26:U37" si="10">S26*T26</f>
        <v>7.9174782494736452E-3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2.0817478249473644E-2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-1.66553406534068</v>
      </c>
      <c r="E27" s="10">
        <f t="shared" ref="E27:E38" si="18">D26</f>
        <v>2.2396368316774198</v>
      </c>
      <c r="F27" s="7" t="s">
        <v>83</v>
      </c>
      <c r="G27" s="1">
        <v>2</v>
      </c>
      <c r="H27" s="9">
        <f t="shared" si="0"/>
        <v>-1.66553406534068</v>
      </c>
      <c r="I27" s="9">
        <f t="shared" si="1"/>
        <v>271.48446593465928</v>
      </c>
      <c r="J27" s="9">
        <f t="shared" si="2"/>
        <v>1.4003366770916332E-2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80.120329586362161</v>
      </c>
      <c r="P27" s="9">
        <f t="shared" si="5"/>
        <v>1.1219543610045286</v>
      </c>
      <c r="Q27" s="12">
        <f t="shared" si="6"/>
        <v>0.11219543610045286</v>
      </c>
      <c r="R27" s="9">
        <f t="shared" si="7"/>
        <v>4.0532094166666672</v>
      </c>
      <c r="S27" s="13">
        <f t="shared" si="8"/>
        <v>2.7680641330573453E-2</v>
      </c>
      <c r="T27" s="2">
        <f t="shared" si="9"/>
        <v>0.34</v>
      </c>
      <c r="U27" s="14">
        <f t="shared" si="10"/>
        <v>9.411418052394975E-3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2.2311418052394977E-2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-7.46480533128479</v>
      </c>
      <c r="E28" s="10">
        <f t="shared" si="18"/>
        <v>-1.66553406534068</v>
      </c>
      <c r="F28" s="7" t="s">
        <v>83</v>
      </c>
      <c r="G28" s="1">
        <v>3</v>
      </c>
      <c r="H28" s="9">
        <f t="shared" si="0"/>
        <v>-7.46480533128479</v>
      </c>
      <c r="I28" s="9">
        <f t="shared" si="1"/>
        <v>265.68519466871521</v>
      </c>
      <c r="J28" s="9">
        <f t="shared" si="2"/>
        <v>6.400978441751721E-3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119.5304693920243</v>
      </c>
      <c r="P28" s="9">
        <f t="shared" si="5"/>
        <v>0.76511195771081153</v>
      </c>
      <c r="Q28" s="12">
        <f t="shared" si="6"/>
        <v>7.6511195771081161E-2</v>
      </c>
      <c r="R28" s="9">
        <f t="shared" si="7"/>
        <v>4.0532094166666672</v>
      </c>
      <c r="S28" s="13">
        <f t="shared" si="8"/>
        <v>1.8876694467468071E-2</v>
      </c>
      <c r="T28" s="2">
        <f t="shared" si="9"/>
        <v>0.34</v>
      </c>
      <c r="U28" s="14">
        <f t="shared" si="10"/>
        <v>6.4180761189391441E-3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1.9318076118939143E-2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-3.5555506273538602</v>
      </c>
      <c r="E29" s="10">
        <f t="shared" si="18"/>
        <v>-7.46480533128479</v>
      </c>
      <c r="F29" s="7" t="s">
        <v>83</v>
      </c>
      <c r="G29" s="1">
        <v>4</v>
      </c>
      <c r="H29" s="9">
        <f t="shared" si="0"/>
        <v>-3.5555506273538602</v>
      </c>
      <c r="I29" s="9">
        <f t="shared" si="1"/>
        <v>269.59444937264612</v>
      </c>
      <c r="J29" s="9">
        <f t="shared" si="2"/>
        <v>1.0890196178598452E-2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159.29745160098014</v>
      </c>
      <c r="P29" s="9">
        <f t="shared" si="5"/>
        <v>1.7347804986854658</v>
      </c>
      <c r="Q29" s="12">
        <f t="shared" si="6"/>
        <v>0.17347804986854659</v>
      </c>
      <c r="R29" s="9">
        <f t="shared" si="7"/>
        <v>4.0532094166666672</v>
      </c>
      <c r="S29" s="13">
        <f t="shared" si="8"/>
        <v>4.2800169454657443E-2</v>
      </c>
      <c r="T29" s="2">
        <f t="shared" si="9"/>
        <v>0.34</v>
      </c>
      <c r="U29" s="14">
        <f t="shared" si="10"/>
        <v>1.4552057614583532E-2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2.7452057614583532E-2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6.0045585832656903</v>
      </c>
      <c r="E30" s="10">
        <f t="shared" si="18"/>
        <v>-3.5555506273538602</v>
      </c>
      <c r="F30" s="7" t="s">
        <v>83</v>
      </c>
      <c r="G30" s="1">
        <v>5</v>
      </c>
      <c r="H30" s="9">
        <f t="shared" si="0"/>
        <v>6.0045585832656903</v>
      </c>
      <c r="I30" s="9">
        <f t="shared" si="1"/>
        <v>279.15455858326567</v>
      </c>
      <c r="J30" s="9">
        <f t="shared" si="2"/>
        <v>3.7514585137334383E-2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149.68453754717993</v>
      </c>
      <c r="O30" s="9">
        <f t="shared" si="19"/>
        <v>48.410227721781411</v>
      </c>
      <c r="P30" s="9">
        <f t="shared" si="5"/>
        <v>1.8160896093865138</v>
      </c>
      <c r="Q30" s="12">
        <f t="shared" si="6"/>
        <v>0.18160896093865139</v>
      </c>
      <c r="R30" s="9">
        <f t="shared" si="7"/>
        <v>4.0532094166666672</v>
      </c>
      <c r="S30" s="13">
        <f t="shared" si="8"/>
        <v>4.4806212132015966E-2</v>
      </c>
      <c r="T30" s="2">
        <f t="shared" si="9"/>
        <v>0.34</v>
      </c>
      <c r="U30" s="14">
        <f t="shared" si="10"/>
        <v>1.5234112124885429E-2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2.8134112124885431E-2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14.371303326946901</v>
      </c>
      <c r="E31" s="10">
        <f t="shared" si="18"/>
        <v>6.0045585832656903</v>
      </c>
      <c r="F31" s="7" t="s">
        <v>85</v>
      </c>
      <c r="G31" s="1">
        <v>6</v>
      </c>
      <c r="H31" s="9">
        <f t="shared" si="0"/>
        <v>14.371303326946901</v>
      </c>
      <c r="I31" s="9">
        <f t="shared" si="1"/>
        <v>287.52130332694685</v>
      </c>
      <c r="J31" s="9">
        <f t="shared" si="2"/>
        <v>0.10351431410557238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87.126232279061568</v>
      </c>
      <c r="P31" s="9">
        <f t="shared" si="5"/>
        <v>9.0188121749698382</v>
      </c>
      <c r="Q31" s="12">
        <f t="shared" si="6"/>
        <v>0.90188121749698391</v>
      </c>
      <c r="R31" s="9">
        <f t="shared" si="7"/>
        <v>4.0532094166666672</v>
      </c>
      <c r="S31" s="13">
        <f t="shared" si="8"/>
        <v>0.22251039232971218</v>
      </c>
      <c r="T31" s="2">
        <f t="shared" si="9"/>
        <v>0.34</v>
      </c>
      <c r="U31" s="14">
        <f t="shared" si="10"/>
        <v>7.5653533392102151E-2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8.8553533392102146E-2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15.1915862931008</v>
      </c>
      <c r="E32" s="10">
        <f t="shared" si="18"/>
        <v>14.371303326946901</v>
      </c>
      <c r="F32" s="7" t="s">
        <v>83</v>
      </c>
      <c r="G32" s="1">
        <v>7</v>
      </c>
      <c r="H32" s="9">
        <f t="shared" si="0"/>
        <v>15.1915862931008</v>
      </c>
      <c r="I32" s="9">
        <f t="shared" si="1"/>
        <v>288.34158629310076</v>
      </c>
      <c r="J32" s="9">
        <f t="shared" si="2"/>
        <v>0.11398295347822811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118.6395142707584</v>
      </c>
      <c r="P32" s="9">
        <f t="shared" si="5"/>
        <v>13.522882235803435</v>
      </c>
      <c r="Q32" s="12">
        <f t="shared" si="6"/>
        <v>1.3522882235803435</v>
      </c>
      <c r="R32" s="9">
        <f t="shared" si="7"/>
        <v>4.0532094166666672</v>
      </c>
      <c r="S32" s="13">
        <f t="shared" si="8"/>
        <v>0.33363393907548367</v>
      </c>
      <c r="T32" s="2">
        <f t="shared" si="9"/>
        <v>0.34</v>
      </c>
      <c r="U32" s="14">
        <f t="shared" si="10"/>
        <v>0.11343553928566445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0.13908553928566444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20.104421313462101</v>
      </c>
      <c r="E33" s="10">
        <f t="shared" si="18"/>
        <v>15.1915862931008</v>
      </c>
      <c r="F33" s="7" t="s">
        <v>83</v>
      </c>
      <c r="G33" s="1">
        <v>8</v>
      </c>
      <c r="H33" s="9">
        <f t="shared" si="0"/>
        <v>20.104421313462101</v>
      </c>
      <c r="I33" s="9">
        <f t="shared" si="1"/>
        <v>293.2544213134621</v>
      </c>
      <c r="J33" s="9">
        <f t="shared" si="2"/>
        <v>0.20069007852692619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145.64872620162163</v>
      </c>
      <c r="P33" s="9">
        <f t="shared" si="5"/>
        <v>29.230254298750218</v>
      </c>
      <c r="Q33" s="12">
        <f t="shared" si="6"/>
        <v>2.9230254298750218</v>
      </c>
      <c r="R33" s="9">
        <f t="shared" si="7"/>
        <v>4.0532094166666672</v>
      </c>
      <c r="S33" s="13">
        <f t="shared" si="8"/>
        <v>0.72116318931255685</v>
      </c>
      <c r="T33" s="2">
        <f t="shared" si="9"/>
        <v>0.34</v>
      </c>
      <c r="U33" s="14">
        <f t="shared" si="10"/>
        <v>0.24519548436626934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0.27084548436626932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18.291049655566901</v>
      </c>
      <c r="E34" s="10">
        <f t="shared" si="18"/>
        <v>20.104421313462101</v>
      </c>
      <c r="F34" s="7" t="s">
        <v>83</v>
      </c>
      <c r="G34" s="1">
        <v>9</v>
      </c>
      <c r="H34" s="9">
        <f t="shared" si="0"/>
        <v>18.291049655566901</v>
      </c>
      <c r="I34" s="9">
        <f t="shared" si="1"/>
        <v>291.44104965556687</v>
      </c>
      <c r="J34" s="9">
        <f t="shared" si="2"/>
        <v>0.16323204392983173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156.95056606953807</v>
      </c>
      <c r="P34" s="9">
        <f t="shared" si="5"/>
        <v>25.619361695474797</v>
      </c>
      <c r="Q34" s="12">
        <f t="shared" si="6"/>
        <v>2.5619361695474798</v>
      </c>
      <c r="R34" s="9">
        <f t="shared" si="7"/>
        <v>4.0532094166666672</v>
      </c>
      <c r="S34" s="13">
        <f t="shared" si="8"/>
        <v>0.63207594431535674</v>
      </c>
      <c r="T34" s="2">
        <f t="shared" si="9"/>
        <v>0.34</v>
      </c>
      <c r="U34" s="14">
        <f t="shared" si="10"/>
        <v>0.21490582106722131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0.24055582106722131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14.0630863261214</v>
      </c>
      <c r="E35" s="10">
        <f t="shared" si="18"/>
        <v>18.291049655566901</v>
      </c>
      <c r="F35" s="7" t="s">
        <v>83</v>
      </c>
      <c r="G35" s="1">
        <v>10</v>
      </c>
      <c r="H35" s="9">
        <f t="shared" si="0"/>
        <v>14.0630863261214</v>
      </c>
      <c r="I35" s="9">
        <f t="shared" si="1"/>
        <v>287.21308632612136</v>
      </c>
      <c r="J35" s="9">
        <f t="shared" si="2"/>
        <v>9.9820023639211233E-2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171.86329854072994</v>
      </c>
      <c r="P35" s="9">
        <f t="shared" si="5"/>
        <v>17.155398523048479</v>
      </c>
      <c r="Q35" s="12">
        <f t="shared" si="6"/>
        <v>1.715539852304848</v>
      </c>
      <c r="R35" s="9">
        <f t="shared" si="7"/>
        <v>4.0532094166666672</v>
      </c>
      <c r="S35" s="13">
        <f t="shared" si="8"/>
        <v>0.42325467942776485</v>
      </c>
      <c r="T35" s="2">
        <f t="shared" si="9"/>
        <v>0.34</v>
      </c>
      <c r="U35" s="14">
        <f t="shared" si="10"/>
        <v>0.14390659100544007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0.15680659100544006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7.5642610862292399</v>
      </c>
      <c r="E36" s="10">
        <f t="shared" si="18"/>
        <v>14.0630863261214</v>
      </c>
      <c r="F36" s="7" t="s">
        <v>83</v>
      </c>
      <c r="G36" s="1">
        <v>11</v>
      </c>
      <c r="H36" s="9">
        <f t="shared" si="0"/>
        <v>7.5642610862292399</v>
      </c>
      <c r="I36" s="9">
        <f t="shared" si="1"/>
        <v>280.71426108622921</v>
      </c>
      <c r="J36" s="9">
        <f t="shared" si="2"/>
        <v>4.5537099477572042E-2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146.97250501679738</v>
      </c>
      <c r="O36" s="9">
        <f t="shared" si="19"/>
        <v>48.267489167550735</v>
      </c>
      <c r="P36" s="9">
        <f t="shared" si="5"/>
        <v>2.1979614557553888</v>
      </c>
      <c r="Q36" s="12">
        <f t="shared" si="6"/>
        <v>0.21979614557553889</v>
      </c>
      <c r="R36" s="9">
        <f t="shared" si="7"/>
        <v>4.0532094166666672</v>
      </c>
      <c r="S36" s="13">
        <f t="shared" si="8"/>
        <v>5.4227680581157289E-2</v>
      </c>
      <c r="T36" s="2">
        <f t="shared" si="9"/>
        <v>0.34</v>
      </c>
      <c r="U36" s="14">
        <f t="shared" si="10"/>
        <v>1.843741139759348E-2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3.1337411397593481E-2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3.2103799871430101</v>
      </c>
      <c r="E37" s="10">
        <f t="shared" si="18"/>
        <v>7.5642610862292399</v>
      </c>
      <c r="F37" s="7" t="s">
        <v>85</v>
      </c>
      <c r="G37" s="1">
        <v>12</v>
      </c>
      <c r="H37" s="9">
        <f t="shared" si="0"/>
        <v>3.2103799871430101</v>
      </c>
      <c r="I37" s="9">
        <f t="shared" si="1"/>
        <v>276.36037998714301</v>
      </c>
      <c r="J37" s="9">
        <f t="shared" si="2"/>
        <v>2.6366000014532442E-2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86.601621878462012</v>
      </c>
      <c r="P37" s="9">
        <f t="shared" si="5"/>
        <v>2.2833383637060622</v>
      </c>
      <c r="Q37" s="12">
        <f t="shared" si="6"/>
        <v>0.22833383637060622</v>
      </c>
      <c r="R37" s="9">
        <f t="shared" si="7"/>
        <v>4.0532094166666672</v>
      </c>
      <c r="S37" s="13">
        <f t="shared" si="8"/>
        <v>5.6334083166713469E-2</v>
      </c>
      <c r="T37" s="2">
        <f t="shared" si="9"/>
        <v>0.34</v>
      </c>
      <c r="U37" s="14">
        <f t="shared" si="10"/>
        <v>1.9153588276682582E-2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3.2053588276682581E-2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-1.56253559231857</v>
      </c>
      <c r="E38" s="10">
        <f t="shared" si="18"/>
        <v>3.2103799871430101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2.2396368316774198</v>
      </c>
      <c r="E42" s="7"/>
      <c r="F42" s="7"/>
      <c r="G42" s="1">
        <v>1</v>
      </c>
      <c r="H42" s="9">
        <f t="shared" ref="H42:H53" si="20">E43</f>
        <v>2.2396368316774198</v>
      </c>
      <c r="I42" s="9">
        <f t="shared" ref="I42:I53" si="21">H42+273.15</f>
        <v>275.38963683167742</v>
      </c>
      <c r="J42" s="9">
        <f t="shared" ref="J42:J53" si="22">EXP(($C$15*(I42-$C$13))/($C$16*I42*$C$13))</f>
        <v>2.3286700733746016E-2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1.370567880060539</v>
      </c>
      <c r="Q42" s="12">
        <f t="shared" ref="Q42:Q53" si="26">P42*$B$44</f>
        <v>0.32893629121452933</v>
      </c>
      <c r="R42" s="9">
        <f t="shared" ref="R42:R53" si="27">L42*$B$44</f>
        <v>14.125500000000001</v>
      </c>
      <c r="S42" s="13">
        <f t="shared" ref="S42:S53" si="28">Q42/R42</f>
        <v>2.3286700733746012E-2</v>
      </c>
      <c r="T42" s="2">
        <f t="shared" ref="T42:T53" si="29">$B$43/100</f>
        <v>0.43</v>
      </c>
      <c r="U42" s="14">
        <f t="shared" ref="U42:U53" si="30">S42*T42</f>
        <v>1.0013281315510785E-2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1.8433281315510783E-2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20991.666666666668</v>
      </c>
      <c r="AU42" s="1">
        <f t="shared" ref="AU42:AU53" si="38">AT42*10000*AS42*0.67*AR42*AQ42</f>
        <v>85164725.131791458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-1.66553406534068</v>
      </c>
      <c r="E43" s="10">
        <f t="shared" ref="E43:E54" si="40">D42</f>
        <v>2.2396368316774198</v>
      </c>
      <c r="F43" s="7" t="s">
        <v>83</v>
      </c>
      <c r="G43" s="1">
        <v>2</v>
      </c>
      <c r="H43" s="9">
        <f t="shared" si="20"/>
        <v>-1.66553406534068</v>
      </c>
      <c r="I43" s="9">
        <f t="shared" si="21"/>
        <v>271.48446593465928</v>
      </c>
      <c r="J43" s="9">
        <f t="shared" si="22"/>
        <v>1.4003366770916332E-2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116.34193211993947</v>
      </c>
      <c r="P43" s="9">
        <f t="shared" si="25"/>
        <v>1.629178746312564</v>
      </c>
      <c r="Q43" s="12">
        <f t="shared" si="26"/>
        <v>0.39100289911501535</v>
      </c>
      <c r="R43" s="9">
        <f t="shared" si="27"/>
        <v>14.125500000000001</v>
      </c>
      <c r="S43" s="13">
        <f t="shared" si="28"/>
        <v>2.7680641330573453E-2</v>
      </c>
      <c r="T43" s="2">
        <f t="shared" si="29"/>
        <v>0.43</v>
      </c>
      <c r="U43" s="14">
        <f t="shared" si="30"/>
        <v>1.1902675772146584E-2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2.0322675772146581E-2</v>
      </c>
      <c r="AR43" s="9">
        <f t="shared" si="35"/>
        <v>136.875</v>
      </c>
      <c r="AS43" s="1">
        <f t="shared" si="36"/>
        <v>0.24</v>
      </c>
      <c r="AT43" s="1">
        <f t="shared" si="37"/>
        <v>20991.666666666668</v>
      </c>
      <c r="AU43" s="1">
        <f t="shared" si="38"/>
        <v>93894031.477782056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-7.46480533128479</v>
      </c>
      <c r="E44" s="10">
        <f t="shared" si="40"/>
        <v>-1.66553406534068</v>
      </c>
      <c r="F44" s="7" t="s">
        <v>83</v>
      </c>
      <c r="G44" s="1">
        <v>3</v>
      </c>
      <c r="H44" s="9">
        <f t="shared" si="20"/>
        <v>-7.46480533128479</v>
      </c>
      <c r="I44" s="9">
        <f t="shared" si="21"/>
        <v>265.68519466871521</v>
      </c>
      <c r="J44" s="9">
        <f t="shared" si="22"/>
        <v>6.400978441751721E-3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173.56900337362691</v>
      </c>
      <c r="P44" s="9">
        <f t="shared" si="25"/>
        <v>1.1110114487509175</v>
      </c>
      <c r="Q44" s="12">
        <f t="shared" si="26"/>
        <v>0.26664274770022017</v>
      </c>
      <c r="R44" s="9">
        <f t="shared" si="27"/>
        <v>14.125500000000001</v>
      </c>
      <c r="S44" s="13">
        <f t="shared" si="28"/>
        <v>1.8876694467468067E-2</v>
      </c>
      <c r="T44" s="2">
        <f t="shared" si="29"/>
        <v>0.43</v>
      </c>
      <c r="U44" s="14">
        <f t="shared" si="30"/>
        <v>8.1169786210112688E-3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1.6536978621011268E-2</v>
      </c>
      <c r="AR44" s="9">
        <f t="shared" si="35"/>
        <v>136.875</v>
      </c>
      <c r="AS44" s="1">
        <f t="shared" si="36"/>
        <v>0.24</v>
      </c>
      <c r="AT44" s="1">
        <f t="shared" si="37"/>
        <v>20991.666666666668</v>
      </c>
      <c r="AU44" s="1">
        <f t="shared" si="38"/>
        <v>76403501.615507707</v>
      </c>
    </row>
    <row r="45" spans="1:48" x14ac:dyDescent="0.15">
      <c r="C45" s="7">
        <v>3</v>
      </c>
      <c r="D45" s="7">
        <f t="shared" si="39"/>
        <v>-3.5555506273538602</v>
      </c>
      <c r="E45" s="10">
        <f t="shared" si="40"/>
        <v>-7.46480533128479</v>
      </c>
      <c r="F45" s="7" t="s">
        <v>83</v>
      </c>
      <c r="G45" s="1">
        <v>4</v>
      </c>
      <c r="H45" s="9">
        <f t="shared" si="20"/>
        <v>-3.5555506273538602</v>
      </c>
      <c r="I45" s="9">
        <f t="shared" si="21"/>
        <v>269.59444937264612</v>
      </c>
      <c r="J45" s="9">
        <f t="shared" si="22"/>
        <v>1.0890196178598452E-2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231.31424192487597</v>
      </c>
      <c r="P45" s="9">
        <f t="shared" si="25"/>
        <v>2.5190574734656819</v>
      </c>
      <c r="Q45" s="12">
        <f t="shared" si="26"/>
        <v>0.60457379363176367</v>
      </c>
      <c r="R45" s="9">
        <f t="shared" si="27"/>
        <v>14.125500000000001</v>
      </c>
      <c r="S45" s="13">
        <f t="shared" si="28"/>
        <v>4.2800169454657436E-2</v>
      </c>
      <c r="T45" s="2">
        <f t="shared" si="29"/>
        <v>0.43</v>
      </c>
      <c r="U45" s="14">
        <f t="shared" si="30"/>
        <v>1.8404072865502698E-2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2.6824072865502695E-2</v>
      </c>
      <c r="AR45" s="9">
        <f t="shared" si="35"/>
        <v>136.875</v>
      </c>
      <c r="AS45" s="1">
        <f t="shared" si="36"/>
        <v>0.24</v>
      </c>
      <c r="AT45" s="1">
        <f t="shared" si="37"/>
        <v>20991.666666666668</v>
      </c>
      <c r="AU45" s="1">
        <f t="shared" si="38"/>
        <v>123931531.96134469</v>
      </c>
    </row>
    <row r="46" spans="1:48" x14ac:dyDescent="0.15">
      <c r="C46" s="7">
        <v>4</v>
      </c>
      <c r="D46" s="7">
        <f t="shared" si="39"/>
        <v>6.0045585832656903</v>
      </c>
      <c r="E46" s="10">
        <f t="shared" si="40"/>
        <v>-3.5555506273538602</v>
      </c>
      <c r="F46" s="7" t="s">
        <v>83</v>
      </c>
      <c r="G46" s="1">
        <v>5</v>
      </c>
      <c r="H46" s="9">
        <f t="shared" si="20"/>
        <v>6.0045585832656903</v>
      </c>
      <c r="I46" s="9">
        <f t="shared" si="21"/>
        <v>279.15455858326567</v>
      </c>
      <c r="J46" s="9">
        <f t="shared" si="22"/>
        <v>3.7514585137334383E-2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217.35542522883978</v>
      </c>
      <c r="O46" s="9">
        <f t="shared" si="41"/>
        <v>70.296009222570518</v>
      </c>
      <c r="P46" s="9">
        <f t="shared" si="25"/>
        <v>2.6371256227949647</v>
      </c>
      <c r="Q46" s="12">
        <f t="shared" si="26"/>
        <v>0.63291014947079149</v>
      </c>
      <c r="R46" s="9">
        <f t="shared" si="27"/>
        <v>14.125500000000001</v>
      </c>
      <c r="S46" s="13">
        <f t="shared" si="28"/>
        <v>4.4806212132015959E-2</v>
      </c>
      <c r="T46" s="2">
        <f t="shared" si="29"/>
        <v>0.43</v>
      </c>
      <c r="U46" s="14">
        <f t="shared" si="30"/>
        <v>1.9266671216766861E-2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2.7686671216766857E-2</v>
      </c>
      <c r="AR46" s="9">
        <f t="shared" si="35"/>
        <v>136.875</v>
      </c>
      <c r="AS46" s="1">
        <f t="shared" si="36"/>
        <v>0.24</v>
      </c>
      <c r="AT46" s="1">
        <f t="shared" si="37"/>
        <v>20991.666666666668</v>
      </c>
      <c r="AU46" s="1">
        <f t="shared" si="38"/>
        <v>127916875.11469488</v>
      </c>
    </row>
    <row r="47" spans="1:48" x14ac:dyDescent="0.15">
      <c r="C47" s="7">
        <v>5</v>
      </c>
      <c r="D47" s="7">
        <f t="shared" si="39"/>
        <v>14.371303326946901</v>
      </c>
      <c r="E47" s="10">
        <f t="shared" si="40"/>
        <v>6.0045585832656903</v>
      </c>
      <c r="F47" s="7" t="s">
        <v>85</v>
      </c>
      <c r="G47" s="1">
        <v>6</v>
      </c>
      <c r="H47" s="9">
        <f t="shared" si="20"/>
        <v>14.371303326946901</v>
      </c>
      <c r="I47" s="9">
        <f t="shared" si="21"/>
        <v>287.52130332694685</v>
      </c>
      <c r="J47" s="9">
        <f t="shared" si="22"/>
        <v>0.10351431410557238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126.51513359977557</v>
      </c>
      <c r="P47" s="9">
        <f t="shared" si="25"/>
        <v>13.096127278555622</v>
      </c>
      <c r="Q47" s="12">
        <f t="shared" si="26"/>
        <v>3.1430705468533491</v>
      </c>
      <c r="R47" s="9">
        <f t="shared" si="27"/>
        <v>14.125500000000001</v>
      </c>
      <c r="S47" s="13">
        <f t="shared" si="28"/>
        <v>0.22251039232971215</v>
      </c>
      <c r="T47" s="2">
        <f t="shared" si="29"/>
        <v>0.43</v>
      </c>
      <c r="U47" s="14">
        <f t="shared" si="30"/>
        <v>9.5679468701776224E-2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0.10409946870177623</v>
      </c>
      <c r="AR47" s="9">
        <f t="shared" si="35"/>
        <v>136.875</v>
      </c>
      <c r="AS47" s="1">
        <f t="shared" si="36"/>
        <v>0.24</v>
      </c>
      <c r="AT47" s="1">
        <f t="shared" si="37"/>
        <v>20991.666666666668</v>
      </c>
      <c r="AU47" s="1">
        <f t="shared" si="38"/>
        <v>480956292.40423357</v>
      </c>
    </row>
    <row r="48" spans="1:48" x14ac:dyDescent="0.15">
      <c r="C48" s="7">
        <v>6</v>
      </c>
      <c r="D48" s="7">
        <f t="shared" si="39"/>
        <v>15.1915862931008</v>
      </c>
      <c r="E48" s="10">
        <f t="shared" si="40"/>
        <v>14.371303326946901</v>
      </c>
      <c r="F48" s="7" t="s">
        <v>83</v>
      </c>
      <c r="G48" s="1">
        <v>7</v>
      </c>
      <c r="H48" s="9">
        <f t="shared" si="20"/>
        <v>15.1915862931008</v>
      </c>
      <c r="I48" s="9">
        <f t="shared" si="21"/>
        <v>288.34158629310076</v>
      </c>
      <c r="J48" s="9">
        <f t="shared" si="22"/>
        <v>0.11398295347822811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172.27525632121996</v>
      </c>
      <c r="P48" s="9">
        <f t="shared" si="25"/>
        <v>19.636442526711438</v>
      </c>
      <c r="Q48" s="12">
        <f t="shared" si="26"/>
        <v>4.7127462064107446</v>
      </c>
      <c r="R48" s="9">
        <f t="shared" si="27"/>
        <v>14.125500000000001</v>
      </c>
      <c r="S48" s="13">
        <f t="shared" si="28"/>
        <v>0.33363393907548367</v>
      </c>
      <c r="T48" s="2">
        <f t="shared" si="29"/>
        <v>0.43</v>
      </c>
      <c r="U48" s="14">
        <f t="shared" si="30"/>
        <v>0.14346259380245796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0.15906259380245796</v>
      </c>
      <c r="AR48" s="9">
        <f t="shared" si="35"/>
        <v>136.875</v>
      </c>
      <c r="AS48" s="1">
        <f t="shared" si="36"/>
        <v>0.24</v>
      </c>
      <c r="AT48" s="1">
        <f t="shared" si="37"/>
        <v>20991.666666666668</v>
      </c>
      <c r="AU48" s="1">
        <f t="shared" si="38"/>
        <v>734894772.56213379</v>
      </c>
    </row>
    <row r="49" spans="1:48" x14ac:dyDescent="0.15">
      <c r="C49" s="7">
        <v>7</v>
      </c>
      <c r="D49" s="7">
        <f t="shared" si="39"/>
        <v>20.104421313462101</v>
      </c>
      <c r="E49" s="10">
        <f t="shared" si="40"/>
        <v>15.1915862931008</v>
      </c>
      <c r="F49" s="7" t="s">
        <v>83</v>
      </c>
      <c r="G49" s="1">
        <v>8</v>
      </c>
      <c r="H49" s="9">
        <f t="shared" si="20"/>
        <v>20.104421313462101</v>
      </c>
      <c r="I49" s="9">
        <f t="shared" si="21"/>
        <v>293.2544213134621</v>
      </c>
      <c r="J49" s="9">
        <f t="shared" si="22"/>
        <v>0.20069007852692619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211.4950637945085</v>
      </c>
      <c r="P49" s="9">
        <f t="shared" si="25"/>
        <v>42.444960960977177</v>
      </c>
      <c r="Q49" s="12">
        <f t="shared" si="26"/>
        <v>10.186790630634523</v>
      </c>
      <c r="R49" s="9">
        <f t="shared" si="27"/>
        <v>14.125500000000001</v>
      </c>
      <c r="S49" s="13">
        <f t="shared" si="28"/>
        <v>0.72116318931255685</v>
      </c>
      <c r="T49" s="2">
        <f t="shared" si="29"/>
        <v>0.43</v>
      </c>
      <c r="U49" s="14">
        <f t="shared" si="30"/>
        <v>0.31010017140439944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0.32570017140439944</v>
      </c>
      <c r="AR49" s="9">
        <f t="shared" si="35"/>
        <v>136.875</v>
      </c>
      <c r="AS49" s="1">
        <f t="shared" si="36"/>
        <v>0.24</v>
      </c>
      <c r="AT49" s="1">
        <f t="shared" si="37"/>
        <v>20991.666666666668</v>
      </c>
      <c r="AU49" s="1">
        <f t="shared" si="38"/>
        <v>1504787188.9034002</v>
      </c>
    </row>
    <row r="50" spans="1:48" x14ac:dyDescent="0.15">
      <c r="C50" s="7">
        <v>8</v>
      </c>
      <c r="D50" s="7">
        <f t="shared" si="39"/>
        <v>18.291049655566901</v>
      </c>
      <c r="E50" s="10">
        <f t="shared" si="40"/>
        <v>20.104421313462101</v>
      </c>
      <c r="F50" s="7" t="s">
        <v>83</v>
      </c>
      <c r="G50" s="1">
        <v>9</v>
      </c>
      <c r="H50" s="9">
        <f t="shared" si="20"/>
        <v>18.291049655566901</v>
      </c>
      <c r="I50" s="9">
        <f t="shared" si="21"/>
        <v>291.44104965556687</v>
      </c>
      <c r="J50" s="9">
        <f t="shared" si="22"/>
        <v>0.16323204392983173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227.90635283353132</v>
      </c>
      <c r="P50" s="9">
        <f t="shared" si="25"/>
        <v>37.201619797610718</v>
      </c>
      <c r="Q50" s="12">
        <f t="shared" si="26"/>
        <v>8.9283887514265725</v>
      </c>
      <c r="R50" s="9">
        <f t="shared" si="27"/>
        <v>14.125500000000001</v>
      </c>
      <c r="S50" s="13">
        <f t="shared" si="28"/>
        <v>0.63207594431535674</v>
      </c>
      <c r="T50" s="2">
        <f t="shared" si="29"/>
        <v>0.43</v>
      </c>
      <c r="U50" s="14">
        <f t="shared" si="30"/>
        <v>0.27179265605560338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0.28739265605560338</v>
      </c>
      <c r="AR50" s="9">
        <f t="shared" si="35"/>
        <v>136.875</v>
      </c>
      <c r="AS50" s="1">
        <f t="shared" si="36"/>
        <v>0.24</v>
      </c>
      <c r="AT50" s="1">
        <f t="shared" si="37"/>
        <v>20991.666666666668</v>
      </c>
      <c r="AU50" s="1">
        <f t="shared" si="38"/>
        <v>1327800305.2704306</v>
      </c>
    </row>
    <row r="51" spans="1:48" x14ac:dyDescent="0.15">
      <c r="C51" s="7">
        <v>9</v>
      </c>
      <c r="D51" s="7">
        <f t="shared" si="39"/>
        <v>14.0630863261214</v>
      </c>
      <c r="E51" s="10">
        <f t="shared" si="40"/>
        <v>18.291049655566901</v>
      </c>
      <c r="F51" s="7" t="s">
        <v>83</v>
      </c>
      <c r="G51" s="1">
        <v>10</v>
      </c>
      <c r="H51" s="9">
        <f t="shared" si="20"/>
        <v>14.0630863261214</v>
      </c>
      <c r="I51" s="9">
        <f t="shared" si="21"/>
        <v>287.21308632612136</v>
      </c>
      <c r="J51" s="9">
        <f t="shared" si="22"/>
        <v>9.9820023639211233E-2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249.56098303592063</v>
      </c>
      <c r="P51" s="9">
        <f t="shared" si="25"/>
        <v>24.911183226070392</v>
      </c>
      <c r="Q51" s="12">
        <f t="shared" si="26"/>
        <v>5.978683974256894</v>
      </c>
      <c r="R51" s="9">
        <f t="shared" si="27"/>
        <v>14.125500000000001</v>
      </c>
      <c r="S51" s="13">
        <f t="shared" si="28"/>
        <v>0.42325467942776496</v>
      </c>
      <c r="T51" s="2">
        <f t="shared" si="29"/>
        <v>0.43</v>
      </c>
      <c r="U51" s="14">
        <f t="shared" si="30"/>
        <v>0.18199951215393892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0.1904995121539389</v>
      </c>
      <c r="AR51" s="9">
        <f t="shared" si="35"/>
        <v>136.875</v>
      </c>
      <c r="AS51" s="1">
        <f t="shared" si="36"/>
        <v>0.24</v>
      </c>
      <c r="AT51" s="1">
        <f t="shared" si="37"/>
        <v>20991.666666666668</v>
      </c>
      <c r="AU51" s="1">
        <f t="shared" si="38"/>
        <v>880138392.76021552</v>
      </c>
    </row>
    <row r="52" spans="1:48" x14ac:dyDescent="0.15">
      <c r="C52" s="7">
        <v>10</v>
      </c>
      <c r="D52" s="7">
        <f t="shared" si="39"/>
        <v>7.5642610862292399</v>
      </c>
      <c r="E52" s="10">
        <f t="shared" si="40"/>
        <v>14.0630863261214</v>
      </c>
      <c r="F52" s="7" t="s">
        <v>83</v>
      </c>
      <c r="G52" s="1">
        <v>11</v>
      </c>
      <c r="H52" s="9">
        <f t="shared" si="20"/>
        <v>7.5642610862292399</v>
      </c>
      <c r="I52" s="9">
        <f t="shared" si="21"/>
        <v>280.71426108622921</v>
      </c>
      <c r="J52" s="9">
        <f t="shared" si="22"/>
        <v>4.5537099477572042E-2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213.41730981935771</v>
      </c>
      <c r="O52" s="9">
        <f t="shared" si="41"/>
        <v>70.088739990492485</v>
      </c>
      <c r="P52" s="9">
        <f t="shared" si="25"/>
        <v>3.1916379252047382</v>
      </c>
      <c r="Q52" s="12">
        <f t="shared" si="26"/>
        <v>0.76599310204913718</v>
      </c>
      <c r="R52" s="9">
        <f t="shared" si="27"/>
        <v>14.125500000000001</v>
      </c>
      <c r="S52" s="13">
        <f t="shared" si="28"/>
        <v>5.4227680581157275E-2</v>
      </c>
      <c r="T52" s="2">
        <f t="shared" si="29"/>
        <v>0.43</v>
      </c>
      <c r="U52" s="14">
        <f t="shared" si="30"/>
        <v>2.3317902649897627E-2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3.1737902649897627E-2</v>
      </c>
      <c r="AR52" s="9">
        <f t="shared" si="35"/>
        <v>136.875</v>
      </c>
      <c r="AS52" s="1">
        <f t="shared" si="36"/>
        <v>0.24</v>
      </c>
      <c r="AT52" s="1">
        <f t="shared" si="37"/>
        <v>20991.666666666668</v>
      </c>
      <c r="AU52" s="1">
        <f t="shared" si="38"/>
        <v>146634216.07761583</v>
      </c>
    </row>
    <row r="53" spans="1:48" x14ac:dyDescent="0.15">
      <c r="C53" s="7">
        <v>11</v>
      </c>
      <c r="D53" s="7">
        <f t="shared" si="39"/>
        <v>3.2103799871430101</v>
      </c>
      <c r="E53" s="10">
        <f t="shared" si="40"/>
        <v>7.5642610862292399</v>
      </c>
      <c r="F53" s="7" t="s">
        <v>85</v>
      </c>
      <c r="G53" s="1">
        <v>12</v>
      </c>
      <c r="H53" s="9">
        <f t="shared" si="20"/>
        <v>3.2103799871430101</v>
      </c>
      <c r="I53" s="9">
        <f t="shared" si="21"/>
        <v>276.36037998714301</v>
      </c>
      <c r="J53" s="9">
        <f t="shared" si="22"/>
        <v>2.6366000014532442E-2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125.75335206528776</v>
      </c>
      <c r="P53" s="9">
        <f t="shared" si="25"/>
        <v>3.3156128823808801</v>
      </c>
      <c r="Q53" s="12">
        <f t="shared" si="26"/>
        <v>0.79574709177141123</v>
      </c>
      <c r="R53" s="9">
        <f t="shared" si="27"/>
        <v>14.125500000000001</v>
      </c>
      <c r="S53" s="13">
        <f t="shared" si="28"/>
        <v>5.6334083166713476E-2</v>
      </c>
      <c r="T53" s="2">
        <f t="shared" si="29"/>
        <v>0.43</v>
      </c>
      <c r="U53" s="14">
        <f t="shared" si="30"/>
        <v>2.4223655761686794E-2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3.2643655761686791E-2</v>
      </c>
      <c r="AR53" s="9">
        <f t="shared" si="35"/>
        <v>136.875</v>
      </c>
      <c r="AS53" s="1">
        <f t="shared" si="36"/>
        <v>0.24</v>
      </c>
      <c r="AT53" s="1">
        <f t="shared" si="37"/>
        <v>20991.666666666668</v>
      </c>
      <c r="AU53" s="1">
        <f t="shared" si="38"/>
        <v>150818941.16711363</v>
      </c>
      <c r="AV53" s="1">
        <f>SUM(AU42:AU53)</f>
        <v>5733340774.4462633</v>
      </c>
    </row>
    <row r="54" spans="1:48" x14ac:dyDescent="0.15">
      <c r="C54" s="7">
        <v>12</v>
      </c>
      <c r="D54" s="7">
        <f t="shared" si="39"/>
        <v>-1.56253559231857</v>
      </c>
      <c r="E54" s="10">
        <f t="shared" si="40"/>
        <v>3.2103799871430101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2.2396368316774198</v>
      </c>
      <c r="E58" s="7"/>
      <c r="F58" s="7"/>
      <c r="G58" s="1">
        <v>1</v>
      </c>
      <c r="H58" s="9">
        <f t="shared" ref="H58:H69" si="42">E59</f>
        <v>2.2396368316774198</v>
      </c>
      <c r="I58" s="9">
        <f t="shared" ref="I58:I69" si="43">H58+273.15</f>
        <v>275.38963683167742</v>
      </c>
      <c r="J58" s="9">
        <f t="shared" ref="J58:J69" si="44">EXP(($C$15*(I58-$C$13))/($C$16*I58*$C$13))</f>
        <v>2.3286700733746016E-2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2.3232365098700609E-3</v>
      </c>
      <c r="Q58" s="12">
        <f t="shared" ref="Q58:Q69" si="48">P58*$B$60</f>
        <v>4.414149368753116E-4</v>
      </c>
      <c r="R58" s="9">
        <f t="shared" ref="R58:R69" si="49">L58*$B$60</f>
        <v>1.8955666666666669E-2</v>
      </c>
      <c r="S58" s="13">
        <f t="shared" ref="S58:S69" si="50">Q58/R58</f>
        <v>2.3286700733746016E-2</v>
      </c>
      <c r="T58" s="2">
        <f t="shared" ref="T58:T69" si="51">$B$59/100</f>
        <v>0.01</v>
      </c>
      <c r="U58" s="14">
        <f t="shared" ref="U58:U69" si="52">S58*T58</f>
        <v>2.3286700733746017E-4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1.223286700733746E-2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6091.666666666667</v>
      </c>
      <c r="AU58" s="1">
        <f t="shared" ref="AU58:AU69" si="59">AT58*10000*AS58*0.67*AR58*AQ58</f>
        <v>946407.66913611849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-1.66553406534068</v>
      </c>
      <c r="E59" s="10">
        <f t="shared" ref="E59:E70" si="61">D58</f>
        <v>2.2396368316774198</v>
      </c>
      <c r="F59" s="7" t="s">
        <v>83</v>
      </c>
      <c r="G59" s="1">
        <v>2</v>
      </c>
      <c r="H59" s="9">
        <f t="shared" si="42"/>
        <v>-1.66553406534068</v>
      </c>
      <c r="I59" s="9">
        <f t="shared" si="43"/>
        <v>271.48446593465928</v>
      </c>
      <c r="J59" s="9">
        <f t="shared" si="44"/>
        <v>1.4003366770916332E-2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0.19721009682346327</v>
      </c>
      <c r="P59" s="9">
        <f t="shared" si="47"/>
        <v>2.7616053167468782E-3</v>
      </c>
      <c r="Q59" s="12">
        <f t="shared" si="48"/>
        <v>5.2470501018190684E-4</v>
      </c>
      <c r="R59" s="9">
        <f t="shared" si="49"/>
        <v>1.8955666666666669E-2</v>
      </c>
      <c r="S59" s="13">
        <f t="shared" si="50"/>
        <v>2.7680641330573449E-2</v>
      </c>
      <c r="T59" s="2">
        <f t="shared" si="51"/>
        <v>0.01</v>
      </c>
      <c r="U59" s="14">
        <f t="shared" si="52"/>
        <v>2.7680641330573452E-4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1.2276806413305735E-2</v>
      </c>
      <c r="AR59" s="9">
        <f t="shared" si="56"/>
        <v>9.9766666666666666</v>
      </c>
      <c r="AS59" s="1">
        <f t="shared" si="57"/>
        <v>0.19</v>
      </c>
      <c r="AT59" s="1">
        <f t="shared" si="58"/>
        <v>6091.666666666667</v>
      </c>
      <c r="AU59" s="1">
        <f t="shared" si="59"/>
        <v>949807.08406973281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-7.46480533128479</v>
      </c>
      <c r="E60" s="10">
        <f t="shared" si="61"/>
        <v>-1.66553406534068</v>
      </c>
      <c r="F60" s="7" t="s">
        <v>83</v>
      </c>
      <c r="G60" s="1">
        <v>3</v>
      </c>
      <c r="H60" s="9">
        <f t="shared" si="42"/>
        <v>-7.46480533128479</v>
      </c>
      <c r="I60" s="9">
        <f t="shared" si="43"/>
        <v>265.68519466871521</v>
      </c>
      <c r="J60" s="9">
        <f t="shared" si="44"/>
        <v>6.400978441751721E-3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0.29421515817338306</v>
      </c>
      <c r="P60" s="9">
        <f t="shared" si="47"/>
        <v>1.8832648847043976E-3</v>
      </c>
      <c r="Q60" s="12">
        <f t="shared" si="48"/>
        <v>3.5782032809383553E-4</v>
      </c>
      <c r="R60" s="9">
        <f t="shared" si="49"/>
        <v>1.8955666666666669E-2</v>
      </c>
      <c r="S60" s="13">
        <f t="shared" si="50"/>
        <v>1.8876694467468064E-2</v>
      </c>
      <c r="T60" s="2">
        <f t="shared" si="51"/>
        <v>0.01</v>
      </c>
      <c r="U60" s="14">
        <f t="shared" si="52"/>
        <v>1.8876694467468065E-4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1.2188766944674681E-2</v>
      </c>
      <c r="AR60" s="9">
        <f t="shared" si="56"/>
        <v>9.9766666666666666</v>
      </c>
      <c r="AS60" s="1">
        <f t="shared" si="57"/>
        <v>0.19</v>
      </c>
      <c r="AT60" s="1">
        <f t="shared" si="58"/>
        <v>6091.666666666667</v>
      </c>
      <c r="AU60" s="1">
        <f t="shared" si="59"/>
        <v>942995.82484087662</v>
      </c>
    </row>
    <row r="61" spans="1:48" x14ac:dyDescent="0.15">
      <c r="C61" s="7">
        <v>3</v>
      </c>
      <c r="D61" s="7">
        <f t="shared" si="60"/>
        <v>-3.5555506273538602</v>
      </c>
      <c r="E61" s="10">
        <f t="shared" si="61"/>
        <v>-7.46480533128479</v>
      </c>
      <c r="F61" s="7" t="s">
        <v>83</v>
      </c>
      <c r="G61" s="1">
        <v>4</v>
      </c>
      <c r="H61" s="9">
        <f t="shared" si="42"/>
        <v>-3.5555506273538602</v>
      </c>
      <c r="I61" s="9">
        <f t="shared" si="43"/>
        <v>269.59444937264612</v>
      </c>
      <c r="J61" s="9">
        <f t="shared" si="44"/>
        <v>1.0890196178598452E-2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0.39209855995534532</v>
      </c>
      <c r="P61" s="9">
        <f t="shared" si="47"/>
        <v>4.2700302392596574E-3</v>
      </c>
      <c r="Q61" s="12">
        <f t="shared" si="48"/>
        <v>8.113057454593349E-4</v>
      </c>
      <c r="R61" s="9">
        <f t="shared" si="49"/>
        <v>1.8955666666666669E-2</v>
      </c>
      <c r="S61" s="13">
        <f t="shared" si="50"/>
        <v>4.2800169454657436E-2</v>
      </c>
      <c r="T61" s="2">
        <f t="shared" si="51"/>
        <v>0.01</v>
      </c>
      <c r="U61" s="14">
        <f t="shared" si="52"/>
        <v>4.2800169454657434E-4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1.2428001694546574E-2</v>
      </c>
      <c r="AR61" s="9">
        <f t="shared" si="56"/>
        <v>9.9766666666666666</v>
      </c>
      <c r="AS61" s="1">
        <f t="shared" si="57"/>
        <v>0.19</v>
      </c>
      <c r="AT61" s="1">
        <f t="shared" si="58"/>
        <v>6091.666666666667</v>
      </c>
      <c r="AU61" s="1">
        <f t="shared" si="59"/>
        <v>961504.45424613496</v>
      </c>
    </row>
    <row r="62" spans="1:48" x14ac:dyDescent="0.15">
      <c r="C62" s="7">
        <v>4</v>
      </c>
      <c r="D62" s="7">
        <f t="shared" si="60"/>
        <v>6.0045585832656903</v>
      </c>
      <c r="E62" s="10">
        <f t="shared" si="61"/>
        <v>-3.5555506273538602</v>
      </c>
      <c r="F62" s="7" t="s">
        <v>83</v>
      </c>
      <c r="G62" s="1">
        <v>5</v>
      </c>
      <c r="H62" s="9">
        <f t="shared" si="42"/>
        <v>6.0045585832656903</v>
      </c>
      <c r="I62" s="9">
        <f t="shared" si="43"/>
        <v>279.15455858326567</v>
      </c>
      <c r="J62" s="9">
        <f t="shared" si="44"/>
        <v>3.7514585137334383E-2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0.36843710323028139</v>
      </c>
      <c r="O62" s="9">
        <f t="shared" si="62"/>
        <v>0.11915809315247095</v>
      </c>
      <c r="P62" s="9">
        <f t="shared" si="47"/>
        <v>4.4701664303707922E-3</v>
      </c>
      <c r="Q62" s="12">
        <f t="shared" si="48"/>
        <v>8.4933162177045049E-4</v>
      </c>
      <c r="R62" s="9">
        <f t="shared" si="49"/>
        <v>1.8955666666666669E-2</v>
      </c>
      <c r="S62" s="13">
        <f t="shared" si="50"/>
        <v>4.4806212132015952E-2</v>
      </c>
      <c r="T62" s="2">
        <f t="shared" si="51"/>
        <v>0.01</v>
      </c>
      <c r="U62" s="14">
        <f t="shared" si="52"/>
        <v>4.4806212132015953E-4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1.244806212132016E-2</v>
      </c>
      <c r="AR62" s="9">
        <f t="shared" si="56"/>
        <v>9.9766666666666666</v>
      </c>
      <c r="AS62" s="1">
        <f t="shared" si="57"/>
        <v>0.19</v>
      </c>
      <c r="AT62" s="1">
        <f t="shared" si="58"/>
        <v>6091.666666666667</v>
      </c>
      <c r="AU62" s="1">
        <f t="shared" si="59"/>
        <v>963056.4486995429</v>
      </c>
    </row>
    <row r="63" spans="1:48" x14ac:dyDescent="0.15">
      <c r="C63" s="7">
        <v>5</v>
      </c>
      <c r="D63" s="7">
        <f t="shared" si="60"/>
        <v>14.371303326946901</v>
      </c>
      <c r="E63" s="10">
        <f t="shared" si="61"/>
        <v>6.0045585832656903</v>
      </c>
      <c r="F63" s="7" t="s">
        <v>85</v>
      </c>
      <c r="G63" s="1">
        <v>6</v>
      </c>
      <c r="H63" s="9">
        <f t="shared" si="42"/>
        <v>14.371303326946901</v>
      </c>
      <c r="I63" s="9">
        <f t="shared" si="43"/>
        <v>287.52130332694685</v>
      </c>
      <c r="J63" s="9">
        <f t="shared" si="44"/>
        <v>0.10351431410557238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0.21445459338876682</v>
      </c>
      <c r="P63" s="9">
        <f t="shared" si="47"/>
        <v>2.2199120141427615E-2</v>
      </c>
      <c r="Q63" s="12">
        <f t="shared" si="48"/>
        <v>4.2178328268712472E-3</v>
      </c>
      <c r="R63" s="9">
        <f t="shared" si="49"/>
        <v>1.8955666666666669E-2</v>
      </c>
      <c r="S63" s="13">
        <f t="shared" si="50"/>
        <v>0.22251039232971212</v>
      </c>
      <c r="T63" s="2">
        <f t="shared" si="51"/>
        <v>0.01</v>
      </c>
      <c r="U63" s="14">
        <f t="shared" si="52"/>
        <v>2.2251039232971215E-3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1.4225103923297122E-2</v>
      </c>
      <c r="AR63" s="9">
        <f t="shared" si="56"/>
        <v>9.9766666666666666</v>
      </c>
      <c r="AS63" s="1">
        <f t="shared" si="57"/>
        <v>0.19</v>
      </c>
      <c r="AT63" s="1">
        <f t="shared" si="58"/>
        <v>6091.666666666667</v>
      </c>
      <c r="AU63" s="1">
        <f t="shared" si="59"/>
        <v>1100539.0183013943</v>
      </c>
    </row>
    <row r="64" spans="1:48" x14ac:dyDescent="0.15">
      <c r="C64" s="7">
        <v>6</v>
      </c>
      <c r="D64" s="7">
        <f t="shared" si="60"/>
        <v>15.1915862931008</v>
      </c>
      <c r="E64" s="10">
        <f t="shared" si="61"/>
        <v>14.371303326946901</v>
      </c>
      <c r="F64" s="7" t="s">
        <v>83</v>
      </c>
      <c r="G64" s="1">
        <v>7</v>
      </c>
      <c r="H64" s="9">
        <f t="shared" si="42"/>
        <v>15.1915862931008</v>
      </c>
      <c r="I64" s="9">
        <f t="shared" si="43"/>
        <v>288.34158629310076</v>
      </c>
      <c r="J64" s="9">
        <f t="shared" si="44"/>
        <v>0.11398295347822811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0.29202213991400588</v>
      </c>
      <c r="P64" s="9">
        <f t="shared" si="47"/>
        <v>3.3285545988430754E-2</v>
      </c>
      <c r="Q64" s="12">
        <f t="shared" si="48"/>
        <v>6.3242537378018432E-3</v>
      </c>
      <c r="R64" s="9">
        <f t="shared" si="49"/>
        <v>1.8955666666666669E-2</v>
      </c>
      <c r="S64" s="13">
        <f t="shared" si="50"/>
        <v>0.33363393907548361</v>
      </c>
      <c r="T64" s="2">
        <f t="shared" si="51"/>
        <v>0.01</v>
      </c>
      <c r="U64" s="14">
        <f t="shared" si="52"/>
        <v>3.3363393907548363E-3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2.3436339390754835E-2</v>
      </c>
      <c r="AR64" s="9">
        <f t="shared" si="56"/>
        <v>9.9766666666666666</v>
      </c>
      <c r="AS64" s="1">
        <f t="shared" si="57"/>
        <v>0.19</v>
      </c>
      <c r="AT64" s="1">
        <f t="shared" si="58"/>
        <v>6091.666666666667</v>
      </c>
      <c r="AU64" s="1">
        <f t="shared" si="59"/>
        <v>1813175.2207052675</v>
      </c>
    </row>
    <row r="65" spans="1:48" x14ac:dyDescent="0.15">
      <c r="C65" s="7">
        <v>7</v>
      </c>
      <c r="D65" s="7">
        <f t="shared" si="60"/>
        <v>20.104421313462101</v>
      </c>
      <c r="E65" s="10">
        <f t="shared" si="61"/>
        <v>15.1915862931008</v>
      </c>
      <c r="F65" s="7" t="s">
        <v>83</v>
      </c>
      <c r="G65" s="1">
        <v>8</v>
      </c>
      <c r="H65" s="9">
        <f t="shared" si="42"/>
        <v>20.104421313462101</v>
      </c>
      <c r="I65" s="9">
        <f t="shared" si="43"/>
        <v>293.2544213134621</v>
      </c>
      <c r="J65" s="9">
        <f t="shared" si="44"/>
        <v>0.20069007852692619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0.3585032605922418</v>
      </c>
      <c r="P65" s="9">
        <f t="shared" si="47"/>
        <v>7.1948047520416086E-2</v>
      </c>
      <c r="Q65" s="12">
        <f t="shared" si="48"/>
        <v>1.3670129028879057E-2</v>
      </c>
      <c r="R65" s="9">
        <f t="shared" si="49"/>
        <v>1.8955666666666669E-2</v>
      </c>
      <c r="S65" s="13">
        <f t="shared" si="50"/>
        <v>0.72116318931255674</v>
      </c>
      <c r="T65" s="2">
        <f t="shared" si="51"/>
        <v>0.01</v>
      </c>
      <c r="U65" s="14">
        <f t="shared" si="52"/>
        <v>7.2116318931255679E-3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2.7311631893125569E-2</v>
      </c>
      <c r="AR65" s="9">
        <f t="shared" si="56"/>
        <v>9.9766666666666666</v>
      </c>
      <c r="AS65" s="1">
        <f t="shared" si="57"/>
        <v>0.19</v>
      </c>
      <c r="AT65" s="1">
        <f t="shared" si="58"/>
        <v>6091.666666666667</v>
      </c>
      <c r="AU65" s="1">
        <f t="shared" si="59"/>
        <v>2112990.9991478417</v>
      </c>
    </row>
    <row r="66" spans="1:48" x14ac:dyDescent="0.15">
      <c r="C66" s="7">
        <v>8</v>
      </c>
      <c r="D66" s="7">
        <f t="shared" si="60"/>
        <v>18.291049655566901</v>
      </c>
      <c r="E66" s="10">
        <f t="shared" si="61"/>
        <v>20.104421313462101</v>
      </c>
      <c r="F66" s="7" t="s">
        <v>83</v>
      </c>
      <c r="G66" s="1">
        <v>9</v>
      </c>
      <c r="H66" s="9">
        <f t="shared" si="42"/>
        <v>18.291049655566901</v>
      </c>
      <c r="I66" s="9">
        <f t="shared" si="43"/>
        <v>291.44104965556687</v>
      </c>
      <c r="J66" s="9">
        <f t="shared" si="44"/>
        <v>0.16323204392983173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0.38632187973849241</v>
      </c>
      <c r="P66" s="9">
        <f t="shared" si="47"/>
        <v>6.3060110044528758E-2</v>
      </c>
      <c r="Q66" s="12">
        <f t="shared" si="48"/>
        <v>1.1981420908460464E-2</v>
      </c>
      <c r="R66" s="9">
        <f t="shared" si="49"/>
        <v>1.8955666666666669E-2</v>
      </c>
      <c r="S66" s="13">
        <f t="shared" si="50"/>
        <v>0.63207594431535663</v>
      </c>
      <c r="T66" s="2">
        <f t="shared" si="51"/>
        <v>0.01</v>
      </c>
      <c r="U66" s="14">
        <f t="shared" si="52"/>
        <v>6.3207594431535664E-3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2.6420759443153564E-2</v>
      </c>
      <c r="AR66" s="9">
        <f t="shared" si="56"/>
        <v>9.9766666666666666</v>
      </c>
      <c r="AS66" s="1">
        <f t="shared" si="57"/>
        <v>0.19</v>
      </c>
      <c r="AT66" s="1">
        <f t="shared" si="58"/>
        <v>6091.666666666667</v>
      </c>
      <c r="AU66" s="1">
        <f t="shared" si="59"/>
        <v>2044067.7844697235</v>
      </c>
    </row>
    <row r="67" spans="1:48" x14ac:dyDescent="0.15">
      <c r="C67" s="7">
        <v>9</v>
      </c>
      <c r="D67" s="7">
        <f t="shared" si="60"/>
        <v>14.0630863261214</v>
      </c>
      <c r="E67" s="10">
        <f t="shared" si="61"/>
        <v>18.291049655566901</v>
      </c>
      <c r="F67" s="7" t="s">
        <v>83</v>
      </c>
      <c r="G67" s="1">
        <v>10</v>
      </c>
      <c r="H67" s="9">
        <f t="shared" si="42"/>
        <v>14.0630863261214</v>
      </c>
      <c r="I67" s="9">
        <f t="shared" si="43"/>
        <v>287.21308632612136</v>
      </c>
      <c r="J67" s="9">
        <f t="shared" si="44"/>
        <v>9.9820023639211233E-2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0.42302843636063031</v>
      </c>
      <c r="P67" s="9">
        <f t="shared" si="47"/>
        <v>4.2226708517576685E-2</v>
      </c>
      <c r="Q67" s="12">
        <f t="shared" si="48"/>
        <v>8.0230746183395703E-3</v>
      </c>
      <c r="R67" s="9">
        <f t="shared" si="49"/>
        <v>1.8955666666666669E-2</v>
      </c>
      <c r="S67" s="13">
        <f t="shared" si="50"/>
        <v>0.4232546794277649</v>
      </c>
      <c r="T67" s="2">
        <f t="shared" si="51"/>
        <v>0.01</v>
      </c>
      <c r="U67" s="14">
        <f t="shared" si="52"/>
        <v>4.2325467942776491E-3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1.6232546794277651E-2</v>
      </c>
      <c r="AR67" s="9">
        <f t="shared" si="56"/>
        <v>9.9766666666666666</v>
      </c>
      <c r="AS67" s="1">
        <f t="shared" si="57"/>
        <v>0.19</v>
      </c>
      <c r="AT67" s="1">
        <f t="shared" si="58"/>
        <v>6091.666666666667</v>
      </c>
      <c r="AU67" s="1">
        <f t="shared" si="59"/>
        <v>1255846.7909853479</v>
      </c>
    </row>
    <row r="68" spans="1:48" x14ac:dyDescent="0.15">
      <c r="C68" s="7">
        <v>10</v>
      </c>
      <c r="D68" s="7">
        <f t="shared" si="60"/>
        <v>7.5642610862292399</v>
      </c>
      <c r="E68" s="10">
        <f t="shared" si="61"/>
        <v>14.0630863261214</v>
      </c>
      <c r="F68" s="7" t="s">
        <v>83</v>
      </c>
      <c r="G68" s="1">
        <v>11</v>
      </c>
      <c r="H68" s="9">
        <f t="shared" si="42"/>
        <v>7.5642610862292399</v>
      </c>
      <c r="I68" s="9">
        <f t="shared" si="43"/>
        <v>280.71426108622921</v>
      </c>
      <c r="J68" s="9">
        <f t="shared" si="44"/>
        <v>4.5537099477572042E-2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0.36176164145090089</v>
      </c>
      <c r="O68" s="9">
        <f t="shared" si="62"/>
        <v>0.11880675305881944</v>
      </c>
      <c r="P68" s="9">
        <f t="shared" si="47"/>
        <v>5.4101149326467972E-3</v>
      </c>
      <c r="Q68" s="12">
        <f t="shared" si="48"/>
        <v>1.0279218372028914E-3</v>
      </c>
      <c r="R68" s="9">
        <f t="shared" si="49"/>
        <v>1.8955666666666669E-2</v>
      </c>
      <c r="S68" s="13">
        <f t="shared" si="50"/>
        <v>5.4227680581157331E-2</v>
      </c>
      <c r="T68" s="2">
        <f t="shared" si="51"/>
        <v>0.01</v>
      </c>
      <c r="U68" s="14">
        <f t="shared" si="52"/>
        <v>5.4227680581157335E-4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1.2542276805811573E-2</v>
      </c>
      <c r="AR68" s="9">
        <f t="shared" si="56"/>
        <v>9.9766666666666666</v>
      </c>
      <c r="AS68" s="1">
        <f t="shared" si="57"/>
        <v>0.19</v>
      </c>
      <c r="AT68" s="1">
        <f t="shared" si="58"/>
        <v>6091.666666666667</v>
      </c>
      <c r="AU68" s="1">
        <f t="shared" si="59"/>
        <v>970345.45951723843</v>
      </c>
    </row>
    <row r="69" spans="1:48" x14ac:dyDescent="0.15">
      <c r="C69" s="7">
        <v>11</v>
      </c>
      <c r="D69" s="7">
        <f t="shared" si="60"/>
        <v>3.2103799871430101</v>
      </c>
      <c r="E69" s="10">
        <f t="shared" si="61"/>
        <v>7.5642610862292399</v>
      </c>
      <c r="F69" s="7" t="s">
        <v>85</v>
      </c>
      <c r="G69" s="1">
        <v>12</v>
      </c>
      <c r="H69" s="9">
        <f t="shared" si="42"/>
        <v>3.2103799871430101</v>
      </c>
      <c r="I69" s="9">
        <f t="shared" si="43"/>
        <v>276.36037998714301</v>
      </c>
      <c r="J69" s="9">
        <f t="shared" si="44"/>
        <v>2.6366000014532442E-2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0.21316330479283932</v>
      </c>
      <c r="P69" s="9">
        <f t="shared" si="47"/>
        <v>5.6202636972657845E-3</v>
      </c>
      <c r="Q69" s="12">
        <f t="shared" si="48"/>
        <v>1.0678501024804991E-3</v>
      </c>
      <c r="R69" s="9">
        <f t="shared" si="49"/>
        <v>1.8955666666666669E-2</v>
      </c>
      <c r="S69" s="13">
        <f t="shared" si="50"/>
        <v>5.6334083166713504E-2</v>
      </c>
      <c r="T69" s="2">
        <f t="shared" si="51"/>
        <v>0.01</v>
      </c>
      <c r="U69" s="14">
        <f t="shared" si="52"/>
        <v>5.6334083166713507E-4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1.2563340831667135E-2</v>
      </c>
      <c r="AR69" s="9">
        <f t="shared" si="56"/>
        <v>9.9766666666666666</v>
      </c>
      <c r="AS69" s="1">
        <f t="shared" si="57"/>
        <v>0.19</v>
      </c>
      <c r="AT69" s="1">
        <f t="shared" si="58"/>
        <v>6091.666666666667</v>
      </c>
      <c r="AU69" s="1">
        <f t="shared" si="59"/>
        <v>971975.09839098959</v>
      </c>
      <c r="AV69" s="1">
        <f>SUM(AU58:AU69)</f>
        <v>15032711.852510208</v>
      </c>
    </row>
    <row r="70" spans="1:48" x14ac:dyDescent="0.15">
      <c r="C70" s="7">
        <v>12</v>
      </c>
      <c r="D70" s="7">
        <f t="shared" si="60"/>
        <v>-1.56253559231857</v>
      </c>
      <c r="E70" s="10">
        <f t="shared" si="61"/>
        <v>3.2103799871430101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2.2396368316774198</v>
      </c>
      <c r="E73" s="7"/>
      <c r="F73" s="7"/>
      <c r="G73" s="1">
        <v>1</v>
      </c>
      <c r="H73" s="9">
        <f t="shared" ref="H73:H84" si="63">E74</f>
        <v>2.2396368316774198</v>
      </c>
      <c r="I73" s="9">
        <f t="shared" ref="I73:I84" si="64">H73+273.15</f>
        <v>275.38963683167742</v>
      </c>
      <c r="J73" s="9">
        <f t="shared" ref="J73:J84" si="65">EXP(($C$15*(I73-$C$13))/($C$16*I73*$C$13))</f>
        <v>2.3286700733746016E-2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2.549893730345189E-3</v>
      </c>
      <c r="Q73" s="12">
        <f t="shared" ref="Q73:Q84" si="69">P73*$B$75</f>
        <v>4.5898087146213401E-4</v>
      </c>
      <c r="R73" s="9">
        <f t="shared" ref="R73:R84" si="70">L73*$B$75</f>
        <v>1.9710000000000002E-2</v>
      </c>
      <c r="S73" s="13">
        <f t="shared" ref="S73:S84" si="71">Q73/R73</f>
        <v>2.3286700733746016E-2</v>
      </c>
      <c r="T73" s="2">
        <f t="shared" ref="T73:T84" si="72">$B$74/100</f>
        <v>0.01</v>
      </c>
      <c r="U73" s="14">
        <f t="shared" ref="U73:U84" si="73">S73*T73</f>
        <v>2.3286700733746017E-4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1.283286700733746E-2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433.33333333333331</v>
      </c>
      <c r="AU73" s="1">
        <f t="shared" ref="AU73:AU84" si="80">AT73*10000*AS73*0.67*AR73*AQ73</f>
        <v>73435.696463478394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-1.66553406534068</v>
      </c>
      <c r="E74" s="10">
        <f t="shared" ref="E74:E85" si="82">D73</f>
        <v>2.2396368316774198</v>
      </c>
      <c r="F74" s="7" t="s">
        <v>83</v>
      </c>
      <c r="G74" s="1">
        <v>2</v>
      </c>
      <c r="H74" s="9">
        <f t="shared" si="63"/>
        <v>-1.66553406534068</v>
      </c>
      <c r="I74" s="9">
        <f t="shared" si="64"/>
        <v>271.48446593465928</v>
      </c>
      <c r="J74" s="9">
        <f t="shared" si="65"/>
        <v>1.4003366770916332E-2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0.21645010626965483</v>
      </c>
      <c r="P74" s="9">
        <f t="shared" si="68"/>
        <v>3.0310302256977934E-3</v>
      </c>
      <c r="Q74" s="12">
        <f t="shared" si="69"/>
        <v>5.4558544062560275E-4</v>
      </c>
      <c r="R74" s="9">
        <f t="shared" si="70"/>
        <v>1.9710000000000002E-2</v>
      </c>
      <c r="S74" s="13">
        <f t="shared" si="71"/>
        <v>2.7680641330573449E-2</v>
      </c>
      <c r="T74" s="2">
        <f t="shared" si="72"/>
        <v>0.01</v>
      </c>
      <c r="U74" s="14">
        <f t="shared" si="73"/>
        <v>2.7680641330573452E-4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1.2876806413305734E-2</v>
      </c>
      <c r="AR74" s="9">
        <f t="shared" si="77"/>
        <v>10.950000000000001</v>
      </c>
      <c r="AS74" s="1">
        <f t="shared" si="78"/>
        <v>0.18</v>
      </c>
      <c r="AT74" s="1">
        <f t="shared" si="79"/>
        <v>433.33333333333331</v>
      </c>
      <c r="AU74" s="1">
        <f t="shared" si="80"/>
        <v>73687.13839594966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-7.46480533128479</v>
      </c>
      <c r="E75" s="10">
        <f t="shared" si="82"/>
        <v>-1.66553406534068</v>
      </c>
      <c r="F75" s="7" t="s">
        <v>83</v>
      </c>
      <c r="G75" s="1">
        <v>3</v>
      </c>
      <c r="H75" s="9">
        <f t="shared" si="63"/>
        <v>-7.46480533128479</v>
      </c>
      <c r="I75" s="9">
        <f t="shared" si="64"/>
        <v>265.68519466871521</v>
      </c>
      <c r="J75" s="9">
        <f t="shared" si="65"/>
        <v>6.400978441751721E-3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0.32291907604395703</v>
      </c>
      <c r="P75" s="9">
        <f t="shared" si="68"/>
        <v>2.0669980441877537E-3</v>
      </c>
      <c r="Q75" s="12">
        <f t="shared" si="69"/>
        <v>3.7205964795379565E-4</v>
      </c>
      <c r="R75" s="9">
        <f t="shared" si="70"/>
        <v>1.9710000000000002E-2</v>
      </c>
      <c r="S75" s="13">
        <f t="shared" si="71"/>
        <v>1.8876694467468067E-2</v>
      </c>
      <c r="T75" s="2">
        <f t="shared" si="72"/>
        <v>0.01</v>
      </c>
      <c r="U75" s="14">
        <f t="shared" si="73"/>
        <v>1.8876694467468067E-4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1.2788766944674681E-2</v>
      </c>
      <c r="AR75" s="9">
        <f t="shared" si="77"/>
        <v>10.950000000000001</v>
      </c>
      <c r="AS75" s="1">
        <f t="shared" si="78"/>
        <v>0.18</v>
      </c>
      <c r="AT75" s="1">
        <f t="shared" si="79"/>
        <v>433.33333333333331</v>
      </c>
      <c r="AU75" s="1">
        <f t="shared" si="80"/>
        <v>73183.335177892513</v>
      </c>
    </row>
    <row r="76" spans="1:48" x14ac:dyDescent="0.15">
      <c r="C76" s="7">
        <v>3</v>
      </c>
      <c r="D76" s="7">
        <f t="shared" si="81"/>
        <v>-3.5555506273538602</v>
      </c>
      <c r="E76" s="10">
        <f t="shared" si="82"/>
        <v>-7.46480533128479</v>
      </c>
      <c r="F76" s="7" t="s">
        <v>83</v>
      </c>
      <c r="G76" s="1">
        <v>4</v>
      </c>
      <c r="H76" s="9">
        <f t="shared" si="63"/>
        <v>-3.5555506273538602</v>
      </c>
      <c r="I76" s="9">
        <f t="shared" si="64"/>
        <v>269.59444937264612</v>
      </c>
      <c r="J76" s="9">
        <f t="shared" si="65"/>
        <v>1.0890196178598452E-2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0.43035207799976927</v>
      </c>
      <c r="P76" s="9">
        <f t="shared" si="68"/>
        <v>4.6866185552849899E-3</v>
      </c>
      <c r="Q76" s="12">
        <f t="shared" si="69"/>
        <v>8.435913399512981E-4</v>
      </c>
      <c r="R76" s="9">
        <f t="shared" si="70"/>
        <v>1.9710000000000002E-2</v>
      </c>
      <c r="S76" s="13">
        <f t="shared" si="71"/>
        <v>4.2800169454657436E-2</v>
      </c>
      <c r="T76" s="2">
        <f t="shared" si="72"/>
        <v>0.01</v>
      </c>
      <c r="U76" s="14">
        <f t="shared" si="73"/>
        <v>4.2800169454657434E-4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1.3028001694546574E-2</v>
      </c>
      <c r="AR76" s="9">
        <f t="shared" si="77"/>
        <v>10.950000000000001</v>
      </c>
      <c r="AS76" s="1">
        <f t="shared" si="78"/>
        <v>0.18</v>
      </c>
      <c r="AT76" s="1">
        <f t="shared" si="79"/>
        <v>433.33333333333331</v>
      </c>
      <c r="AU76" s="1">
        <f t="shared" si="80"/>
        <v>74552.348856991928</v>
      </c>
    </row>
    <row r="77" spans="1:48" x14ac:dyDescent="0.15">
      <c r="C77" s="7">
        <v>4</v>
      </c>
      <c r="D77" s="7">
        <f t="shared" si="81"/>
        <v>6.0045585832656903</v>
      </c>
      <c r="E77" s="10">
        <f t="shared" si="82"/>
        <v>-3.5555506273538602</v>
      </c>
      <c r="F77" s="7" t="s">
        <v>83</v>
      </c>
      <c r="G77" s="1">
        <v>5</v>
      </c>
      <c r="H77" s="9">
        <f t="shared" si="63"/>
        <v>6.0045585832656903</v>
      </c>
      <c r="I77" s="9">
        <f t="shared" si="64"/>
        <v>279.15455858326567</v>
      </c>
      <c r="J77" s="9">
        <f t="shared" si="65"/>
        <v>3.7514585137334383E-2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0.40438218647226004</v>
      </c>
      <c r="O77" s="9">
        <f t="shared" si="83"/>
        <v>0.13078327297222431</v>
      </c>
      <c r="P77" s="9">
        <f t="shared" si="68"/>
        <v>4.9062802284557516E-3</v>
      </c>
      <c r="Q77" s="12">
        <f t="shared" si="69"/>
        <v>8.8313044112203526E-4</v>
      </c>
      <c r="R77" s="9">
        <f t="shared" si="70"/>
        <v>1.9710000000000002E-2</v>
      </c>
      <c r="S77" s="13">
        <f t="shared" si="71"/>
        <v>4.4806212132015993E-2</v>
      </c>
      <c r="T77" s="2">
        <f t="shared" si="72"/>
        <v>0.01</v>
      </c>
      <c r="U77" s="14">
        <f t="shared" si="73"/>
        <v>4.4806212132015997E-4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1.304806212132016E-2</v>
      </c>
      <c r="AR77" s="9">
        <f t="shared" si="77"/>
        <v>10.950000000000001</v>
      </c>
      <c r="AS77" s="1">
        <f t="shared" si="78"/>
        <v>0.18</v>
      </c>
      <c r="AT77" s="1">
        <f t="shared" si="79"/>
        <v>433.33333333333331</v>
      </c>
      <c r="AU77" s="1">
        <f t="shared" si="80"/>
        <v>74667.144047390975</v>
      </c>
    </row>
    <row r="78" spans="1:48" x14ac:dyDescent="0.15">
      <c r="C78" s="7">
        <v>5</v>
      </c>
      <c r="D78" s="7">
        <f t="shared" si="81"/>
        <v>14.371303326946901</v>
      </c>
      <c r="E78" s="10">
        <f t="shared" si="82"/>
        <v>6.0045585832656903</v>
      </c>
      <c r="F78" s="7" t="s">
        <v>85</v>
      </c>
      <c r="G78" s="1">
        <v>6</v>
      </c>
      <c r="H78" s="9">
        <f t="shared" si="63"/>
        <v>14.371303326946901</v>
      </c>
      <c r="I78" s="9">
        <f t="shared" si="64"/>
        <v>287.52130332694685</v>
      </c>
      <c r="J78" s="9">
        <f t="shared" si="65"/>
        <v>0.10351431410557238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0.23537699274376858</v>
      </c>
      <c r="P78" s="9">
        <f t="shared" si="68"/>
        <v>2.4364887960103492E-2</v>
      </c>
      <c r="Q78" s="12">
        <f t="shared" si="69"/>
        <v>4.3856798328186283E-3</v>
      </c>
      <c r="R78" s="9">
        <f t="shared" si="70"/>
        <v>1.9710000000000002E-2</v>
      </c>
      <c r="S78" s="13">
        <f t="shared" si="71"/>
        <v>0.22251039232971223</v>
      </c>
      <c r="T78" s="2">
        <f t="shared" si="72"/>
        <v>0.01</v>
      </c>
      <c r="U78" s="14">
        <f t="shared" si="73"/>
        <v>2.2251039232971223E-3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1.4825103923297122E-2</v>
      </c>
      <c r="AR78" s="9">
        <f t="shared" si="77"/>
        <v>10.950000000000001</v>
      </c>
      <c r="AS78" s="1">
        <f t="shared" si="78"/>
        <v>0.18</v>
      </c>
      <c r="AT78" s="1">
        <f t="shared" si="79"/>
        <v>433.33333333333331</v>
      </c>
      <c r="AU78" s="1">
        <f t="shared" si="80"/>
        <v>84836.212447950078</v>
      </c>
    </row>
    <row r="79" spans="1:48" x14ac:dyDescent="0.15">
      <c r="C79" s="7">
        <v>6</v>
      </c>
      <c r="D79" s="7">
        <f t="shared" si="81"/>
        <v>15.1915862931008</v>
      </c>
      <c r="E79" s="10">
        <f t="shared" si="82"/>
        <v>14.371303326946901</v>
      </c>
      <c r="F79" s="7" t="s">
        <v>83</v>
      </c>
      <c r="G79" s="1">
        <v>7</v>
      </c>
      <c r="H79" s="9">
        <f t="shared" si="63"/>
        <v>15.1915862931008</v>
      </c>
      <c r="I79" s="9">
        <f t="shared" si="64"/>
        <v>288.34158629310076</v>
      </c>
      <c r="J79" s="9">
        <f t="shared" si="65"/>
        <v>0.11398295347822811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0.3205121047836651</v>
      </c>
      <c r="P79" s="9">
        <f t="shared" si="68"/>
        <v>3.6532916328765472E-2</v>
      </c>
      <c r="Q79" s="12">
        <f t="shared" si="69"/>
        <v>6.5759249391777845E-3</v>
      </c>
      <c r="R79" s="9">
        <f t="shared" si="70"/>
        <v>1.9710000000000002E-2</v>
      </c>
      <c r="S79" s="13">
        <f t="shared" si="71"/>
        <v>0.33363393907548372</v>
      </c>
      <c r="T79" s="2">
        <f t="shared" si="72"/>
        <v>0.01</v>
      </c>
      <c r="U79" s="14">
        <f t="shared" si="73"/>
        <v>3.3363393907548371E-3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2.493633939075484E-2</v>
      </c>
      <c r="AR79" s="9">
        <f t="shared" si="77"/>
        <v>10.950000000000001</v>
      </c>
      <c r="AS79" s="1">
        <f t="shared" si="78"/>
        <v>0.18</v>
      </c>
      <c r="AT79" s="1">
        <f t="shared" si="79"/>
        <v>433.33333333333331</v>
      </c>
      <c r="AU79" s="1">
        <f t="shared" si="80"/>
        <v>142697.45407341284</v>
      </c>
    </row>
    <row r="80" spans="1:48" x14ac:dyDescent="0.15">
      <c r="C80" s="7">
        <v>7</v>
      </c>
      <c r="D80" s="7">
        <f t="shared" si="81"/>
        <v>20.104421313462101</v>
      </c>
      <c r="E80" s="10">
        <f t="shared" si="82"/>
        <v>15.1915862931008</v>
      </c>
      <c r="F80" s="7" t="s">
        <v>83</v>
      </c>
      <c r="G80" s="1">
        <v>8</v>
      </c>
      <c r="H80" s="9">
        <f t="shared" si="63"/>
        <v>20.104421313462101</v>
      </c>
      <c r="I80" s="9">
        <f t="shared" si="64"/>
        <v>293.2544213134621</v>
      </c>
      <c r="J80" s="9">
        <f t="shared" si="65"/>
        <v>0.20069007852692619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0.39347918845489965</v>
      </c>
      <c r="P80" s="9">
        <f t="shared" si="68"/>
        <v>7.8967369229724999E-2</v>
      </c>
      <c r="Q80" s="12">
        <f t="shared" si="69"/>
        <v>1.42141264613505E-2</v>
      </c>
      <c r="R80" s="9">
        <f t="shared" si="70"/>
        <v>1.9710000000000002E-2</v>
      </c>
      <c r="S80" s="13">
        <f t="shared" si="71"/>
        <v>0.72116318931255696</v>
      </c>
      <c r="T80" s="2">
        <f t="shared" si="72"/>
        <v>0.01</v>
      </c>
      <c r="U80" s="14">
        <f t="shared" si="73"/>
        <v>7.2116318931255696E-3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2.8811631893125571E-2</v>
      </c>
      <c r="AR80" s="9">
        <f t="shared" si="77"/>
        <v>10.950000000000001</v>
      </c>
      <c r="AS80" s="1">
        <f t="shared" si="78"/>
        <v>0.18</v>
      </c>
      <c r="AT80" s="1">
        <f t="shared" si="79"/>
        <v>433.33333333333331</v>
      </c>
      <c r="AU80" s="1">
        <f t="shared" si="80"/>
        <v>164873.69915945429</v>
      </c>
    </row>
    <row r="81" spans="1:48" x14ac:dyDescent="0.15">
      <c r="C81" s="7">
        <v>8</v>
      </c>
      <c r="D81" s="7">
        <f t="shared" si="81"/>
        <v>18.291049655566901</v>
      </c>
      <c r="E81" s="10">
        <f t="shared" si="82"/>
        <v>20.104421313462101</v>
      </c>
      <c r="F81" s="7" t="s">
        <v>83</v>
      </c>
      <c r="G81" s="1">
        <v>9</v>
      </c>
      <c r="H81" s="9">
        <f t="shared" si="63"/>
        <v>18.291049655566901</v>
      </c>
      <c r="I81" s="9">
        <f t="shared" si="64"/>
        <v>291.44104965556687</v>
      </c>
      <c r="J81" s="9">
        <f t="shared" si="65"/>
        <v>0.16323204392983173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0.42401181922517461</v>
      </c>
      <c r="P81" s="9">
        <f t="shared" si="68"/>
        <v>6.9212315902531574E-2</v>
      </c>
      <c r="Q81" s="12">
        <f t="shared" si="69"/>
        <v>1.2458216862455683E-2</v>
      </c>
      <c r="R81" s="9">
        <f t="shared" si="70"/>
        <v>1.9710000000000002E-2</v>
      </c>
      <c r="S81" s="13">
        <f t="shared" si="71"/>
        <v>0.63207594431535674</v>
      </c>
      <c r="T81" s="2">
        <f t="shared" si="72"/>
        <v>0.01</v>
      </c>
      <c r="U81" s="14">
        <f t="shared" si="73"/>
        <v>6.3207594431535672E-3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2.7920759443153569E-2</v>
      </c>
      <c r="AR81" s="9">
        <f t="shared" si="77"/>
        <v>10.950000000000001</v>
      </c>
      <c r="AS81" s="1">
        <f t="shared" si="78"/>
        <v>0.18</v>
      </c>
      <c r="AT81" s="1">
        <f t="shared" si="79"/>
        <v>433.33333333333331</v>
      </c>
      <c r="AU81" s="1">
        <f t="shared" si="80"/>
        <v>159775.70829066299</v>
      </c>
    </row>
    <row r="82" spans="1:48" x14ac:dyDescent="0.15">
      <c r="C82" s="7">
        <v>9</v>
      </c>
      <c r="D82" s="7">
        <f t="shared" si="81"/>
        <v>14.0630863261214</v>
      </c>
      <c r="E82" s="10">
        <f t="shared" si="82"/>
        <v>18.291049655566901</v>
      </c>
      <c r="F82" s="7" t="s">
        <v>83</v>
      </c>
      <c r="G82" s="1">
        <v>10</v>
      </c>
      <c r="H82" s="9">
        <f t="shared" si="63"/>
        <v>14.0630863261214</v>
      </c>
      <c r="I82" s="9">
        <f t="shared" si="64"/>
        <v>287.21308632612136</v>
      </c>
      <c r="J82" s="9">
        <f t="shared" si="65"/>
        <v>9.9820023639211233E-2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0.46429950332264308</v>
      </c>
      <c r="P82" s="9">
        <f t="shared" si="68"/>
        <v>4.6346387397340268E-2</v>
      </c>
      <c r="Q82" s="12">
        <f t="shared" si="69"/>
        <v>8.3423497315212487E-3</v>
      </c>
      <c r="R82" s="9">
        <f t="shared" si="70"/>
        <v>1.9710000000000002E-2</v>
      </c>
      <c r="S82" s="13">
        <f t="shared" si="71"/>
        <v>0.42325467942776501</v>
      </c>
      <c r="T82" s="2">
        <f t="shared" si="72"/>
        <v>0.01</v>
      </c>
      <c r="U82" s="14">
        <f t="shared" si="73"/>
        <v>4.23254679427765E-3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1.6832546794277651E-2</v>
      </c>
      <c r="AR82" s="9">
        <f t="shared" si="77"/>
        <v>10.950000000000001</v>
      </c>
      <c r="AS82" s="1">
        <f t="shared" si="78"/>
        <v>0.18</v>
      </c>
      <c r="AT82" s="1">
        <f t="shared" si="79"/>
        <v>433.33333333333331</v>
      </c>
      <c r="AU82" s="1">
        <f t="shared" si="80"/>
        <v>96323.744053850023</v>
      </c>
    </row>
    <row r="83" spans="1:48" x14ac:dyDescent="0.15">
      <c r="C83" s="7">
        <v>10</v>
      </c>
      <c r="D83" s="7">
        <f t="shared" si="81"/>
        <v>7.5642610862292399</v>
      </c>
      <c r="E83" s="10">
        <f t="shared" si="82"/>
        <v>14.0630863261214</v>
      </c>
      <c r="F83" s="7" t="s">
        <v>83</v>
      </c>
      <c r="G83" s="1">
        <v>11</v>
      </c>
      <c r="H83" s="9">
        <f t="shared" si="63"/>
        <v>7.5642610862292399</v>
      </c>
      <c r="I83" s="9">
        <f t="shared" si="64"/>
        <v>280.71426108622921</v>
      </c>
      <c r="J83" s="9">
        <f t="shared" si="65"/>
        <v>4.5537099477572042E-2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0.3970554601290377</v>
      </c>
      <c r="O83" s="9">
        <f t="shared" si="83"/>
        <v>0.13039765579626506</v>
      </c>
      <c r="P83" s="9">
        <f t="shared" si="68"/>
        <v>5.9379310236367206E-3</v>
      </c>
      <c r="Q83" s="12">
        <f t="shared" si="69"/>
        <v>1.0688275842546096E-3</v>
      </c>
      <c r="R83" s="9">
        <f t="shared" si="70"/>
        <v>1.9710000000000002E-2</v>
      </c>
      <c r="S83" s="13">
        <f t="shared" si="71"/>
        <v>5.4227680581157255E-2</v>
      </c>
      <c r="T83" s="2">
        <f t="shared" si="72"/>
        <v>0.01</v>
      </c>
      <c r="U83" s="14">
        <f t="shared" si="73"/>
        <v>5.4227680581157259E-4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1.3142276805811573E-2</v>
      </c>
      <c r="AR83" s="9">
        <f t="shared" si="77"/>
        <v>10.950000000000001</v>
      </c>
      <c r="AS83" s="1">
        <f t="shared" si="78"/>
        <v>0.18</v>
      </c>
      <c r="AT83" s="1">
        <f t="shared" si="79"/>
        <v>433.33333333333331</v>
      </c>
      <c r="AU83" s="1">
        <f t="shared" si="80"/>
        <v>75206.284752952561</v>
      </c>
    </row>
    <row r="84" spans="1:48" x14ac:dyDescent="0.15">
      <c r="C84" s="7">
        <v>11</v>
      </c>
      <c r="D84" s="7">
        <f t="shared" si="81"/>
        <v>3.2103799871430101</v>
      </c>
      <c r="E84" s="10">
        <f t="shared" si="82"/>
        <v>7.5642610862292399</v>
      </c>
      <c r="F84" s="7" t="s">
        <v>85</v>
      </c>
      <c r="G84" s="1">
        <v>12</v>
      </c>
      <c r="H84" s="9">
        <f t="shared" si="63"/>
        <v>3.2103799871430101</v>
      </c>
      <c r="I84" s="9">
        <f t="shared" si="64"/>
        <v>276.36037998714301</v>
      </c>
      <c r="J84" s="9">
        <f t="shared" si="65"/>
        <v>2.6366000014532442E-2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0.23395972477262836</v>
      </c>
      <c r="P84" s="9">
        <f t="shared" si="68"/>
        <v>6.1685821067551253E-3</v>
      </c>
      <c r="Q84" s="12">
        <f t="shared" si="69"/>
        <v>1.1103447792159226E-3</v>
      </c>
      <c r="R84" s="9">
        <f t="shared" si="70"/>
        <v>1.9710000000000002E-2</v>
      </c>
      <c r="S84" s="13">
        <f t="shared" si="71"/>
        <v>5.6334083166713469E-2</v>
      </c>
      <c r="T84" s="2">
        <f t="shared" si="72"/>
        <v>0.01</v>
      </c>
      <c r="U84" s="14">
        <f t="shared" si="73"/>
        <v>5.6334083166713475E-4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1.3163340831667135E-2</v>
      </c>
      <c r="AR84" s="9">
        <f t="shared" si="77"/>
        <v>10.950000000000001</v>
      </c>
      <c r="AS84" s="1">
        <f t="shared" si="78"/>
        <v>0.18</v>
      </c>
      <c r="AT84" s="1">
        <f t="shared" si="79"/>
        <v>433.33333333333331</v>
      </c>
      <c r="AU84" s="1">
        <f t="shared" si="80"/>
        <v>75326.823008990235</v>
      </c>
      <c r="AV84" s="1">
        <f>SUM(AU73:AU84)</f>
        <v>1168565.5887289764</v>
      </c>
    </row>
    <row r="85" spans="1:48" x14ac:dyDescent="0.15">
      <c r="C85" s="7">
        <v>12</v>
      </c>
      <c r="D85" s="7">
        <f t="shared" si="81"/>
        <v>-1.56253559231857</v>
      </c>
      <c r="E85" s="10">
        <f t="shared" si="82"/>
        <v>3.2103799871430101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2.2396368316774198</v>
      </c>
      <c r="E89" s="7"/>
      <c r="F89" s="7"/>
      <c r="G89" s="1">
        <v>1</v>
      </c>
      <c r="H89" s="9">
        <f t="shared" ref="H89:H100" si="84">E90</f>
        <v>2.2396368316774198</v>
      </c>
      <c r="I89" s="9">
        <f t="shared" ref="I89:I100" si="85">H89+273.15</f>
        <v>275.38963683167742</v>
      </c>
      <c r="J89" s="9">
        <f t="shared" ref="J89:J100" si="86">EXP(($C$15*(I89-$C$13))/($C$16*I89*$C$13))</f>
        <v>2.3286700733746016E-2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0.12354235123522439</v>
      </c>
      <c r="Q89" s="12">
        <f t="shared" ref="Q89:Q100" si="90">P89*$B$91</f>
        <v>5.5594058055850978E-2</v>
      </c>
      <c r="R89" s="9">
        <f t="shared" ref="R89:R100" si="91">L89*$B$91</f>
        <v>2.3873737500000001</v>
      </c>
      <c r="S89" s="13">
        <f t="shared" ref="S89:S100" si="92">Q89/R89</f>
        <v>2.3286700733746016E-2</v>
      </c>
      <c r="T89" s="2">
        <f t="shared" ref="T89:T100" si="93">$B$90/100</f>
        <v>0.51</v>
      </c>
      <c r="U89" s="14">
        <f t="shared" ref="U89:U100" si="94">S89*T89</f>
        <v>1.1876217374210468E-2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3.3917679538324454E-2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24200</v>
      </c>
      <c r="AN89" s="1">
        <f t="shared" ref="AN89:AN100" si="99">AM89*10000*AK89*AJ89</f>
        <v>85384536.058175668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-1.66553406534068</v>
      </c>
      <c r="E90" s="10">
        <f t="shared" ref="E90:E101" si="101">D89</f>
        <v>2.2396368316774198</v>
      </c>
      <c r="F90" s="7" t="s">
        <v>83</v>
      </c>
      <c r="G90" s="1">
        <v>2</v>
      </c>
      <c r="H90" s="9">
        <f t="shared" si="84"/>
        <v>-1.66553406534068</v>
      </c>
      <c r="I90" s="9">
        <f t="shared" si="85"/>
        <v>271.48446593465928</v>
      </c>
      <c r="J90" s="9">
        <f t="shared" si="86"/>
        <v>1.4003366770916332E-2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10.487007648764775</v>
      </c>
      <c r="P90" s="9">
        <f t="shared" si="89"/>
        <v>0.14685341443505806</v>
      </c>
      <c r="Q90" s="12">
        <f t="shared" si="90"/>
        <v>6.6084036495776127E-2</v>
      </c>
      <c r="R90" s="9">
        <f t="shared" si="91"/>
        <v>2.3873737500000001</v>
      </c>
      <c r="S90" s="13">
        <f t="shared" si="92"/>
        <v>2.7680641330573449E-2</v>
      </c>
      <c r="T90" s="2">
        <f t="shared" si="93"/>
        <v>0.51</v>
      </c>
      <c r="U90" s="14">
        <f t="shared" si="94"/>
        <v>1.4117127078592459E-2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3.4593313814195628E-2</v>
      </c>
      <c r="AK90" s="9">
        <f t="shared" si="96"/>
        <v>10.4025</v>
      </c>
      <c r="AL90" s="1">
        <f t="shared" si="97"/>
        <v>0.45</v>
      </c>
      <c r="AM90" s="17">
        <f t="shared" si="98"/>
        <v>24200</v>
      </c>
      <c r="AN90" s="1">
        <f t="shared" si="99"/>
        <v>87085381.162425146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-7.46480533128479</v>
      </c>
      <c r="E91" s="10">
        <f t="shared" si="101"/>
        <v>-1.66553406534068</v>
      </c>
      <c r="F91" s="7" t="s">
        <v>83</v>
      </c>
      <c r="G91" s="1">
        <v>3</v>
      </c>
      <c r="H91" s="9">
        <f t="shared" si="84"/>
        <v>-7.46480533128479</v>
      </c>
      <c r="I91" s="9">
        <f t="shared" si="85"/>
        <v>265.68519466871521</v>
      </c>
      <c r="J91" s="9">
        <f t="shared" si="86"/>
        <v>6.400978441751721E-3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15.645429234329717</v>
      </c>
      <c r="P91" s="9">
        <f t="shared" si="89"/>
        <v>0.10014605524089665</v>
      </c>
      <c r="Q91" s="12">
        <f t="shared" si="90"/>
        <v>4.5065724858403496E-2</v>
      </c>
      <c r="R91" s="9">
        <f t="shared" si="91"/>
        <v>2.3873737500000001</v>
      </c>
      <c r="S91" s="13">
        <f t="shared" si="92"/>
        <v>1.8876694467468067E-2</v>
      </c>
      <c r="T91" s="2">
        <f t="shared" si="93"/>
        <v>0.51</v>
      </c>
      <c r="U91" s="14">
        <f t="shared" si="94"/>
        <v>9.627114178408714E-3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3.3239574924790224E-2</v>
      </c>
      <c r="AK91" s="9">
        <f t="shared" si="96"/>
        <v>10.4025</v>
      </c>
      <c r="AL91" s="1">
        <f t="shared" si="97"/>
        <v>0.45</v>
      </c>
      <c r="AM91" s="17">
        <f t="shared" si="98"/>
        <v>24200</v>
      </c>
      <c r="AN91" s="1">
        <f t="shared" si="99"/>
        <v>83677472.113541529</v>
      </c>
    </row>
    <row r="92" spans="1:48" x14ac:dyDescent="0.15">
      <c r="C92" s="7">
        <v>3</v>
      </c>
      <c r="D92" s="7">
        <f t="shared" si="100"/>
        <v>-3.5555506273538602</v>
      </c>
      <c r="E92" s="10">
        <f t="shared" si="101"/>
        <v>-7.46480533128479</v>
      </c>
      <c r="F92" s="7" t="s">
        <v>83</v>
      </c>
      <c r="G92" s="1">
        <v>4</v>
      </c>
      <c r="H92" s="9">
        <f t="shared" si="84"/>
        <v>-3.5555506273538602</v>
      </c>
      <c r="I92" s="9">
        <f t="shared" si="85"/>
        <v>269.59444937264612</v>
      </c>
      <c r="J92" s="9">
        <f t="shared" si="86"/>
        <v>1.0890196178598452E-2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20.850558179088821</v>
      </c>
      <c r="P92" s="9">
        <f t="shared" si="89"/>
        <v>0.22706666900355776</v>
      </c>
      <c r="Q92" s="12">
        <f t="shared" si="90"/>
        <v>0.10218000105160099</v>
      </c>
      <c r="R92" s="9">
        <f t="shared" si="91"/>
        <v>2.3873737500000001</v>
      </c>
      <c r="S92" s="13">
        <f t="shared" si="92"/>
        <v>4.2800169454657443E-2</v>
      </c>
      <c r="T92" s="2">
        <f t="shared" si="93"/>
        <v>0.51</v>
      </c>
      <c r="U92" s="14">
        <f t="shared" si="94"/>
        <v>2.1828086421875295E-2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3.6918168056195404E-2</v>
      </c>
      <c r="AK92" s="9">
        <f t="shared" si="96"/>
        <v>10.4025</v>
      </c>
      <c r="AL92" s="1">
        <f t="shared" si="97"/>
        <v>0.45</v>
      </c>
      <c r="AM92" s="17">
        <f t="shared" si="98"/>
        <v>24200</v>
      </c>
      <c r="AN92" s="1">
        <f t="shared" si="99"/>
        <v>92937980.855506584</v>
      </c>
    </row>
    <row r="93" spans="1:48" x14ac:dyDescent="0.15">
      <c r="C93" s="7">
        <v>4</v>
      </c>
      <c r="D93" s="7">
        <f t="shared" si="100"/>
        <v>6.0045585832656903</v>
      </c>
      <c r="E93" s="10">
        <f t="shared" si="101"/>
        <v>-3.5555506273538602</v>
      </c>
      <c r="F93" s="7" t="s">
        <v>83</v>
      </c>
      <c r="G93" s="1">
        <v>5</v>
      </c>
      <c r="H93" s="9">
        <f t="shared" si="84"/>
        <v>6.0045585832656903</v>
      </c>
      <c r="I93" s="9">
        <f t="shared" si="85"/>
        <v>279.15455858326567</v>
      </c>
      <c r="J93" s="9">
        <f t="shared" si="86"/>
        <v>3.7514585137334383E-2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19.592316934581</v>
      </c>
      <c r="O93" s="9">
        <f t="shared" si="102"/>
        <v>6.3364495755042647</v>
      </c>
      <c r="P93" s="9">
        <f t="shared" si="89"/>
        <v>0.23770927706868106</v>
      </c>
      <c r="Q93" s="12">
        <f t="shared" si="90"/>
        <v>0.10696917468090648</v>
      </c>
      <c r="R93" s="9">
        <f t="shared" si="91"/>
        <v>2.3873737500000001</v>
      </c>
      <c r="S93" s="13">
        <f t="shared" si="92"/>
        <v>4.480621213201598E-2</v>
      </c>
      <c r="T93" s="2">
        <f t="shared" si="93"/>
        <v>0.51</v>
      </c>
      <c r="U93" s="14">
        <f t="shared" si="94"/>
        <v>2.2851168187328151E-2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2.9800627208479438E-2</v>
      </c>
      <c r="AK93" s="9">
        <f t="shared" si="96"/>
        <v>10.4025</v>
      </c>
      <c r="AL93" s="1">
        <f t="shared" si="97"/>
        <v>0.45</v>
      </c>
      <c r="AM93" s="17">
        <f t="shared" si="98"/>
        <v>24200</v>
      </c>
      <c r="AN93" s="1">
        <f t="shared" si="99"/>
        <v>75020247.937762186</v>
      </c>
    </row>
    <row r="94" spans="1:48" x14ac:dyDescent="0.15">
      <c r="C94" s="7">
        <v>5</v>
      </c>
      <c r="D94" s="7">
        <f t="shared" si="100"/>
        <v>14.371303326946901</v>
      </c>
      <c r="E94" s="10">
        <f t="shared" si="101"/>
        <v>6.0045585832656903</v>
      </c>
      <c r="F94" s="7" t="s">
        <v>85</v>
      </c>
      <c r="G94" s="1">
        <v>6</v>
      </c>
      <c r="H94" s="9">
        <f t="shared" si="84"/>
        <v>14.371303326946901</v>
      </c>
      <c r="I94" s="9">
        <f t="shared" si="85"/>
        <v>287.52130332694685</v>
      </c>
      <c r="J94" s="9">
        <f t="shared" si="86"/>
        <v>0.10351431410557238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11.404015298435583</v>
      </c>
      <c r="P94" s="9">
        <f t="shared" si="89"/>
        <v>1.1804788216670137</v>
      </c>
      <c r="Q94" s="12">
        <f t="shared" si="90"/>
        <v>0.53121546975015621</v>
      </c>
      <c r="R94" s="9">
        <f t="shared" si="91"/>
        <v>2.3873737500000001</v>
      </c>
      <c r="S94" s="13">
        <f t="shared" si="92"/>
        <v>0.22251039232971218</v>
      </c>
      <c r="T94" s="2">
        <f t="shared" si="93"/>
        <v>0.51</v>
      </c>
      <c r="U94" s="14">
        <f t="shared" si="94"/>
        <v>0.11348030008815321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6.0343310476578205E-2</v>
      </c>
      <c r="AK94" s="9">
        <f t="shared" si="96"/>
        <v>10.4025</v>
      </c>
      <c r="AL94" s="1">
        <f t="shared" si="97"/>
        <v>0.45</v>
      </c>
      <c r="AM94" s="17">
        <f t="shared" si="98"/>
        <v>24200</v>
      </c>
      <c r="AN94" s="1">
        <f t="shared" si="99"/>
        <v>151908551.51029035</v>
      </c>
    </row>
    <row r="95" spans="1:48" x14ac:dyDescent="0.15">
      <c r="C95" s="7">
        <v>6</v>
      </c>
      <c r="D95" s="7">
        <f t="shared" si="100"/>
        <v>15.1915862931008</v>
      </c>
      <c r="E95" s="10">
        <f t="shared" si="101"/>
        <v>14.371303326946901</v>
      </c>
      <c r="F95" s="7" t="s">
        <v>83</v>
      </c>
      <c r="G95" s="1">
        <v>7</v>
      </c>
      <c r="H95" s="9">
        <f t="shared" si="84"/>
        <v>15.1915862931008</v>
      </c>
      <c r="I95" s="9">
        <f t="shared" si="85"/>
        <v>288.34158629310076</v>
      </c>
      <c r="J95" s="9">
        <f t="shared" si="86"/>
        <v>0.11398295347822811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15.528811476768569</v>
      </c>
      <c r="P95" s="9">
        <f t="shared" si="89"/>
        <v>1.7700197961286865</v>
      </c>
      <c r="Q95" s="12">
        <f t="shared" si="90"/>
        <v>0.79650890825790899</v>
      </c>
      <c r="R95" s="9">
        <f t="shared" si="91"/>
        <v>2.3873737500000001</v>
      </c>
      <c r="S95" s="13">
        <f t="shared" si="92"/>
        <v>0.33363393907548367</v>
      </c>
      <c r="T95" s="2">
        <f t="shared" si="93"/>
        <v>0.51</v>
      </c>
      <c r="U95" s="14">
        <f t="shared" si="94"/>
        <v>0.17015330892849667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9.7756222641941753E-2</v>
      </c>
      <c r="AK95" s="9">
        <f t="shared" si="96"/>
        <v>10.4025</v>
      </c>
      <c r="AL95" s="1">
        <f t="shared" si="97"/>
        <v>0.45</v>
      </c>
      <c r="AM95" s="17">
        <f t="shared" si="98"/>
        <v>24200</v>
      </c>
      <c r="AN95" s="1">
        <f t="shared" si="99"/>
        <v>246092003.65993738</v>
      </c>
    </row>
    <row r="96" spans="1:48" x14ac:dyDescent="0.15">
      <c r="C96" s="7">
        <v>7</v>
      </c>
      <c r="D96" s="7">
        <f t="shared" si="100"/>
        <v>20.104421313462101</v>
      </c>
      <c r="E96" s="10">
        <f t="shared" si="101"/>
        <v>15.1915862931008</v>
      </c>
      <c r="F96" s="7" t="s">
        <v>83</v>
      </c>
      <c r="G96" s="1">
        <v>8</v>
      </c>
      <c r="H96" s="9">
        <f t="shared" si="84"/>
        <v>20.104421313462101</v>
      </c>
      <c r="I96" s="9">
        <f t="shared" si="85"/>
        <v>293.2544213134621</v>
      </c>
      <c r="J96" s="9">
        <f t="shared" si="86"/>
        <v>0.20069007852692619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19.064066680639883</v>
      </c>
      <c r="P96" s="9">
        <f t="shared" si="89"/>
        <v>3.8259690391801753</v>
      </c>
      <c r="Q96" s="12">
        <f t="shared" si="90"/>
        <v>1.721686067631079</v>
      </c>
      <c r="R96" s="9">
        <f t="shared" si="91"/>
        <v>2.3873737500000001</v>
      </c>
      <c r="S96" s="13">
        <f t="shared" si="92"/>
        <v>0.72116318931255696</v>
      </c>
      <c r="T96" s="2">
        <f t="shared" si="93"/>
        <v>0.51</v>
      </c>
      <c r="U96" s="14">
        <f t="shared" si="94"/>
        <v>0.36779322654940405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0.15734465780464532</v>
      </c>
      <c r="AK96" s="9">
        <f t="shared" si="96"/>
        <v>10.4025</v>
      </c>
      <c r="AL96" s="1">
        <f t="shared" si="97"/>
        <v>0.45</v>
      </c>
      <c r="AM96" s="17">
        <f t="shared" si="98"/>
        <v>24200</v>
      </c>
      <c r="AN96" s="1">
        <f t="shared" si="99"/>
        <v>396100228.28070313</v>
      </c>
    </row>
    <row r="97" spans="1:50" x14ac:dyDescent="0.15">
      <c r="C97" s="7">
        <v>8</v>
      </c>
      <c r="D97" s="7">
        <f t="shared" si="100"/>
        <v>18.291049655566901</v>
      </c>
      <c r="E97" s="10">
        <f t="shared" si="101"/>
        <v>20.104421313462101</v>
      </c>
      <c r="F97" s="7" t="s">
        <v>83</v>
      </c>
      <c r="G97" s="1">
        <v>9</v>
      </c>
      <c r="H97" s="9">
        <f t="shared" si="84"/>
        <v>18.291049655566901</v>
      </c>
      <c r="I97" s="9">
        <f t="shared" si="85"/>
        <v>291.44104965556687</v>
      </c>
      <c r="J97" s="9">
        <f t="shared" si="86"/>
        <v>0.16323204392983173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20.543372641459708</v>
      </c>
      <c r="P97" s="9">
        <f t="shared" si="89"/>
        <v>3.3533367054776546</v>
      </c>
      <c r="Q97" s="12">
        <f t="shared" si="90"/>
        <v>1.5090015174649447</v>
      </c>
      <c r="R97" s="9">
        <f t="shared" si="91"/>
        <v>2.3873737500000001</v>
      </c>
      <c r="S97" s="13">
        <f t="shared" si="92"/>
        <v>0.63207594431535685</v>
      </c>
      <c r="T97" s="2">
        <f t="shared" si="93"/>
        <v>0.51</v>
      </c>
      <c r="U97" s="14">
        <f t="shared" si="94"/>
        <v>0.322358731600832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0.14364615757765087</v>
      </c>
      <c r="AK97" s="9">
        <f t="shared" si="96"/>
        <v>10.4025</v>
      </c>
      <c r="AL97" s="1">
        <f t="shared" si="97"/>
        <v>0.45</v>
      </c>
      <c r="AM97" s="17">
        <f t="shared" si="98"/>
        <v>24200</v>
      </c>
      <c r="AN97" s="1">
        <f t="shared" si="99"/>
        <v>361615555.3167662</v>
      </c>
    </row>
    <row r="98" spans="1:50" x14ac:dyDescent="0.15">
      <c r="C98" s="7">
        <v>9</v>
      </c>
      <c r="D98" s="7">
        <f t="shared" si="100"/>
        <v>14.0630863261214</v>
      </c>
      <c r="E98" s="10">
        <f t="shared" si="101"/>
        <v>18.291049655566901</v>
      </c>
      <c r="F98" s="7" t="s">
        <v>83</v>
      </c>
      <c r="G98" s="1">
        <v>10</v>
      </c>
      <c r="H98" s="9">
        <f t="shared" si="84"/>
        <v>14.0630863261214</v>
      </c>
      <c r="I98" s="9">
        <f t="shared" si="85"/>
        <v>287.21308632612136</v>
      </c>
      <c r="J98" s="9">
        <f t="shared" si="86"/>
        <v>9.9820023639211233E-2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22.495310935982051</v>
      </c>
      <c r="P98" s="9">
        <f t="shared" si="89"/>
        <v>2.2454824694011353</v>
      </c>
      <c r="Q98" s="12">
        <f t="shared" si="90"/>
        <v>1.0104671112305108</v>
      </c>
      <c r="R98" s="9">
        <f t="shared" si="91"/>
        <v>2.3873737500000001</v>
      </c>
      <c r="S98" s="13">
        <f t="shared" si="92"/>
        <v>0.42325467942776485</v>
      </c>
      <c r="T98" s="2">
        <f t="shared" si="93"/>
        <v>0.51</v>
      </c>
      <c r="U98" s="14">
        <f t="shared" si="94"/>
        <v>0.21585988650816007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9.5418755782210277E-2</v>
      </c>
      <c r="AK98" s="9">
        <f t="shared" si="96"/>
        <v>10.4025</v>
      </c>
      <c r="AL98" s="1">
        <f t="shared" si="97"/>
        <v>0.45</v>
      </c>
      <c r="AM98" s="17">
        <f t="shared" si="98"/>
        <v>24200</v>
      </c>
      <c r="AN98" s="1">
        <f t="shared" si="99"/>
        <v>240207652.89991507</v>
      </c>
    </row>
    <row r="99" spans="1:50" x14ac:dyDescent="0.15">
      <c r="C99" s="7">
        <v>10</v>
      </c>
      <c r="D99" s="7">
        <f t="shared" si="100"/>
        <v>7.5642610862292399</v>
      </c>
      <c r="E99" s="10">
        <f t="shared" si="101"/>
        <v>14.0630863261214</v>
      </c>
      <c r="F99" s="7" t="s">
        <v>83</v>
      </c>
      <c r="G99" s="1">
        <v>11</v>
      </c>
      <c r="H99" s="9">
        <f t="shared" si="84"/>
        <v>7.5642610862292399</v>
      </c>
      <c r="I99" s="9">
        <f t="shared" si="85"/>
        <v>280.71426108622921</v>
      </c>
      <c r="J99" s="9">
        <f t="shared" si="86"/>
        <v>4.5537099477572042E-2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19.23733704325187</v>
      </c>
      <c r="O99" s="9">
        <f t="shared" si="102"/>
        <v>6.3177664233290436</v>
      </c>
      <c r="P99" s="9">
        <f t="shared" si="89"/>
        <v>0.28769275809519917</v>
      </c>
      <c r="Q99" s="12">
        <f t="shared" si="90"/>
        <v>0.12946174114283962</v>
      </c>
      <c r="R99" s="9">
        <f t="shared" si="91"/>
        <v>2.3873737500000001</v>
      </c>
      <c r="S99" s="13">
        <f t="shared" si="92"/>
        <v>5.4227680581157275E-2</v>
      </c>
      <c r="T99" s="2">
        <f t="shared" si="93"/>
        <v>0.51</v>
      </c>
      <c r="U99" s="14">
        <f t="shared" si="94"/>
        <v>2.7656117096390209E-2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3.8675319304561646E-2</v>
      </c>
      <c r="AK99" s="9">
        <f t="shared" si="96"/>
        <v>10.4025</v>
      </c>
      <c r="AL99" s="1">
        <f t="shared" si="97"/>
        <v>0.45</v>
      </c>
      <c r="AM99" s="17">
        <f t="shared" si="98"/>
        <v>24200</v>
      </c>
      <c r="AN99" s="1">
        <f t="shared" si="99"/>
        <v>97361442.193900004</v>
      </c>
    </row>
    <row r="100" spans="1:50" x14ac:dyDescent="0.15">
      <c r="C100" s="7">
        <v>11</v>
      </c>
      <c r="D100" s="7">
        <f t="shared" si="100"/>
        <v>3.2103799871430101</v>
      </c>
      <c r="E100" s="10">
        <f t="shared" si="101"/>
        <v>7.5642610862292399</v>
      </c>
      <c r="F100" s="7" t="s">
        <v>85</v>
      </c>
      <c r="G100" s="1">
        <v>12</v>
      </c>
      <c r="H100" s="9">
        <f t="shared" si="84"/>
        <v>3.2103799871430101</v>
      </c>
      <c r="I100" s="9">
        <f t="shared" si="85"/>
        <v>276.36037998714301</v>
      </c>
      <c r="J100" s="9">
        <f t="shared" si="86"/>
        <v>2.6366000014532442E-2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11.335348665233845</v>
      </c>
      <c r="P100" s="9">
        <f t="shared" si="89"/>
        <v>0.29886780307228583</v>
      </c>
      <c r="Q100" s="12">
        <f t="shared" si="90"/>
        <v>0.13449051138252863</v>
      </c>
      <c r="R100" s="9">
        <f t="shared" si="91"/>
        <v>2.3873737500000001</v>
      </c>
      <c r="S100" s="13">
        <f t="shared" si="92"/>
        <v>5.6334083166713476E-2</v>
      </c>
      <c r="T100" s="2">
        <f t="shared" si="93"/>
        <v>0.51</v>
      </c>
      <c r="U100" s="14">
        <f t="shared" si="94"/>
        <v>2.8730382415023875E-2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3.8999210298129701E-2</v>
      </c>
      <c r="AK100" s="9">
        <f t="shared" si="96"/>
        <v>10.4025</v>
      </c>
      <c r="AL100" s="1">
        <f t="shared" si="97"/>
        <v>0.45</v>
      </c>
      <c r="AM100" s="17">
        <f t="shared" si="98"/>
        <v>24200</v>
      </c>
      <c r="AN100" s="1">
        <f t="shared" si="99"/>
        <v>98176807.000563204</v>
      </c>
      <c r="AO100" s="1">
        <f>SUM(AN89:AN100)</f>
        <v>2015567858.9894865</v>
      </c>
    </row>
    <row r="101" spans="1:50" x14ac:dyDescent="0.15">
      <c r="C101" s="7">
        <v>12</v>
      </c>
      <c r="D101" s="7">
        <f t="shared" si="100"/>
        <v>-1.56253559231857</v>
      </c>
      <c r="E101" s="10">
        <f t="shared" si="101"/>
        <v>3.2103799871430101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2.2396368316774198</v>
      </c>
      <c r="E105" s="7"/>
      <c r="F105" s="7"/>
      <c r="G105" s="1">
        <v>1</v>
      </c>
      <c r="H105" s="9">
        <f t="shared" ref="H105:H116" si="103">E106</f>
        <v>2.2396368316774198</v>
      </c>
      <c r="I105" s="9">
        <f t="shared" ref="I105:I116" si="104">H105+273.15</f>
        <v>275.38963683167742</v>
      </c>
      <c r="J105" s="9">
        <f t="shared" ref="J105:J116" si="105">EXP(($C$15*(I105-$C$13))/($C$16*I105*$C$13))</f>
        <v>2.3286700733746016E-2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1.5087225389782695E-2</v>
      </c>
      <c r="Q105" s="12">
        <f t="shared" ref="Q105:Q116" si="109">P105*$B$107</f>
        <v>4.5261676169348081E-3</v>
      </c>
      <c r="R105" s="9">
        <f t="shared" ref="R105:R116" si="110">L105*$B$107</f>
        <v>0.19436706250000002</v>
      </c>
      <c r="S105" s="13">
        <f t="shared" ref="S105:S116" si="111">Q105/R105</f>
        <v>2.3286700733746016E-2</v>
      </c>
      <c r="T105" s="2">
        <f t="shared" ref="T105:T116" si="112">$B$106/100</f>
        <v>0.01</v>
      </c>
      <c r="U105" s="14">
        <f t="shared" ref="U105:U116" si="113">S105*T105</f>
        <v>2.3286700733746017E-4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5.72286700733746E-3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475</v>
      </c>
      <c r="AX105" s="1">
        <f t="shared" ref="AX105:AX116" si="120">AW105*10000*AV105*0.67*AU105*AT105</f>
        <v>354001.20228792634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-1.66553406534068</v>
      </c>
      <c r="E106" s="10">
        <f t="shared" ref="E106:E117" si="122">D105</f>
        <v>2.2396368316774198</v>
      </c>
      <c r="F106" s="7" t="s">
        <v>83</v>
      </c>
      <c r="G106" s="1">
        <v>2</v>
      </c>
      <c r="H106" s="9">
        <f t="shared" si="103"/>
        <v>-1.66553406534068</v>
      </c>
      <c r="I106" s="9">
        <f t="shared" si="104"/>
        <v>271.48446593465928</v>
      </c>
      <c r="J106" s="9">
        <f t="shared" si="105"/>
        <v>1.4003366770916332E-2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1.2806931912768842</v>
      </c>
      <c r="P106" s="9">
        <f t="shared" si="108"/>
        <v>1.7934016478465514E-2</v>
      </c>
      <c r="Q106" s="12">
        <f t="shared" si="109"/>
        <v>5.3802049435396539E-3</v>
      </c>
      <c r="R106" s="9">
        <f t="shared" si="110"/>
        <v>0.19436706250000002</v>
      </c>
      <c r="S106" s="13">
        <f t="shared" si="111"/>
        <v>2.7680641330573453E-2</v>
      </c>
      <c r="T106" s="2">
        <f t="shared" si="112"/>
        <v>0.01</v>
      </c>
      <c r="U106" s="14">
        <f t="shared" si="113"/>
        <v>2.7680641330573452E-4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5.7668064133057344E-3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475</v>
      </c>
      <c r="AX106" s="1">
        <f t="shared" si="120"/>
        <v>356719.17607984622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-7.46480533128479</v>
      </c>
      <c r="E107" s="10">
        <f t="shared" si="122"/>
        <v>-1.66553406534068</v>
      </c>
      <c r="F107" s="7" t="s">
        <v>83</v>
      </c>
      <c r="G107" s="1">
        <v>3</v>
      </c>
      <c r="H107" s="9">
        <f t="shared" si="103"/>
        <v>-7.46480533128479</v>
      </c>
      <c r="I107" s="9">
        <f t="shared" si="104"/>
        <v>265.68519466871521</v>
      </c>
      <c r="J107" s="9">
        <f t="shared" si="105"/>
        <v>6.400978441751721E-3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1.9106493831317519</v>
      </c>
      <c r="P107" s="9">
        <f t="shared" si="108"/>
        <v>1.2230025511172568E-2</v>
      </c>
      <c r="Q107" s="12">
        <f t="shared" si="109"/>
        <v>3.6690076533517704E-3</v>
      </c>
      <c r="R107" s="9">
        <f t="shared" si="110"/>
        <v>0.19436706250000002</v>
      </c>
      <c r="S107" s="13">
        <f t="shared" si="111"/>
        <v>1.8876694467468067E-2</v>
      </c>
      <c r="T107" s="2">
        <f t="shared" si="112"/>
        <v>0.01</v>
      </c>
      <c r="U107" s="14">
        <f t="shared" si="113"/>
        <v>1.8876694467468067E-4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5.6787669446746805E-3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475</v>
      </c>
      <c r="AX107" s="1">
        <f t="shared" si="120"/>
        <v>351273.29070382327</v>
      </c>
    </row>
    <row r="108" spans="1:50" x14ac:dyDescent="0.15">
      <c r="C108" s="7">
        <v>3</v>
      </c>
      <c r="D108" s="7">
        <f t="shared" si="121"/>
        <v>-3.5555506273538602</v>
      </c>
      <c r="E108" s="10">
        <f t="shared" si="122"/>
        <v>-7.46480533128479</v>
      </c>
      <c r="F108" s="7" t="s">
        <v>83</v>
      </c>
      <c r="G108" s="1">
        <v>4</v>
      </c>
      <c r="H108" s="9">
        <f t="shared" si="103"/>
        <v>-3.5555506273538602</v>
      </c>
      <c r="I108" s="9">
        <f t="shared" si="104"/>
        <v>269.59444937264612</v>
      </c>
      <c r="J108" s="9">
        <f t="shared" si="105"/>
        <v>1.0890196178598452E-2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2.546309565953913</v>
      </c>
      <c r="P108" s="9">
        <f t="shared" si="108"/>
        <v>2.7729810704679985E-2</v>
      </c>
      <c r="Q108" s="12">
        <f t="shared" si="109"/>
        <v>8.3189432114039955E-3</v>
      </c>
      <c r="R108" s="9">
        <f t="shared" si="110"/>
        <v>0.19436706250000002</v>
      </c>
      <c r="S108" s="13">
        <f t="shared" si="111"/>
        <v>4.2800169454657443E-2</v>
      </c>
      <c r="T108" s="2">
        <f t="shared" si="112"/>
        <v>0.01</v>
      </c>
      <c r="U108" s="14">
        <f t="shared" si="113"/>
        <v>4.2800169454657445E-4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5.9180016945465748E-3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475</v>
      </c>
      <c r="AX108" s="1">
        <f t="shared" si="120"/>
        <v>366071.71061732451</v>
      </c>
    </row>
    <row r="109" spans="1:50" x14ac:dyDescent="0.15">
      <c r="C109" s="7">
        <v>4</v>
      </c>
      <c r="D109" s="7">
        <f t="shared" si="121"/>
        <v>6.0045585832656903</v>
      </c>
      <c r="E109" s="10">
        <f t="shared" si="122"/>
        <v>-3.5555506273538602</v>
      </c>
      <c r="F109" s="7" t="s">
        <v>83</v>
      </c>
      <c r="G109" s="1">
        <v>5</v>
      </c>
      <c r="H109" s="9">
        <f t="shared" si="103"/>
        <v>6.0045585832656903</v>
      </c>
      <c r="I109" s="9">
        <f t="shared" si="104"/>
        <v>279.15455858326567</v>
      </c>
      <c r="J109" s="9">
        <f t="shared" si="105"/>
        <v>3.7514585137334383E-2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2.3926507674867712</v>
      </c>
      <c r="O109" s="9">
        <f t="shared" si="123"/>
        <v>0.77381919609579519</v>
      </c>
      <c r="P109" s="9">
        <f t="shared" si="108"/>
        <v>2.9029506112839359E-2</v>
      </c>
      <c r="Q109" s="12">
        <f t="shared" si="109"/>
        <v>8.7088518338518071E-3</v>
      </c>
      <c r="R109" s="9">
        <f t="shared" si="110"/>
        <v>0.19436706250000002</v>
      </c>
      <c r="S109" s="13">
        <f t="shared" si="111"/>
        <v>4.4806212132015973E-2</v>
      </c>
      <c r="T109" s="2">
        <f t="shared" si="112"/>
        <v>0.01</v>
      </c>
      <c r="U109" s="14">
        <f t="shared" si="113"/>
        <v>4.4806212132015975E-4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5.9380621213201597E-3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475</v>
      </c>
      <c r="AX109" s="1">
        <f t="shared" si="120"/>
        <v>367312.59480826469</v>
      </c>
    </row>
    <row r="110" spans="1:50" x14ac:dyDescent="0.15">
      <c r="C110" s="7">
        <v>5</v>
      </c>
      <c r="D110" s="7">
        <f t="shared" si="121"/>
        <v>14.371303326946901</v>
      </c>
      <c r="E110" s="10">
        <f t="shared" si="122"/>
        <v>6.0045585832656903</v>
      </c>
      <c r="F110" s="7" t="s">
        <v>85</v>
      </c>
      <c r="G110" s="1">
        <v>6</v>
      </c>
      <c r="H110" s="9">
        <f t="shared" si="103"/>
        <v>14.371303326946901</v>
      </c>
      <c r="I110" s="9">
        <f t="shared" si="104"/>
        <v>287.52130332694685</v>
      </c>
      <c r="J110" s="9">
        <f t="shared" si="105"/>
        <v>0.10351431410557238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1.3926798983162894</v>
      </c>
      <c r="P110" s="9">
        <f t="shared" si="108"/>
        <v>0.14416230444282899</v>
      </c>
      <c r="Q110" s="12">
        <f t="shared" si="109"/>
        <v>4.3248691332848692E-2</v>
      </c>
      <c r="R110" s="9">
        <f t="shared" si="110"/>
        <v>0.19436706250000002</v>
      </c>
      <c r="S110" s="13">
        <f t="shared" si="111"/>
        <v>0.22251039232971218</v>
      </c>
      <c r="T110" s="2">
        <f t="shared" si="112"/>
        <v>0.01</v>
      </c>
      <c r="U110" s="14">
        <f t="shared" si="113"/>
        <v>2.2251039232971219E-3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7.715103923297122E-3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475</v>
      </c>
      <c r="AX110" s="1">
        <f t="shared" si="120"/>
        <v>477235.63401382224</v>
      </c>
    </row>
    <row r="111" spans="1:50" x14ac:dyDescent="0.15">
      <c r="C111" s="7">
        <v>6</v>
      </c>
      <c r="D111" s="7">
        <f t="shared" si="121"/>
        <v>15.1915862931008</v>
      </c>
      <c r="E111" s="10">
        <f t="shared" si="122"/>
        <v>14.371303326946901</v>
      </c>
      <c r="F111" s="7" t="s">
        <v>83</v>
      </c>
      <c r="G111" s="1">
        <v>7</v>
      </c>
      <c r="H111" s="9">
        <f t="shared" si="103"/>
        <v>15.1915862931008</v>
      </c>
      <c r="I111" s="9">
        <f t="shared" si="104"/>
        <v>288.34158629310076</v>
      </c>
      <c r="J111" s="9">
        <f t="shared" si="105"/>
        <v>0.11398295347822811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1.8964078022067936</v>
      </c>
      <c r="P111" s="9">
        <f t="shared" si="108"/>
        <v>0.21615816229468576</v>
      </c>
      <c r="Q111" s="12">
        <f t="shared" si="109"/>
        <v>6.4847448688405723E-2</v>
      </c>
      <c r="R111" s="9">
        <f t="shared" si="110"/>
        <v>0.19436706250000002</v>
      </c>
      <c r="S111" s="13">
        <f t="shared" si="111"/>
        <v>0.33363393907548361</v>
      </c>
      <c r="T111" s="2">
        <f t="shared" si="112"/>
        <v>0.01</v>
      </c>
      <c r="U111" s="14">
        <f t="shared" si="113"/>
        <v>3.3363393907548363E-3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1.3286339390754836E-2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475</v>
      </c>
      <c r="AX111" s="1">
        <f t="shared" si="120"/>
        <v>821857.31597507</v>
      </c>
    </row>
    <row r="112" spans="1:50" x14ac:dyDescent="0.15">
      <c r="C112" s="7">
        <v>7</v>
      </c>
      <c r="D112" s="7">
        <f t="shared" si="121"/>
        <v>20.104421313462101</v>
      </c>
      <c r="E112" s="10">
        <f t="shared" si="122"/>
        <v>15.1915862931008</v>
      </c>
      <c r="F112" s="7" t="s">
        <v>83</v>
      </c>
      <c r="G112" s="1">
        <v>8</v>
      </c>
      <c r="H112" s="9">
        <f t="shared" si="103"/>
        <v>20.104421313462101</v>
      </c>
      <c r="I112" s="9">
        <f t="shared" si="104"/>
        <v>293.2544213134621</v>
      </c>
      <c r="J112" s="9">
        <f t="shared" si="105"/>
        <v>0.20069007852692619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2.3281398482454412</v>
      </c>
      <c r="P112" s="9">
        <f t="shared" si="108"/>
        <v>0.4672345689660436</v>
      </c>
      <c r="Q112" s="12">
        <f t="shared" si="109"/>
        <v>0.14017037068981308</v>
      </c>
      <c r="R112" s="9">
        <f t="shared" si="110"/>
        <v>0.19436706250000002</v>
      </c>
      <c r="S112" s="13">
        <f t="shared" si="111"/>
        <v>0.72116318931255685</v>
      </c>
      <c r="T112" s="2">
        <f t="shared" si="112"/>
        <v>0.01</v>
      </c>
      <c r="U112" s="14">
        <f t="shared" si="113"/>
        <v>7.2116318931255688E-3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1.716163189312557E-2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475</v>
      </c>
      <c r="AX112" s="1">
        <f t="shared" si="120"/>
        <v>1061572.5152445491</v>
      </c>
    </row>
    <row r="113" spans="1:53" x14ac:dyDescent="0.15">
      <c r="C113" s="7">
        <v>8</v>
      </c>
      <c r="D113" s="7">
        <f t="shared" si="121"/>
        <v>18.291049655566901</v>
      </c>
      <c r="E113" s="10">
        <f t="shared" si="122"/>
        <v>20.104421313462101</v>
      </c>
      <c r="F113" s="7" t="s">
        <v>83</v>
      </c>
      <c r="G113" s="1">
        <v>9</v>
      </c>
      <c r="H113" s="9">
        <f t="shared" si="103"/>
        <v>18.291049655566901</v>
      </c>
      <c r="I113" s="9">
        <f t="shared" si="104"/>
        <v>291.44104965556687</v>
      </c>
      <c r="J113" s="9">
        <f t="shared" si="105"/>
        <v>0.16323204392983173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2.5087954876127312</v>
      </c>
      <c r="P113" s="9">
        <f t="shared" si="108"/>
        <v>0.40951581524496494</v>
      </c>
      <c r="Q113" s="12">
        <f t="shared" si="109"/>
        <v>0.12285474457348948</v>
      </c>
      <c r="R113" s="9">
        <f t="shared" si="110"/>
        <v>0.19436706250000002</v>
      </c>
      <c r="S113" s="13">
        <f t="shared" si="111"/>
        <v>0.63207594431535674</v>
      </c>
      <c r="T113" s="2">
        <f t="shared" si="112"/>
        <v>0.01</v>
      </c>
      <c r="U113" s="14">
        <f t="shared" si="113"/>
        <v>6.3207594431535672E-3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1.6270759443153569E-2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475</v>
      </c>
      <c r="AX113" s="1">
        <f t="shared" si="120"/>
        <v>1006465.5351293492</v>
      </c>
    </row>
    <row r="114" spans="1:53" x14ac:dyDescent="0.15">
      <c r="C114" s="7">
        <v>9</v>
      </c>
      <c r="D114" s="7">
        <f t="shared" si="121"/>
        <v>14.0630863261214</v>
      </c>
      <c r="E114" s="10">
        <f t="shared" si="122"/>
        <v>18.291049655566901</v>
      </c>
      <c r="F114" s="7" t="s">
        <v>83</v>
      </c>
      <c r="G114" s="1">
        <v>10</v>
      </c>
      <c r="H114" s="9">
        <f t="shared" si="103"/>
        <v>14.0630863261214</v>
      </c>
      <c r="I114" s="9">
        <f t="shared" si="104"/>
        <v>287.21308632612136</v>
      </c>
      <c r="J114" s="9">
        <f t="shared" si="105"/>
        <v>9.9820023639211233E-2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2.7471698807011</v>
      </c>
      <c r="P114" s="9">
        <f t="shared" si="108"/>
        <v>0.27422256243251292</v>
      </c>
      <c r="Q114" s="12">
        <f t="shared" si="109"/>
        <v>8.2266768729753872E-2</v>
      </c>
      <c r="R114" s="9">
        <f t="shared" si="110"/>
        <v>0.19436706250000002</v>
      </c>
      <c r="S114" s="13">
        <f t="shared" si="111"/>
        <v>0.42325467942776501</v>
      </c>
      <c r="T114" s="2">
        <f t="shared" si="112"/>
        <v>0.01</v>
      </c>
      <c r="U114" s="14">
        <f t="shared" si="113"/>
        <v>4.23254679427765E-3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9.7225467942776492E-3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475</v>
      </c>
      <c r="AX114" s="1">
        <f t="shared" si="120"/>
        <v>601410.66532947298</v>
      </c>
    </row>
    <row r="115" spans="1:53" x14ac:dyDescent="0.15">
      <c r="C115" s="7">
        <v>10</v>
      </c>
      <c r="D115" s="7">
        <f t="shared" si="121"/>
        <v>7.5642610862292399</v>
      </c>
      <c r="E115" s="10">
        <f t="shared" si="122"/>
        <v>14.0630863261214</v>
      </c>
      <c r="F115" s="7" t="s">
        <v>83</v>
      </c>
      <c r="G115" s="1">
        <v>11</v>
      </c>
      <c r="H115" s="9">
        <f t="shared" si="103"/>
        <v>7.5642610862292399</v>
      </c>
      <c r="I115" s="9">
        <f t="shared" si="104"/>
        <v>280.71426108622921</v>
      </c>
      <c r="J115" s="9">
        <f t="shared" si="105"/>
        <v>4.5537099477572042E-2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2.3492999523551577</v>
      </c>
      <c r="O115" s="9">
        <f t="shared" si="123"/>
        <v>0.77153757424676295</v>
      </c>
      <c r="P115" s="9">
        <f t="shared" si="108"/>
        <v>3.5133583269159468E-2</v>
      </c>
      <c r="Q115" s="12">
        <f t="shared" si="109"/>
        <v>1.0540074980747841E-2</v>
      </c>
      <c r="R115" s="9">
        <f t="shared" si="110"/>
        <v>0.19436706250000002</v>
      </c>
      <c r="S115" s="13">
        <f t="shared" si="111"/>
        <v>5.422768058115731E-2</v>
      </c>
      <c r="T115" s="2">
        <f t="shared" si="112"/>
        <v>0.01</v>
      </c>
      <c r="U115" s="14">
        <f t="shared" si="113"/>
        <v>5.4227680581157313E-4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6.0322768058115733E-3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475</v>
      </c>
      <c r="AX115" s="1">
        <f t="shared" si="120"/>
        <v>373140.46247326129</v>
      </c>
    </row>
    <row r="116" spans="1:53" x14ac:dyDescent="0.15">
      <c r="C116" s="7">
        <v>11</v>
      </c>
      <c r="D116" s="7">
        <f t="shared" si="121"/>
        <v>3.2103799871430101</v>
      </c>
      <c r="E116" s="10">
        <f t="shared" si="122"/>
        <v>7.5642610862292399</v>
      </c>
      <c r="F116" s="7" t="s">
        <v>85</v>
      </c>
      <c r="G116" s="1">
        <v>12</v>
      </c>
      <c r="H116" s="9">
        <f t="shared" si="103"/>
        <v>3.2103799871430101</v>
      </c>
      <c r="I116" s="9">
        <f t="shared" si="104"/>
        <v>276.36037998714301</v>
      </c>
      <c r="J116" s="9">
        <f t="shared" si="105"/>
        <v>2.6366000014532442E-2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1.384294199310937</v>
      </c>
      <c r="P116" s="9">
        <f t="shared" si="108"/>
        <v>3.6498300879149341E-2</v>
      </c>
      <c r="Q116" s="12">
        <f t="shared" si="109"/>
        <v>1.0949490263744801E-2</v>
      </c>
      <c r="R116" s="9">
        <f t="shared" si="110"/>
        <v>0.19436706250000002</v>
      </c>
      <c r="S116" s="13">
        <f t="shared" si="111"/>
        <v>5.6334083166713497E-2</v>
      </c>
      <c r="T116" s="2">
        <f t="shared" si="112"/>
        <v>0.01</v>
      </c>
      <c r="U116" s="14">
        <f t="shared" si="113"/>
        <v>5.6334083166713496E-4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6.0533408316671353E-3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475</v>
      </c>
      <c r="AX116" s="1">
        <f t="shared" si="120"/>
        <v>374443.42661139916</v>
      </c>
      <c r="AY116" s="1">
        <f>SUM(AX105:AX116)</f>
        <v>6511503.5292741088</v>
      </c>
    </row>
    <row r="117" spans="1:53" x14ac:dyDescent="0.15">
      <c r="C117" s="7">
        <v>12</v>
      </c>
      <c r="D117" s="7">
        <f t="shared" si="121"/>
        <v>-1.56253559231857</v>
      </c>
      <c r="E117" s="10">
        <f t="shared" si="122"/>
        <v>3.2103799871430101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2.2396368316774198</v>
      </c>
      <c r="E121" s="7"/>
      <c r="F121" s="7"/>
      <c r="G121" s="1">
        <v>1</v>
      </c>
      <c r="H121" s="9">
        <f t="shared" ref="H121:H132" si="124">E122</f>
        <v>2.2396368316774198</v>
      </c>
      <c r="I121" s="9">
        <f t="shared" ref="I121:I132" si="125">H121+273.15</f>
        <v>275.38963683167742</v>
      </c>
      <c r="J121" s="9">
        <f t="shared" ref="J121:J132" si="126">EXP(($C$15*(I121-$C$13))/($C$16*I121*$C$13))</f>
        <v>2.3286700733746016E-2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6.6297236988974908E-3</v>
      </c>
      <c r="Q121" s="12">
        <f t="shared" ref="Q121:Q132" si="130">P121*$B$123</f>
        <v>2.1878088206361722E-3</v>
      </c>
      <c r="R121" s="9">
        <f t="shared" ref="R121:R132" si="131">L121*$B$123</f>
        <v>9.3951000000000007E-2</v>
      </c>
      <c r="S121" s="13">
        <f t="shared" ref="S121:S132" si="132">Q121/R121</f>
        <v>2.3286700733746016E-2</v>
      </c>
      <c r="T121" s="2">
        <f t="shared" ref="T121:T132" si="133">$B$122/100</f>
        <v>0.01</v>
      </c>
      <c r="U121" s="14">
        <f t="shared" ref="U121:U132" si="134">S121*T121</f>
        <v>2.3286700733746017E-4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5.72286700733746E-3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-1.66553406534068</v>
      </c>
      <c r="E122" s="10">
        <f t="shared" ref="E122:E133" si="145">D121</f>
        <v>2.2396368316774198</v>
      </c>
      <c r="F122" s="7" t="s">
        <v>83</v>
      </c>
      <c r="G122" s="1">
        <v>2</v>
      </c>
      <c r="H122" s="9">
        <f t="shared" si="124"/>
        <v>-1.66553406534068</v>
      </c>
      <c r="I122" s="9">
        <f t="shared" si="125"/>
        <v>271.48446593465928</v>
      </c>
      <c r="J122" s="9">
        <f t="shared" si="126"/>
        <v>1.4003366770916332E-2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0.56277027630110255</v>
      </c>
      <c r="P122" s="9">
        <f t="shared" si="129"/>
        <v>7.8806785868142624E-3</v>
      </c>
      <c r="Q122" s="12">
        <f t="shared" si="130"/>
        <v>2.6006239336487068E-3</v>
      </c>
      <c r="R122" s="9">
        <f t="shared" si="131"/>
        <v>9.3951000000000007E-2</v>
      </c>
      <c r="S122" s="13">
        <f t="shared" si="132"/>
        <v>2.7680641330573453E-2</v>
      </c>
      <c r="T122" s="2">
        <f t="shared" si="133"/>
        <v>0.01</v>
      </c>
      <c r="U122" s="14">
        <f t="shared" si="134"/>
        <v>2.7680641330573452E-4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5.7668064133057344E-3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-7.46480533128479</v>
      </c>
      <c r="E123" s="10">
        <f t="shared" si="145"/>
        <v>-1.66553406534068</v>
      </c>
      <c r="F123" s="7" t="s">
        <v>83</v>
      </c>
      <c r="G123" s="1">
        <v>3</v>
      </c>
      <c r="H123" s="9">
        <f t="shared" si="124"/>
        <v>-7.46480533128479</v>
      </c>
      <c r="I123" s="9">
        <f t="shared" si="125"/>
        <v>265.68519466871521</v>
      </c>
      <c r="J123" s="9">
        <f t="shared" si="126"/>
        <v>6.400978441751721E-3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0.83958959771428832</v>
      </c>
      <c r="P123" s="9">
        <f t="shared" si="129"/>
        <v>5.3741949148881597E-3</v>
      </c>
      <c r="Q123" s="12">
        <f t="shared" si="130"/>
        <v>1.7734843219130928E-3</v>
      </c>
      <c r="R123" s="9">
        <f t="shared" si="131"/>
        <v>9.3951000000000007E-2</v>
      </c>
      <c r="S123" s="13">
        <f t="shared" si="132"/>
        <v>1.8876694467468071E-2</v>
      </c>
      <c r="T123" s="2">
        <f t="shared" si="133"/>
        <v>0.01</v>
      </c>
      <c r="U123" s="14">
        <f t="shared" si="134"/>
        <v>1.887669446746807E-4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5.6787669446746805E-3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-3.5555506273538602</v>
      </c>
      <c r="E124" s="10">
        <f t="shared" si="145"/>
        <v>-7.46480533128479</v>
      </c>
      <c r="F124" s="7" t="s">
        <v>83</v>
      </c>
      <c r="G124" s="1">
        <v>4</v>
      </c>
      <c r="H124" s="9">
        <f t="shared" si="124"/>
        <v>-3.5555506273538602</v>
      </c>
      <c r="I124" s="9">
        <f t="shared" si="125"/>
        <v>269.59444937264612</v>
      </c>
      <c r="J124" s="9">
        <f t="shared" si="126"/>
        <v>1.0890196178598452E-2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1.1189154027994002</v>
      </c>
      <c r="P124" s="9">
        <f t="shared" si="129"/>
        <v>1.2185208243740975E-2</v>
      </c>
      <c r="Q124" s="12">
        <f t="shared" si="130"/>
        <v>4.0211187204345217E-3</v>
      </c>
      <c r="R124" s="9">
        <f t="shared" si="131"/>
        <v>9.3951000000000007E-2</v>
      </c>
      <c r="S124" s="13">
        <f t="shared" si="132"/>
        <v>4.2800169454657443E-2</v>
      </c>
      <c r="T124" s="2">
        <f t="shared" si="133"/>
        <v>0.01</v>
      </c>
      <c r="U124" s="14">
        <f t="shared" si="134"/>
        <v>4.2800169454657445E-4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5.9180016945465748E-3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6.0045585832656903</v>
      </c>
      <c r="E125" s="10">
        <f t="shared" si="145"/>
        <v>-3.5555506273538602</v>
      </c>
      <c r="F125" s="7" t="s">
        <v>83</v>
      </c>
      <c r="G125" s="1">
        <v>5</v>
      </c>
      <c r="H125" s="9">
        <f t="shared" si="124"/>
        <v>6.0045585832656903</v>
      </c>
      <c r="I125" s="9">
        <f t="shared" si="125"/>
        <v>279.15455858326567</v>
      </c>
      <c r="J125" s="9">
        <f t="shared" si="126"/>
        <v>3.7514585137334383E-2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1.0513936848278762</v>
      </c>
      <c r="O125" s="9">
        <f t="shared" si="146"/>
        <v>0.34003650972778288</v>
      </c>
      <c r="P125" s="9">
        <f t="shared" si="129"/>
        <v>1.2756328593984942E-2</v>
      </c>
      <c r="Q125" s="12">
        <f t="shared" si="130"/>
        <v>4.2095884360150307E-3</v>
      </c>
      <c r="R125" s="9">
        <f t="shared" si="131"/>
        <v>9.3951000000000007E-2</v>
      </c>
      <c r="S125" s="13">
        <f t="shared" si="132"/>
        <v>4.4806212132015952E-2</v>
      </c>
      <c r="T125" s="2">
        <f t="shared" si="133"/>
        <v>0.01</v>
      </c>
      <c r="U125" s="14">
        <f t="shared" si="134"/>
        <v>4.4806212132015953E-4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5.9380621213201597E-3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14.371303326946901</v>
      </c>
      <c r="E126" s="10">
        <f t="shared" si="145"/>
        <v>6.0045585832656903</v>
      </c>
      <c r="F126" s="7" t="s">
        <v>85</v>
      </c>
      <c r="G126" s="1">
        <v>6</v>
      </c>
      <c r="H126" s="9">
        <f t="shared" si="124"/>
        <v>14.371303326946901</v>
      </c>
      <c r="I126" s="9">
        <f t="shared" si="125"/>
        <v>287.52130332694685</v>
      </c>
      <c r="J126" s="9">
        <f t="shared" si="126"/>
        <v>0.10351431410557238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0.61198018113379793</v>
      </c>
      <c r="P126" s="9">
        <f t="shared" si="129"/>
        <v>6.3348708696269046E-2</v>
      </c>
      <c r="Q126" s="12">
        <f t="shared" si="130"/>
        <v>2.0905073869768784E-2</v>
      </c>
      <c r="R126" s="9">
        <f t="shared" si="131"/>
        <v>9.3951000000000007E-2</v>
      </c>
      <c r="S126" s="13">
        <f t="shared" si="132"/>
        <v>0.22251039232971212</v>
      </c>
      <c r="T126" s="2">
        <f t="shared" si="133"/>
        <v>0.01</v>
      </c>
      <c r="U126" s="14">
        <f t="shared" si="134"/>
        <v>2.2251039232971215E-3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7.7151039232971211E-3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15.1915862931008</v>
      </c>
      <c r="E127" s="10">
        <f t="shared" si="145"/>
        <v>14.371303326946901</v>
      </c>
      <c r="F127" s="7" t="s">
        <v>83</v>
      </c>
      <c r="G127" s="1">
        <v>7</v>
      </c>
      <c r="H127" s="9">
        <f t="shared" si="124"/>
        <v>15.1915862931008</v>
      </c>
      <c r="I127" s="9">
        <f t="shared" si="125"/>
        <v>288.34158629310076</v>
      </c>
      <c r="J127" s="9">
        <f t="shared" si="126"/>
        <v>0.11398295347822811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0.83333147243752881</v>
      </c>
      <c r="P127" s="9">
        <f t="shared" si="129"/>
        <v>9.4985582454790177E-2</v>
      </c>
      <c r="Q127" s="12">
        <f t="shared" si="130"/>
        <v>3.1345242210080761E-2</v>
      </c>
      <c r="R127" s="9">
        <f t="shared" si="131"/>
        <v>9.3951000000000007E-2</v>
      </c>
      <c r="S127" s="13">
        <f t="shared" si="132"/>
        <v>0.33363393907548361</v>
      </c>
      <c r="T127" s="2">
        <f t="shared" si="133"/>
        <v>0.01</v>
      </c>
      <c r="U127" s="14">
        <f t="shared" si="134"/>
        <v>3.3363393907548363E-3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1.3286339390754836E-2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20.104421313462101</v>
      </c>
      <c r="E128" s="10">
        <f t="shared" si="145"/>
        <v>15.1915862931008</v>
      </c>
      <c r="F128" s="7" t="s">
        <v>83</v>
      </c>
      <c r="G128" s="1">
        <v>8</v>
      </c>
      <c r="H128" s="9">
        <f t="shared" si="124"/>
        <v>20.104421313462101</v>
      </c>
      <c r="I128" s="9">
        <f t="shared" si="125"/>
        <v>293.2544213134621</v>
      </c>
      <c r="J128" s="9">
        <f t="shared" si="126"/>
        <v>0.20069007852692619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1.0230458899827386</v>
      </c>
      <c r="P128" s="9">
        <f t="shared" si="129"/>
        <v>0.20531515999728489</v>
      </c>
      <c r="Q128" s="12">
        <f t="shared" si="130"/>
        <v>6.7754002799104013E-2</v>
      </c>
      <c r="R128" s="9">
        <f t="shared" si="131"/>
        <v>9.3951000000000007E-2</v>
      </c>
      <c r="S128" s="13">
        <f t="shared" si="132"/>
        <v>0.72116318931255663</v>
      </c>
      <c r="T128" s="2">
        <f t="shared" si="133"/>
        <v>0.01</v>
      </c>
      <c r="U128" s="14">
        <f t="shared" si="134"/>
        <v>7.2116318931255662E-3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1.7161631893125567E-2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18.291049655566901</v>
      </c>
      <c r="E129" s="10">
        <f t="shared" si="145"/>
        <v>20.104421313462101</v>
      </c>
      <c r="F129" s="7" t="s">
        <v>83</v>
      </c>
      <c r="G129" s="1">
        <v>9</v>
      </c>
      <c r="H129" s="9">
        <f t="shared" si="124"/>
        <v>18.291049655566901</v>
      </c>
      <c r="I129" s="9">
        <f t="shared" si="125"/>
        <v>291.44104965556687</v>
      </c>
      <c r="J129" s="9">
        <f t="shared" si="126"/>
        <v>0.16323204392983173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1.1024307299854537</v>
      </c>
      <c r="P129" s="9">
        <f t="shared" si="129"/>
        <v>0.17995202134658203</v>
      </c>
      <c r="Q129" s="12">
        <f t="shared" si="130"/>
        <v>5.938416704437207E-2</v>
      </c>
      <c r="R129" s="9">
        <f t="shared" si="131"/>
        <v>9.3951000000000007E-2</v>
      </c>
      <c r="S129" s="13">
        <f t="shared" si="132"/>
        <v>0.63207594431535663</v>
      </c>
      <c r="T129" s="2">
        <f t="shared" si="133"/>
        <v>0.01</v>
      </c>
      <c r="U129" s="14">
        <f t="shared" si="134"/>
        <v>6.3207594431535664E-3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1.6270759443153565E-2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14.0630863261214</v>
      </c>
      <c r="E130" s="10">
        <f t="shared" si="145"/>
        <v>18.291049655566901</v>
      </c>
      <c r="F130" s="7" t="s">
        <v>83</v>
      </c>
      <c r="G130" s="1">
        <v>10</v>
      </c>
      <c r="H130" s="9">
        <f t="shared" si="124"/>
        <v>14.0630863261214</v>
      </c>
      <c r="I130" s="9">
        <f t="shared" si="125"/>
        <v>287.21308632612136</v>
      </c>
      <c r="J130" s="9">
        <f t="shared" si="126"/>
        <v>9.9820023639211233E-2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1.2071787086388717</v>
      </c>
      <c r="P130" s="9">
        <f t="shared" si="129"/>
        <v>0.12050060723308466</v>
      </c>
      <c r="Q130" s="12">
        <f t="shared" si="130"/>
        <v>3.9765200386917936E-2</v>
      </c>
      <c r="R130" s="9">
        <f t="shared" si="131"/>
        <v>9.3951000000000007E-2</v>
      </c>
      <c r="S130" s="13">
        <f t="shared" si="132"/>
        <v>0.42325467942776485</v>
      </c>
      <c r="T130" s="2">
        <f t="shared" si="133"/>
        <v>0.01</v>
      </c>
      <c r="U130" s="14">
        <f t="shared" si="134"/>
        <v>4.2325467942776482E-3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9.7225467942776492E-3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7.5642610862292399</v>
      </c>
      <c r="E131" s="10">
        <f t="shared" si="145"/>
        <v>14.0630863261214</v>
      </c>
      <c r="F131" s="7" t="s">
        <v>83</v>
      </c>
      <c r="G131" s="1">
        <v>11</v>
      </c>
      <c r="H131" s="9">
        <f t="shared" si="124"/>
        <v>7.5642610862292399</v>
      </c>
      <c r="I131" s="9">
        <f t="shared" si="125"/>
        <v>280.71426108622921</v>
      </c>
      <c r="J131" s="9">
        <f t="shared" si="126"/>
        <v>4.5537099477572042E-2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1.0323441963354976</v>
      </c>
      <c r="O131" s="9">
        <f t="shared" si="146"/>
        <v>0.3390339050702893</v>
      </c>
      <c r="P131" s="9">
        <f t="shared" si="129"/>
        <v>1.5438620661455481E-2</v>
      </c>
      <c r="Q131" s="12">
        <f t="shared" si="130"/>
        <v>5.094744818280309E-3</v>
      </c>
      <c r="R131" s="9">
        <f t="shared" si="131"/>
        <v>9.3951000000000007E-2</v>
      </c>
      <c r="S131" s="13">
        <f t="shared" si="132"/>
        <v>5.4227680581157289E-2</v>
      </c>
      <c r="T131" s="2">
        <f t="shared" si="133"/>
        <v>0.01</v>
      </c>
      <c r="U131" s="14">
        <f t="shared" si="134"/>
        <v>5.4227680581157291E-4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6.0322768058115733E-3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3.2103799871430101</v>
      </c>
      <c r="E132" s="10">
        <f t="shared" si="145"/>
        <v>7.5642610862292399</v>
      </c>
      <c r="F132" s="7" t="s">
        <v>85</v>
      </c>
      <c r="G132" s="1">
        <v>12</v>
      </c>
      <c r="H132" s="9">
        <f t="shared" si="124"/>
        <v>3.2103799871430101</v>
      </c>
      <c r="I132" s="9">
        <f t="shared" si="125"/>
        <v>276.36037998714301</v>
      </c>
      <c r="J132" s="9">
        <f t="shared" si="126"/>
        <v>2.6366000014532442E-2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0.60829528440883374</v>
      </c>
      <c r="P132" s="9">
        <f t="shared" si="129"/>
        <v>1.6038313477563328E-2</v>
      </c>
      <c r="Q132" s="12">
        <f t="shared" si="130"/>
        <v>5.2926434475958984E-3</v>
      </c>
      <c r="R132" s="9">
        <f t="shared" si="131"/>
        <v>9.3951000000000007E-2</v>
      </c>
      <c r="S132" s="13">
        <f t="shared" si="132"/>
        <v>5.6334083166713476E-2</v>
      </c>
      <c r="T132" s="2">
        <f t="shared" si="133"/>
        <v>0.01</v>
      </c>
      <c r="U132" s="14">
        <f t="shared" si="134"/>
        <v>5.6334083166713475E-4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6.0533408316671344E-3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-1.56253559231857</v>
      </c>
      <c r="E133" s="10">
        <f t="shared" si="145"/>
        <v>3.2103799871430101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2.2396368316774198</v>
      </c>
      <c r="E136" s="7"/>
      <c r="F136" s="7"/>
      <c r="G136" s="1">
        <v>1</v>
      </c>
      <c r="H136" s="9">
        <f t="shared" ref="H136:H147" si="147">E137</f>
        <v>2.2396368316774198</v>
      </c>
      <c r="I136" s="9">
        <f t="shared" ref="I136:I147" si="148">H136+273.15</f>
        <v>275.38963683167742</v>
      </c>
      <c r="J136" s="9">
        <f t="shared" ref="J136:J147" si="149">EXP(($C$15*(I136-$C$13))/($C$16*I136*$C$13))</f>
        <v>2.3286700733746016E-2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1.7675721677990051E-2</v>
      </c>
      <c r="Q136" s="12">
        <f t="shared" ref="Q136:Q147" si="153">P136*$B$138</f>
        <v>4.5956876362774138E-3</v>
      </c>
      <c r="R136" s="9">
        <f t="shared" ref="R136:R147" si="154">L136*$B$138</f>
        <v>0.19735245833333334</v>
      </c>
      <c r="S136" s="13">
        <f t="shared" ref="S136:S147" si="155">Q136/R136</f>
        <v>2.3286700733746016E-2</v>
      </c>
      <c r="T136" s="2">
        <f t="shared" ref="T136:T147" si="156">$B$137/100</f>
        <v>0.01</v>
      </c>
      <c r="U136" s="14">
        <f t="shared" ref="U136:U147" si="157">S136*T136</f>
        <v>2.3286700733746017E-4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5.72286700733746E-3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-1.66553406534068</v>
      </c>
      <c r="E137" s="10">
        <f t="shared" ref="E137:E148" si="166">D136</f>
        <v>2.2396368316774198</v>
      </c>
      <c r="F137" s="7" t="s">
        <v>83</v>
      </c>
      <c r="G137" s="1">
        <v>2</v>
      </c>
      <c r="H137" s="9">
        <f t="shared" si="147"/>
        <v>-1.66553406534068</v>
      </c>
      <c r="I137" s="9">
        <f t="shared" si="148"/>
        <v>271.48446593465928</v>
      </c>
      <c r="J137" s="9">
        <f t="shared" si="149"/>
        <v>1.4003366770916332E-2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1.5004201116553433</v>
      </c>
      <c r="P137" s="9">
        <f t="shared" si="152"/>
        <v>2.1010933133969008E-2</v>
      </c>
      <c r="Q137" s="12">
        <f t="shared" si="153"/>
        <v>5.4628426148319422E-3</v>
      </c>
      <c r="R137" s="9">
        <f t="shared" si="154"/>
        <v>0.19735245833333334</v>
      </c>
      <c r="S137" s="13">
        <f t="shared" si="155"/>
        <v>2.7680641330573453E-2</v>
      </c>
      <c r="T137" s="2">
        <f t="shared" si="156"/>
        <v>0.01</v>
      </c>
      <c r="U137" s="14">
        <f t="shared" si="157"/>
        <v>2.7680641330573452E-4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5.7668064133057344E-3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-7.46480533128479</v>
      </c>
      <c r="E138" s="10">
        <f t="shared" si="166"/>
        <v>-1.66553406534068</v>
      </c>
      <c r="F138" s="7" t="s">
        <v>83</v>
      </c>
      <c r="G138" s="1">
        <v>3</v>
      </c>
      <c r="H138" s="9">
        <f t="shared" si="147"/>
        <v>-7.46480533128479</v>
      </c>
      <c r="I138" s="9">
        <f t="shared" si="148"/>
        <v>265.68519466871521</v>
      </c>
      <c r="J138" s="9">
        <f t="shared" si="149"/>
        <v>6.400978441751721E-3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2.2384570951880409</v>
      </c>
      <c r="P138" s="9">
        <f t="shared" si="152"/>
        <v>1.4328315609084831E-2</v>
      </c>
      <c r="Q138" s="12">
        <f t="shared" si="153"/>
        <v>3.7253620583620559E-3</v>
      </c>
      <c r="R138" s="9">
        <f t="shared" si="154"/>
        <v>0.19735245833333334</v>
      </c>
      <c r="S138" s="13">
        <f t="shared" si="155"/>
        <v>1.8876694467468067E-2</v>
      </c>
      <c r="T138" s="2">
        <f t="shared" si="156"/>
        <v>0.01</v>
      </c>
      <c r="U138" s="14">
        <f t="shared" si="157"/>
        <v>1.8876694467468067E-4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5.6787669446746805E-3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-3.5555506273538602</v>
      </c>
      <c r="E139" s="10">
        <f t="shared" si="166"/>
        <v>-7.46480533128479</v>
      </c>
      <c r="F139" s="7" t="s">
        <v>83</v>
      </c>
      <c r="G139" s="1">
        <v>4</v>
      </c>
      <c r="H139" s="9">
        <f t="shared" si="147"/>
        <v>-3.5555506273538602</v>
      </c>
      <c r="I139" s="9">
        <f t="shared" si="148"/>
        <v>269.59444937264612</v>
      </c>
      <c r="J139" s="9">
        <f t="shared" si="149"/>
        <v>1.0890196178598452E-2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2.9831766962456228</v>
      </c>
      <c r="P139" s="9">
        <f t="shared" si="152"/>
        <v>3.2487379457538032E-2</v>
      </c>
      <c r="Q139" s="12">
        <f t="shared" si="153"/>
        <v>8.446718658959889E-3</v>
      </c>
      <c r="R139" s="9">
        <f t="shared" si="154"/>
        <v>0.19735245833333334</v>
      </c>
      <c r="S139" s="13">
        <f t="shared" si="155"/>
        <v>4.2800169454657443E-2</v>
      </c>
      <c r="T139" s="2">
        <f t="shared" si="156"/>
        <v>0.01</v>
      </c>
      <c r="U139" s="14">
        <f t="shared" si="157"/>
        <v>4.2800169454657445E-4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5.9180016945465748E-3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6.0045585832656903</v>
      </c>
      <c r="E140" s="10">
        <f t="shared" si="166"/>
        <v>-3.5555506273538602</v>
      </c>
      <c r="F140" s="7" t="s">
        <v>83</v>
      </c>
      <c r="G140" s="1">
        <v>5</v>
      </c>
      <c r="H140" s="9">
        <f t="shared" si="147"/>
        <v>6.0045585832656903</v>
      </c>
      <c r="I140" s="9">
        <f t="shared" si="148"/>
        <v>279.15455858326567</v>
      </c>
      <c r="J140" s="9">
        <f t="shared" si="149"/>
        <v>3.7514585137334383E-2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3.7097372334547516</v>
      </c>
      <c r="P140" s="9">
        <f t="shared" si="152"/>
        <v>0.13916925328157759</v>
      </c>
      <c r="Q140" s="12">
        <f t="shared" si="153"/>
        <v>3.6184005853210174E-2</v>
      </c>
      <c r="R140" s="9">
        <f t="shared" si="154"/>
        <v>0.19735245833333334</v>
      </c>
      <c r="S140" s="13">
        <f t="shared" si="155"/>
        <v>0.18334712503096598</v>
      </c>
      <c r="T140" s="2">
        <f t="shared" si="156"/>
        <v>0.01</v>
      </c>
      <c r="U140" s="14">
        <f t="shared" si="157"/>
        <v>1.8334712503096599E-3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7.32347125030966E-3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14.371303326946901</v>
      </c>
      <c r="E141" s="10">
        <f t="shared" si="166"/>
        <v>6.0045585832656903</v>
      </c>
      <c r="F141" s="7" t="s">
        <v>85</v>
      </c>
      <c r="G141" s="1">
        <v>6</v>
      </c>
      <c r="H141" s="9">
        <f t="shared" si="147"/>
        <v>14.371303326946901</v>
      </c>
      <c r="I141" s="9">
        <f t="shared" si="148"/>
        <v>287.52130332694685</v>
      </c>
      <c r="J141" s="9">
        <f t="shared" si="149"/>
        <v>0.10351431410557238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4.3296158968398402</v>
      </c>
      <c r="P141" s="9">
        <f t="shared" si="152"/>
        <v>0.44817721990195869</v>
      </c>
      <c r="Q141" s="12">
        <f t="shared" si="153"/>
        <v>0.11652607717450926</v>
      </c>
      <c r="R141" s="9">
        <f t="shared" si="154"/>
        <v>0.19735245833333334</v>
      </c>
      <c r="S141" s="13">
        <f t="shared" si="155"/>
        <v>0.59044654502197147</v>
      </c>
      <c r="T141" s="2">
        <f t="shared" si="156"/>
        <v>0.01</v>
      </c>
      <c r="U141" s="14">
        <f t="shared" si="157"/>
        <v>5.904465450219715E-3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1.1394465450219715E-2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15.1915862931008</v>
      </c>
      <c r="E142" s="10">
        <f t="shared" si="166"/>
        <v>14.371303326946901</v>
      </c>
      <c r="F142" s="7" t="s">
        <v>83</v>
      </c>
      <c r="G142" s="1">
        <v>7</v>
      </c>
      <c r="H142" s="9">
        <f t="shared" si="147"/>
        <v>15.1915862931008</v>
      </c>
      <c r="I142" s="9">
        <f t="shared" si="148"/>
        <v>288.34158629310076</v>
      </c>
      <c r="J142" s="9">
        <f t="shared" si="149"/>
        <v>0.11398295347822811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4.6404865936045478</v>
      </c>
      <c r="P142" s="9">
        <f t="shared" si="152"/>
        <v>0.52893636751516837</v>
      </c>
      <c r="Q142" s="12">
        <f t="shared" si="153"/>
        <v>0.13752345555394377</v>
      </c>
      <c r="R142" s="9">
        <f t="shared" si="154"/>
        <v>0.19735245833333334</v>
      </c>
      <c r="S142" s="13">
        <f t="shared" si="155"/>
        <v>0.6968418671616603</v>
      </c>
      <c r="T142" s="2">
        <f t="shared" si="156"/>
        <v>0.01</v>
      </c>
      <c r="U142" s="14">
        <f t="shared" si="157"/>
        <v>6.9684186716166031E-3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1.6918418671616604E-2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20.104421313462101</v>
      </c>
      <c r="E143" s="10">
        <f t="shared" si="166"/>
        <v>15.1915862931008</v>
      </c>
      <c r="F143" s="7" t="s">
        <v>83</v>
      </c>
      <c r="G143" s="1">
        <v>8</v>
      </c>
      <c r="H143" s="9">
        <f t="shared" si="147"/>
        <v>20.104421313462101</v>
      </c>
      <c r="I143" s="9">
        <f t="shared" si="148"/>
        <v>293.2544213134621</v>
      </c>
      <c r="J143" s="9">
        <f t="shared" si="149"/>
        <v>0.20069007852692619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4.8705981427560463</v>
      </c>
      <c r="P143" s="9">
        <f t="shared" si="152"/>
        <v>0.97748072374281181</v>
      </c>
      <c r="Q143" s="12">
        <f t="shared" si="153"/>
        <v>0.25414498817313108</v>
      </c>
      <c r="R143" s="9">
        <f t="shared" si="154"/>
        <v>0.19735245833333334</v>
      </c>
      <c r="S143" s="13">
        <f t="shared" si="155"/>
        <v>1.2877720922223006</v>
      </c>
      <c r="T143" s="2">
        <f t="shared" si="156"/>
        <v>0.01</v>
      </c>
      <c r="U143" s="14">
        <f t="shared" si="157"/>
        <v>1.2877720922223007E-2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2.2827720922223009E-2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18.291049655566901</v>
      </c>
      <c r="E144" s="10">
        <f t="shared" si="166"/>
        <v>20.104421313462101</v>
      </c>
      <c r="F144" s="7" t="s">
        <v>83</v>
      </c>
      <c r="G144" s="1">
        <v>9</v>
      </c>
      <c r="H144" s="9">
        <f t="shared" si="147"/>
        <v>18.291049655566901</v>
      </c>
      <c r="I144" s="9">
        <f t="shared" si="148"/>
        <v>291.44104965556687</v>
      </c>
      <c r="J144" s="9">
        <f t="shared" si="149"/>
        <v>0.16323204392983173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4.6521653356799018</v>
      </c>
      <c r="P144" s="9">
        <f t="shared" si="152"/>
        <v>0.7593824564425421</v>
      </c>
      <c r="Q144" s="12">
        <f t="shared" si="153"/>
        <v>0.19743943867506095</v>
      </c>
      <c r="R144" s="9">
        <f t="shared" si="154"/>
        <v>0.19735245833333334</v>
      </c>
      <c r="S144" s="13">
        <f t="shared" si="155"/>
        <v>1.0004407360438383</v>
      </c>
      <c r="T144" s="2">
        <f t="shared" si="156"/>
        <v>0.01</v>
      </c>
      <c r="U144" s="14">
        <f t="shared" si="157"/>
        <v>1.0004407360438384E-2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1.9954407360438384E-2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14.0630863261214</v>
      </c>
      <c r="E145" s="10">
        <f t="shared" si="166"/>
        <v>18.291049655566901</v>
      </c>
      <c r="F145" s="7" t="s">
        <v>83</v>
      </c>
      <c r="G145" s="1">
        <v>10</v>
      </c>
      <c r="H145" s="9">
        <f t="shared" si="147"/>
        <v>14.0630863261214</v>
      </c>
      <c r="I145" s="9">
        <f t="shared" si="148"/>
        <v>287.21308632612136</v>
      </c>
      <c r="J145" s="9">
        <f t="shared" si="149"/>
        <v>9.9820023639211233E-2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4.6518307959040266</v>
      </c>
      <c r="P145" s="9">
        <f t="shared" si="152"/>
        <v>0.46434586001275074</v>
      </c>
      <c r="Q145" s="12">
        <f t="shared" si="153"/>
        <v>0.12072992360331519</v>
      </c>
      <c r="R145" s="9">
        <f t="shared" si="154"/>
        <v>0.19735245833333334</v>
      </c>
      <c r="S145" s="13">
        <f t="shared" si="155"/>
        <v>0.61174775638922763</v>
      </c>
      <c r="T145" s="2">
        <f t="shared" si="156"/>
        <v>0.01</v>
      </c>
      <c r="U145" s="14">
        <f t="shared" si="157"/>
        <v>6.1174775638922763E-3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1.1607477563892278E-2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7.5642610862292399</v>
      </c>
      <c r="E146" s="10">
        <f t="shared" si="166"/>
        <v>14.0630863261214</v>
      </c>
      <c r="F146" s="7" t="s">
        <v>83</v>
      </c>
      <c r="G146" s="1">
        <v>11</v>
      </c>
      <c r="H146" s="9">
        <f t="shared" si="147"/>
        <v>7.5642610862292399</v>
      </c>
      <c r="I146" s="9">
        <f t="shared" si="148"/>
        <v>280.71426108622921</v>
      </c>
      <c r="J146" s="9">
        <f t="shared" si="149"/>
        <v>4.5537099477572042E-2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4.9465328525579428</v>
      </c>
      <c r="P146" s="9">
        <f t="shared" si="152"/>
        <v>0.22525075857600924</v>
      </c>
      <c r="Q146" s="12">
        <f t="shared" si="153"/>
        <v>5.8565197229762403E-2</v>
      </c>
      <c r="R146" s="9">
        <f t="shared" si="154"/>
        <v>0.19735245833333334</v>
      </c>
      <c r="S146" s="13">
        <f t="shared" si="155"/>
        <v>0.2967543334618325</v>
      </c>
      <c r="T146" s="2">
        <f t="shared" si="156"/>
        <v>0.01</v>
      </c>
      <c r="U146" s="14">
        <f t="shared" si="157"/>
        <v>2.9675433346183252E-3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8.457543334618324E-3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3.2103799871430101</v>
      </c>
      <c r="E147" s="10">
        <f t="shared" si="166"/>
        <v>7.5642610862292399</v>
      </c>
      <c r="F147" s="7" t="s">
        <v>85</v>
      </c>
      <c r="G147" s="1">
        <v>12</v>
      </c>
      <c r="H147" s="9">
        <f t="shared" si="147"/>
        <v>3.2103799871430101</v>
      </c>
      <c r="I147" s="9">
        <f t="shared" si="148"/>
        <v>276.36037998714301</v>
      </c>
      <c r="J147" s="9">
        <f t="shared" si="149"/>
        <v>2.6366000014532442E-2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5.4803300106486006</v>
      </c>
      <c r="P147" s="9">
        <f t="shared" si="152"/>
        <v>0.14449438114040358</v>
      </c>
      <c r="Q147" s="12">
        <f t="shared" si="153"/>
        <v>3.7568539096504934E-2</v>
      </c>
      <c r="R147" s="9">
        <f t="shared" si="154"/>
        <v>0.19735245833333334</v>
      </c>
      <c r="S147" s="13">
        <f t="shared" si="155"/>
        <v>0.1903626608646076</v>
      </c>
      <c r="T147" s="2">
        <f t="shared" si="156"/>
        <v>0.01</v>
      </c>
      <c r="U147" s="14">
        <f t="shared" si="157"/>
        <v>1.9036266086460761E-3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7.3936266086460757E-3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-1.56253559231857</v>
      </c>
      <c r="E148" s="10">
        <f t="shared" si="166"/>
        <v>3.2103799871430101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E17" sqref="E1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859380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5437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154999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1041200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74400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2224377.4175740848</v>
      </c>
      <c r="J13" s="6" t="s">
        <v>37</v>
      </c>
      <c r="K13" s="6">
        <f>I13/(10000*1000)</f>
        <v>0.22243774175740849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-1.24950380780645</v>
      </c>
      <c r="E26" s="7"/>
      <c r="F26" s="7"/>
      <c r="G26" s="1">
        <v>1</v>
      </c>
      <c r="H26" s="9">
        <f t="shared" ref="H26:H37" si="0">E27</f>
        <v>-1.24950380780645</v>
      </c>
      <c r="I26" s="9">
        <f t="shared" ref="I26:I37" si="1">H26+273.15</f>
        <v>271.90049619219354</v>
      </c>
      <c r="J26" s="9">
        <f t="shared" ref="J26:J37" si="2">EXP(($C$15*(I26-$C$13))/($C$16*I26*$C$13))</f>
        <v>1.4793297328637761E-2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0.59960332035984421</v>
      </c>
      <c r="Q26" s="12">
        <f t="shared" ref="Q26:Q37" si="6">P26*$B$28</f>
        <v>5.9960332035984422E-2</v>
      </c>
      <c r="R26" s="9">
        <f t="shared" ref="R26:R37" si="7">L26*$B$28</f>
        <v>4.0532094166666672</v>
      </c>
      <c r="S26" s="13">
        <f t="shared" ref="S26:S37" si="8">Q26/R26</f>
        <v>1.479329732863776E-2</v>
      </c>
      <c r="T26" s="2">
        <f t="shared" ref="T26:T37" si="9">$B$27/100</f>
        <v>0.34</v>
      </c>
      <c r="U26" s="14">
        <f t="shared" ref="U26:U37" si="10">S26*T26</f>
        <v>5.0297210917368386E-3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1.792972109173684E-2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-7.2608076078582604</v>
      </c>
      <c r="E27" s="10">
        <f t="shared" ref="E27:E38" si="18">D26</f>
        <v>-1.24950380780645</v>
      </c>
      <c r="F27" s="7" t="s">
        <v>83</v>
      </c>
      <c r="G27" s="1">
        <v>2</v>
      </c>
      <c r="H27" s="9">
        <f t="shared" si="0"/>
        <v>-7.2608076078582604</v>
      </c>
      <c r="I27" s="9">
        <f t="shared" si="1"/>
        <v>265.88919239214169</v>
      </c>
      <c r="J27" s="9">
        <f t="shared" si="2"/>
        <v>6.5835105639168107E-3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80.464585012973487</v>
      </c>
      <c r="P27" s="9">
        <f t="shared" si="5"/>
        <v>0.52973944545409324</v>
      </c>
      <c r="Q27" s="12">
        <f t="shared" si="6"/>
        <v>5.2973944545409324E-2</v>
      </c>
      <c r="R27" s="9">
        <f t="shared" si="7"/>
        <v>4.0532094166666672</v>
      </c>
      <c r="S27" s="13">
        <f t="shared" si="8"/>
        <v>1.306962929859537E-2</v>
      </c>
      <c r="T27" s="2">
        <f t="shared" si="9"/>
        <v>0.34</v>
      </c>
      <c r="U27" s="14">
        <f t="shared" si="10"/>
        <v>4.4436739615224263E-3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1.7343673961522428E-2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-11.7528104689319</v>
      </c>
      <c r="E28" s="10">
        <f t="shared" si="18"/>
        <v>-7.2608076078582604</v>
      </c>
      <c r="F28" s="7" t="s">
        <v>83</v>
      </c>
      <c r="G28" s="1">
        <v>3</v>
      </c>
      <c r="H28" s="9">
        <f t="shared" si="0"/>
        <v>-11.7528104689319</v>
      </c>
      <c r="I28" s="9">
        <f t="shared" si="1"/>
        <v>261.39718953106808</v>
      </c>
      <c r="J28" s="9">
        <f t="shared" si="2"/>
        <v>3.5087970413368403E-3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120.46693973418606</v>
      </c>
      <c r="P28" s="9">
        <f t="shared" si="5"/>
        <v>0.42269404171821551</v>
      </c>
      <c r="Q28" s="12">
        <f t="shared" si="6"/>
        <v>4.2269404171821554E-2</v>
      </c>
      <c r="R28" s="9">
        <f t="shared" si="7"/>
        <v>4.0532094166666672</v>
      </c>
      <c r="S28" s="13">
        <f t="shared" si="8"/>
        <v>1.04286257694979E-2</v>
      </c>
      <c r="T28" s="2">
        <f t="shared" si="9"/>
        <v>0.34</v>
      </c>
      <c r="U28" s="14">
        <f t="shared" si="10"/>
        <v>3.5457327616292863E-3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1.6445732761629285E-2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-8.4089138036996491</v>
      </c>
      <c r="E29" s="10">
        <f t="shared" si="18"/>
        <v>-11.7528104689319</v>
      </c>
      <c r="F29" s="7" t="s">
        <v>83</v>
      </c>
      <c r="G29" s="1">
        <v>4</v>
      </c>
      <c r="H29" s="9">
        <f t="shared" si="0"/>
        <v>-8.4089138036996491</v>
      </c>
      <c r="I29" s="9">
        <f t="shared" si="1"/>
        <v>264.74108619630033</v>
      </c>
      <c r="J29" s="9">
        <f t="shared" si="2"/>
        <v>5.6167818408931185E-3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160.57633985913452</v>
      </c>
      <c r="P29" s="9">
        <f t="shared" si="5"/>
        <v>0.9019222697978686</v>
      </c>
      <c r="Q29" s="12">
        <f t="shared" si="6"/>
        <v>9.0192226979786863E-2</v>
      </c>
      <c r="R29" s="9">
        <f t="shared" si="7"/>
        <v>4.0532094166666672</v>
      </c>
      <c r="S29" s="13">
        <f t="shared" si="8"/>
        <v>2.2252052067410905E-2</v>
      </c>
      <c r="T29" s="2">
        <f t="shared" si="9"/>
        <v>0.34</v>
      </c>
      <c r="U29" s="14">
        <f t="shared" si="10"/>
        <v>7.5656977029197083E-3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2.0465697702919707E-2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1.5540791077807301</v>
      </c>
      <c r="E30" s="10">
        <f t="shared" si="18"/>
        <v>-8.4089138036996491</v>
      </c>
      <c r="F30" s="7" t="s">
        <v>83</v>
      </c>
      <c r="G30" s="1">
        <v>5</v>
      </c>
      <c r="H30" s="9">
        <f t="shared" si="0"/>
        <v>1.5540791077807301</v>
      </c>
      <c r="I30" s="9">
        <f t="shared" si="1"/>
        <v>274.70407910778073</v>
      </c>
      <c r="J30" s="9">
        <f t="shared" si="2"/>
        <v>2.1320011821605627E-2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151.69069670986983</v>
      </c>
      <c r="O30" s="9">
        <f t="shared" si="19"/>
        <v>48.515815046133497</v>
      </c>
      <c r="P30" s="9">
        <f t="shared" si="5"/>
        <v>1.0343577503183983</v>
      </c>
      <c r="Q30" s="12">
        <f t="shared" si="6"/>
        <v>0.10343577503183983</v>
      </c>
      <c r="R30" s="9">
        <f t="shared" si="7"/>
        <v>4.0532094166666672</v>
      </c>
      <c r="S30" s="13">
        <f t="shared" si="8"/>
        <v>2.5519474667781841E-2</v>
      </c>
      <c r="T30" s="2">
        <f t="shared" si="9"/>
        <v>0.34</v>
      </c>
      <c r="U30" s="14">
        <f t="shared" si="10"/>
        <v>8.6766213870458266E-3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2.1576621387045827E-2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11.399575234089999</v>
      </c>
      <c r="E31" s="10">
        <f t="shared" si="18"/>
        <v>1.5540791077807301</v>
      </c>
      <c r="F31" s="7" t="s">
        <v>85</v>
      </c>
      <c r="G31" s="1">
        <v>6</v>
      </c>
      <c r="H31" s="9">
        <f t="shared" si="0"/>
        <v>11.399575234089999</v>
      </c>
      <c r="I31" s="9">
        <f t="shared" si="1"/>
        <v>284.54957523408996</v>
      </c>
      <c r="J31" s="9">
        <f t="shared" si="2"/>
        <v>7.267816602498646E-2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88.013551462481772</v>
      </c>
      <c r="P31" s="9">
        <f t="shared" si="5"/>
        <v>6.3966635056389398</v>
      </c>
      <c r="Q31" s="12">
        <f t="shared" si="6"/>
        <v>0.63966635056389398</v>
      </c>
      <c r="R31" s="9">
        <f t="shared" si="7"/>
        <v>4.0532094166666672</v>
      </c>
      <c r="S31" s="13">
        <f t="shared" si="8"/>
        <v>0.1578172467313449</v>
      </c>
      <c r="T31" s="2">
        <f t="shared" si="9"/>
        <v>0.34</v>
      </c>
      <c r="U31" s="14">
        <f t="shared" si="10"/>
        <v>5.3657863888657266E-2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6.6557863888657268E-2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12.0834127507123</v>
      </c>
      <c r="E32" s="10">
        <f t="shared" si="18"/>
        <v>11.399575234089999</v>
      </c>
      <c r="F32" s="7" t="s">
        <v>83</v>
      </c>
      <c r="G32" s="1">
        <v>7</v>
      </c>
      <c r="H32" s="9">
        <f t="shared" si="0"/>
        <v>12.0834127507123</v>
      </c>
      <c r="I32" s="9">
        <f t="shared" si="1"/>
        <v>285.23341275071226</v>
      </c>
      <c r="J32" s="9">
        <f t="shared" si="2"/>
        <v>7.8891865113637119E-2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122.14898212350951</v>
      </c>
      <c r="P32" s="9">
        <f t="shared" si="5"/>
        <v>9.636561021455984</v>
      </c>
      <c r="Q32" s="12">
        <f t="shared" si="6"/>
        <v>0.96365610214559849</v>
      </c>
      <c r="R32" s="9">
        <f t="shared" si="7"/>
        <v>4.0532094166666672</v>
      </c>
      <c r="S32" s="13">
        <f t="shared" si="8"/>
        <v>0.2377513725747985</v>
      </c>
      <c r="T32" s="2">
        <f t="shared" si="9"/>
        <v>0.34</v>
      </c>
      <c r="U32" s="14">
        <f t="shared" si="10"/>
        <v>8.0835466675431497E-2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0.10648546667543149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19.596341492451501</v>
      </c>
      <c r="E33" s="10">
        <f t="shared" si="18"/>
        <v>12.0834127507123</v>
      </c>
      <c r="F33" s="7" t="s">
        <v>83</v>
      </c>
      <c r="G33" s="1">
        <v>8</v>
      </c>
      <c r="H33" s="9">
        <f t="shared" si="0"/>
        <v>19.596341492451501</v>
      </c>
      <c r="I33" s="9">
        <f t="shared" si="1"/>
        <v>292.74634149245151</v>
      </c>
      <c r="J33" s="9">
        <f t="shared" si="2"/>
        <v>0.18945219501360033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153.0445152687202</v>
      </c>
      <c r="P33" s="9">
        <f t="shared" si="5"/>
        <v>28.994619352451515</v>
      </c>
      <c r="Q33" s="12">
        <f t="shared" si="6"/>
        <v>2.8994619352451516</v>
      </c>
      <c r="R33" s="9">
        <f t="shared" si="7"/>
        <v>4.0532094166666672</v>
      </c>
      <c r="S33" s="13">
        <f t="shared" si="8"/>
        <v>0.71534964942167978</v>
      </c>
      <c r="T33" s="2">
        <f t="shared" si="9"/>
        <v>0.34</v>
      </c>
      <c r="U33" s="14">
        <f t="shared" si="10"/>
        <v>0.24321888080337115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0.26886888080337112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15.071235042202099</v>
      </c>
      <c r="E34" s="10">
        <f t="shared" si="18"/>
        <v>19.596341492451501</v>
      </c>
      <c r="F34" s="7" t="s">
        <v>83</v>
      </c>
      <c r="G34" s="1">
        <v>9</v>
      </c>
      <c r="H34" s="9">
        <f t="shared" si="0"/>
        <v>15.071235042202099</v>
      </c>
      <c r="I34" s="9">
        <f t="shared" si="1"/>
        <v>288.22123504220207</v>
      </c>
      <c r="J34" s="9">
        <f t="shared" si="2"/>
        <v>0.11238702015117921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164.58199008293536</v>
      </c>
      <c r="P34" s="9">
        <f t="shared" si="5"/>
        <v>18.496879435972033</v>
      </c>
      <c r="Q34" s="12">
        <f t="shared" si="6"/>
        <v>1.8496879435972033</v>
      </c>
      <c r="R34" s="9">
        <f t="shared" si="7"/>
        <v>4.0532094166666672</v>
      </c>
      <c r="S34" s="13">
        <f t="shared" si="8"/>
        <v>0.45635143745382262</v>
      </c>
      <c r="T34" s="2">
        <f t="shared" si="9"/>
        <v>0.34</v>
      </c>
      <c r="U34" s="14">
        <f t="shared" si="10"/>
        <v>0.15515948873429969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0.18080948873429969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9.8408198972836392</v>
      </c>
      <c r="E35" s="10">
        <f t="shared" si="18"/>
        <v>15.071235042202099</v>
      </c>
      <c r="F35" s="7" t="s">
        <v>83</v>
      </c>
      <c r="G35" s="1">
        <v>10</v>
      </c>
      <c r="H35" s="9">
        <f t="shared" si="0"/>
        <v>9.8408198972836392</v>
      </c>
      <c r="I35" s="9">
        <f t="shared" si="1"/>
        <v>282.99081989728364</v>
      </c>
      <c r="J35" s="9">
        <f t="shared" si="2"/>
        <v>6.0193345721897711E-2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186.61720481363</v>
      </c>
      <c r="P35" s="9">
        <f t="shared" si="5"/>
        <v>11.233113927001025</v>
      </c>
      <c r="Q35" s="12">
        <f t="shared" si="6"/>
        <v>1.1233113927001026</v>
      </c>
      <c r="R35" s="9">
        <f t="shared" si="7"/>
        <v>4.0532094166666672</v>
      </c>
      <c r="S35" s="13">
        <f t="shared" si="8"/>
        <v>0.27714121754505999</v>
      </c>
      <c r="T35" s="2">
        <f t="shared" si="9"/>
        <v>0.34</v>
      </c>
      <c r="U35" s="14">
        <f t="shared" si="10"/>
        <v>9.4228013965320406E-2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0.11987801396532041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2.8102820356241298</v>
      </c>
      <c r="E36" s="10">
        <f t="shared" si="18"/>
        <v>9.8408198972836392</v>
      </c>
      <c r="F36" s="7" t="s">
        <v>83</v>
      </c>
      <c r="G36" s="1">
        <v>11</v>
      </c>
      <c r="H36" s="9">
        <f t="shared" si="0"/>
        <v>2.8102820356241298</v>
      </c>
      <c r="I36" s="9">
        <f t="shared" si="1"/>
        <v>275.96028203562412</v>
      </c>
      <c r="J36" s="9">
        <f t="shared" si="2"/>
        <v>2.5053017061559654E-2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166.6148863422975</v>
      </c>
      <c r="O36" s="9">
        <f t="shared" si="19"/>
        <v>49.30129871099814</v>
      </c>
      <c r="P36" s="9">
        <f t="shared" si="5"/>
        <v>1.2351462777636852</v>
      </c>
      <c r="Q36" s="12">
        <f t="shared" si="6"/>
        <v>0.12351462777636853</v>
      </c>
      <c r="R36" s="9">
        <f t="shared" si="7"/>
        <v>4.0532094166666672</v>
      </c>
      <c r="S36" s="13">
        <f t="shared" si="8"/>
        <v>3.0473290442008829E-2</v>
      </c>
      <c r="T36" s="2">
        <f t="shared" si="9"/>
        <v>0.34</v>
      </c>
      <c r="U36" s="14">
        <f t="shared" si="10"/>
        <v>1.0360918750283003E-2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2.3260918750283001E-2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0.57450532397917498</v>
      </c>
      <c r="E37" s="10">
        <f t="shared" si="18"/>
        <v>2.8102820356241298</v>
      </c>
      <c r="F37" s="7" t="s">
        <v>85</v>
      </c>
      <c r="G37" s="1">
        <v>12</v>
      </c>
      <c r="H37" s="9">
        <f t="shared" si="0"/>
        <v>0.57450532397917498</v>
      </c>
      <c r="I37" s="9">
        <f t="shared" si="1"/>
        <v>273.72450532397914</v>
      </c>
      <c r="J37" s="9">
        <f t="shared" si="2"/>
        <v>1.8780158746619997E-2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88.598246599901117</v>
      </c>
      <c r="P37" s="9">
        <f t="shared" si="5"/>
        <v>1.6638891358183283</v>
      </c>
      <c r="Q37" s="12">
        <f t="shared" si="6"/>
        <v>0.16638891358183283</v>
      </c>
      <c r="R37" s="9">
        <f t="shared" si="7"/>
        <v>4.0532094166666672</v>
      </c>
      <c r="S37" s="13">
        <f t="shared" si="8"/>
        <v>4.1051151440053148E-2</v>
      </c>
      <c r="T37" s="2">
        <f t="shared" si="9"/>
        <v>0.34</v>
      </c>
      <c r="U37" s="14">
        <f t="shared" si="10"/>
        <v>1.3957391489618071E-2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2.685739148961807E-2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-5.5681946271599996</v>
      </c>
      <c r="E38" s="10">
        <f t="shared" si="18"/>
        <v>0.57450532397917498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-1.24950380780645</v>
      </c>
      <c r="E42" s="7"/>
      <c r="F42" s="7"/>
      <c r="G42" s="1">
        <v>1</v>
      </c>
      <c r="H42" s="9">
        <f t="shared" ref="H42:H53" si="20">E43</f>
        <v>-1.24950380780645</v>
      </c>
      <c r="I42" s="9">
        <f t="shared" ref="I42:I53" si="21">H42+273.15</f>
        <v>271.90049619219354</v>
      </c>
      <c r="J42" s="9">
        <f t="shared" ref="J42:J53" si="22">EXP(($C$15*(I42-$C$13))/($C$16*I42*$C$13))</f>
        <v>1.4793297328637761E-2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0.87067800589863631</v>
      </c>
      <c r="Q42" s="12">
        <f t="shared" ref="Q42:Q53" si="26">P42*$B$44</f>
        <v>0.20896272141567271</v>
      </c>
      <c r="R42" s="9">
        <f t="shared" ref="R42:R53" si="27">L42*$B$44</f>
        <v>14.125500000000001</v>
      </c>
      <c r="S42" s="13">
        <f t="shared" ref="S42:S53" si="28">Q42/R42</f>
        <v>1.4793297328637761E-2</v>
      </c>
      <c r="T42" s="2">
        <f t="shared" ref="T42:T53" si="29">$B$43/100</f>
        <v>0.43</v>
      </c>
      <c r="U42" s="14">
        <f t="shared" ref="U42:U53" si="30">S42*T42</f>
        <v>6.3611178513142373E-3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1.4781117851314236E-2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71615</v>
      </c>
      <c r="AU42" s="1">
        <f t="shared" ref="AU42:AU53" si="38">AT42*10000*AS42*0.67*AR42*AQ42</f>
        <v>232981508.30952877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-7.2608076078582604</v>
      </c>
      <c r="E43" s="10">
        <f t="shared" ref="E43:E54" si="40">D42</f>
        <v>-1.24950380780645</v>
      </c>
      <c r="F43" s="7" t="s">
        <v>83</v>
      </c>
      <c r="G43" s="1">
        <v>2</v>
      </c>
      <c r="H43" s="9">
        <f t="shared" si="20"/>
        <v>-7.2608076078582604</v>
      </c>
      <c r="I43" s="9">
        <f t="shared" si="21"/>
        <v>265.88919239214169</v>
      </c>
      <c r="J43" s="9">
        <f t="shared" si="22"/>
        <v>6.5835105639168107E-3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116.84182199410137</v>
      </c>
      <c r="P43" s="9">
        <f t="shared" si="25"/>
        <v>0.76922936940545394</v>
      </c>
      <c r="Q43" s="12">
        <f t="shared" si="26"/>
        <v>0.18461504865730893</v>
      </c>
      <c r="R43" s="9">
        <f t="shared" si="27"/>
        <v>14.125500000000001</v>
      </c>
      <c r="S43" s="13">
        <f t="shared" si="28"/>
        <v>1.3069629298595372E-2</v>
      </c>
      <c r="T43" s="2">
        <f t="shared" si="29"/>
        <v>0.43</v>
      </c>
      <c r="U43" s="14">
        <f t="shared" si="30"/>
        <v>5.6199405983960093E-3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1.4039940598396007E-2</v>
      </c>
      <c r="AR43" s="9">
        <f t="shared" si="35"/>
        <v>136.875</v>
      </c>
      <c r="AS43" s="1">
        <f t="shared" si="36"/>
        <v>0.24</v>
      </c>
      <c r="AT43" s="1">
        <f t="shared" si="37"/>
        <v>71615</v>
      </c>
      <c r="AU43" s="1">
        <f t="shared" si="38"/>
        <v>221298995.79277426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-11.7528104689319</v>
      </c>
      <c r="E44" s="10">
        <f t="shared" si="40"/>
        <v>-7.2608076078582604</v>
      </c>
      <c r="F44" s="7" t="s">
        <v>83</v>
      </c>
      <c r="G44" s="1">
        <v>3</v>
      </c>
      <c r="H44" s="9">
        <f t="shared" si="20"/>
        <v>-11.7528104689319</v>
      </c>
      <c r="I44" s="9">
        <f t="shared" si="21"/>
        <v>261.39718953106808</v>
      </c>
      <c r="J44" s="9">
        <f t="shared" si="22"/>
        <v>3.5087970413368403E-3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174.92884262469593</v>
      </c>
      <c r="P44" s="9">
        <f t="shared" si="25"/>
        <v>0.61378980544601081</v>
      </c>
      <c r="Q44" s="12">
        <f t="shared" si="26"/>
        <v>0.1473095533070426</v>
      </c>
      <c r="R44" s="9">
        <f t="shared" si="27"/>
        <v>14.125500000000001</v>
      </c>
      <c r="S44" s="13">
        <f t="shared" si="28"/>
        <v>1.04286257694979E-2</v>
      </c>
      <c r="T44" s="2">
        <f t="shared" si="29"/>
        <v>0.43</v>
      </c>
      <c r="U44" s="14">
        <f t="shared" si="30"/>
        <v>4.4843090808840969E-3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1.2904309080884096E-2</v>
      </c>
      <c r="AR44" s="9">
        <f t="shared" si="35"/>
        <v>136.875</v>
      </c>
      <c r="AS44" s="1">
        <f t="shared" si="36"/>
        <v>0.24</v>
      </c>
      <c r="AT44" s="1">
        <f t="shared" si="37"/>
        <v>71615</v>
      </c>
      <c r="AU44" s="1">
        <f t="shared" si="38"/>
        <v>203399054.36106181</v>
      </c>
    </row>
    <row r="45" spans="1:48" x14ac:dyDescent="0.15">
      <c r="C45" s="7">
        <v>3</v>
      </c>
      <c r="D45" s="7">
        <f t="shared" si="39"/>
        <v>-8.4089138036996491</v>
      </c>
      <c r="E45" s="10">
        <f t="shared" si="40"/>
        <v>-11.7528104689319</v>
      </c>
      <c r="F45" s="7" t="s">
        <v>83</v>
      </c>
      <c r="G45" s="1">
        <v>4</v>
      </c>
      <c r="H45" s="9">
        <f t="shared" si="20"/>
        <v>-8.4089138036996491</v>
      </c>
      <c r="I45" s="9">
        <f t="shared" si="21"/>
        <v>264.74108619630033</v>
      </c>
      <c r="J45" s="9">
        <f t="shared" si="22"/>
        <v>5.6167818408931185E-3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233.17130281924995</v>
      </c>
      <c r="P45" s="9">
        <f t="shared" si="25"/>
        <v>1.3096723394925536</v>
      </c>
      <c r="Q45" s="12">
        <f t="shared" si="26"/>
        <v>0.31432136147821282</v>
      </c>
      <c r="R45" s="9">
        <f t="shared" si="27"/>
        <v>14.125500000000001</v>
      </c>
      <c r="S45" s="13">
        <f t="shared" si="28"/>
        <v>2.2252052067410912E-2</v>
      </c>
      <c r="T45" s="2">
        <f t="shared" si="29"/>
        <v>0.43</v>
      </c>
      <c r="U45" s="14">
        <f t="shared" si="30"/>
        <v>9.5683823889866921E-3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1.7988382388986691E-2</v>
      </c>
      <c r="AR45" s="9">
        <f t="shared" si="35"/>
        <v>136.875</v>
      </c>
      <c r="AS45" s="1">
        <f t="shared" si="36"/>
        <v>0.24</v>
      </c>
      <c r="AT45" s="1">
        <f t="shared" si="37"/>
        <v>71615</v>
      </c>
      <c r="AU45" s="1">
        <f t="shared" si="38"/>
        <v>283534743.66365677</v>
      </c>
    </row>
    <row r="46" spans="1:48" x14ac:dyDescent="0.15">
      <c r="C46" s="7">
        <v>4</v>
      </c>
      <c r="D46" s="7">
        <f t="shared" si="39"/>
        <v>1.5540791077807301</v>
      </c>
      <c r="E46" s="10">
        <f t="shared" si="40"/>
        <v>-8.4089138036996491</v>
      </c>
      <c r="F46" s="7" t="s">
        <v>83</v>
      </c>
      <c r="G46" s="1">
        <v>5</v>
      </c>
      <c r="H46" s="9">
        <f t="shared" si="20"/>
        <v>1.5540791077807301</v>
      </c>
      <c r="I46" s="9">
        <f t="shared" si="21"/>
        <v>274.70407910778073</v>
      </c>
      <c r="J46" s="9">
        <f t="shared" si="22"/>
        <v>2.1320011821605627E-2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220.26854895576952</v>
      </c>
      <c r="O46" s="9">
        <f t="shared" si="41"/>
        <v>70.449331523987837</v>
      </c>
      <c r="P46" s="9">
        <f t="shared" si="25"/>
        <v>1.5019805809156346</v>
      </c>
      <c r="Q46" s="12">
        <f t="shared" si="26"/>
        <v>0.36047533941975229</v>
      </c>
      <c r="R46" s="9">
        <f t="shared" si="27"/>
        <v>14.125500000000001</v>
      </c>
      <c r="S46" s="13">
        <f t="shared" si="28"/>
        <v>2.5519474667781834E-2</v>
      </c>
      <c r="T46" s="2">
        <f t="shared" si="29"/>
        <v>0.43</v>
      </c>
      <c r="U46" s="14">
        <f t="shared" si="30"/>
        <v>1.0973374107146189E-2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1.9393374107146186E-2</v>
      </c>
      <c r="AR46" s="9">
        <f t="shared" si="35"/>
        <v>136.875</v>
      </c>
      <c r="AS46" s="1">
        <f t="shared" si="36"/>
        <v>0.24</v>
      </c>
      <c r="AT46" s="1">
        <f t="shared" si="37"/>
        <v>71615</v>
      </c>
      <c r="AU46" s="1">
        <f t="shared" si="38"/>
        <v>305680368.43655521</v>
      </c>
    </row>
    <row r="47" spans="1:48" x14ac:dyDescent="0.15">
      <c r="C47" s="7">
        <v>5</v>
      </c>
      <c r="D47" s="7">
        <f t="shared" si="39"/>
        <v>11.399575234089999</v>
      </c>
      <c r="E47" s="10">
        <f t="shared" si="40"/>
        <v>1.5540791077807301</v>
      </c>
      <c r="F47" s="7" t="s">
        <v>85</v>
      </c>
      <c r="G47" s="1">
        <v>6</v>
      </c>
      <c r="H47" s="9">
        <f t="shared" si="20"/>
        <v>11.399575234089999</v>
      </c>
      <c r="I47" s="9">
        <f t="shared" si="21"/>
        <v>284.54957523408996</v>
      </c>
      <c r="J47" s="9">
        <f t="shared" si="22"/>
        <v>7.267816602498646E-2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127.8036009430722</v>
      </c>
      <c r="P47" s="9">
        <f t="shared" si="25"/>
        <v>9.2885313279317181</v>
      </c>
      <c r="Q47" s="12">
        <f t="shared" si="26"/>
        <v>2.229247518703612</v>
      </c>
      <c r="R47" s="9">
        <f t="shared" si="27"/>
        <v>14.125500000000001</v>
      </c>
      <c r="S47" s="13">
        <f t="shared" si="28"/>
        <v>0.15781724673134487</v>
      </c>
      <c r="T47" s="2">
        <f t="shared" si="29"/>
        <v>0.43</v>
      </c>
      <c r="U47" s="14">
        <f t="shared" si="30"/>
        <v>6.7861416094478294E-2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7.6281416094478305E-2</v>
      </c>
      <c r="AR47" s="9">
        <f t="shared" si="35"/>
        <v>136.875</v>
      </c>
      <c r="AS47" s="1">
        <f t="shared" si="36"/>
        <v>0.24</v>
      </c>
      <c r="AT47" s="1">
        <f t="shared" si="37"/>
        <v>71615</v>
      </c>
      <c r="AU47" s="1">
        <f t="shared" si="38"/>
        <v>1202355569.8866267</v>
      </c>
    </row>
    <row r="48" spans="1:48" x14ac:dyDescent="0.15">
      <c r="C48" s="7">
        <v>6</v>
      </c>
      <c r="D48" s="7">
        <f t="shared" si="39"/>
        <v>12.0834127507123</v>
      </c>
      <c r="E48" s="10">
        <f t="shared" si="40"/>
        <v>11.399575234089999</v>
      </c>
      <c r="F48" s="7" t="s">
        <v>83</v>
      </c>
      <c r="G48" s="1">
        <v>7</v>
      </c>
      <c r="H48" s="9">
        <f t="shared" si="20"/>
        <v>12.0834127507123</v>
      </c>
      <c r="I48" s="9">
        <f t="shared" si="21"/>
        <v>285.23341275071226</v>
      </c>
      <c r="J48" s="9">
        <f t="shared" si="22"/>
        <v>7.8891865113637119E-2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177.37131961514049</v>
      </c>
      <c r="P48" s="9">
        <f t="shared" si="25"/>
        <v>13.993154222105481</v>
      </c>
      <c r="Q48" s="12">
        <f t="shared" si="26"/>
        <v>3.3583570133053153</v>
      </c>
      <c r="R48" s="9">
        <f t="shared" si="27"/>
        <v>14.125500000000001</v>
      </c>
      <c r="S48" s="13">
        <f t="shared" si="28"/>
        <v>0.23775137257479842</v>
      </c>
      <c r="T48" s="2">
        <f t="shared" si="29"/>
        <v>0.43</v>
      </c>
      <c r="U48" s="14">
        <f t="shared" si="30"/>
        <v>0.10223309020716331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0.11783309020716332</v>
      </c>
      <c r="AR48" s="9">
        <f t="shared" si="35"/>
        <v>136.875</v>
      </c>
      <c r="AS48" s="1">
        <f t="shared" si="36"/>
        <v>0.24</v>
      </c>
      <c r="AT48" s="1">
        <f t="shared" si="37"/>
        <v>71615</v>
      </c>
      <c r="AU48" s="1">
        <f t="shared" si="38"/>
        <v>1857297354.7326629</v>
      </c>
    </row>
    <row r="49" spans="1:48" x14ac:dyDescent="0.15">
      <c r="C49" s="7">
        <v>7</v>
      </c>
      <c r="D49" s="7">
        <f t="shared" si="39"/>
        <v>19.596341492451501</v>
      </c>
      <c r="E49" s="10">
        <f t="shared" si="40"/>
        <v>12.0834127507123</v>
      </c>
      <c r="F49" s="7" t="s">
        <v>83</v>
      </c>
      <c r="G49" s="1">
        <v>8</v>
      </c>
      <c r="H49" s="9">
        <f t="shared" si="20"/>
        <v>19.596341492451501</v>
      </c>
      <c r="I49" s="9">
        <f t="shared" si="21"/>
        <v>292.74634149245151</v>
      </c>
      <c r="J49" s="9">
        <f t="shared" si="22"/>
        <v>0.18945219501360033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222.23441539303502</v>
      </c>
      <c r="P49" s="9">
        <f t="shared" si="25"/>
        <v>42.102797803774735</v>
      </c>
      <c r="Q49" s="12">
        <f t="shared" si="26"/>
        <v>10.104671472905936</v>
      </c>
      <c r="R49" s="9">
        <f t="shared" si="27"/>
        <v>14.125500000000001</v>
      </c>
      <c r="S49" s="13">
        <f t="shared" si="28"/>
        <v>0.71534964942167967</v>
      </c>
      <c r="T49" s="2">
        <f t="shared" si="29"/>
        <v>0.43</v>
      </c>
      <c r="U49" s="14">
        <f t="shared" si="30"/>
        <v>0.30760034925132224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0.32320034925132224</v>
      </c>
      <c r="AR49" s="9">
        <f t="shared" si="35"/>
        <v>136.875</v>
      </c>
      <c r="AS49" s="1">
        <f t="shared" si="36"/>
        <v>0.24</v>
      </c>
      <c r="AT49" s="1">
        <f t="shared" si="37"/>
        <v>71615</v>
      </c>
      <c r="AU49" s="1">
        <f t="shared" si="38"/>
        <v>5094317331.895462</v>
      </c>
    </row>
    <row r="50" spans="1:48" x14ac:dyDescent="0.15">
      <c r="C50" s="7">
        <v>8</v>
      </c>
      <c r="D50" s="7">
        <f t="shared" si="39"/>
        <v>15.071235042202099</v>
      </c>
      <c r="E50" s="10">
        <f t="shared" si="40"/>
        <v>19.596341492451501</v>
      </c>
      <c r="F50" s="7" t="s">
        <v>83</v>
      </c>
      <c r="G50" s="1">
        <v>9</v>
      </c>
      <c r="H50" s="9">
        <f t="shared" si="20"/>
        <v>15.071235042202099</v>
      </c>
      <c r="I50" s="9">
        <f t="shared" si="21"/>
        <v>288.22123504220207</v>
      </c>
      <c r="J50" s="9">
        <f t="shared" si="22"/>
        <v>0.11238702015117921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238.98786758926028</v>
      </c>
      <c r="P50" s="9">
        <f t="shared" si="25"/>
        <v>26.859134290641546</v>
      </c>
      <c r="Q50" s="12">
        <f t="shared" si="26"/>
        <v>6.4461922297539704</v>
      </c>
      <c r="R50" s="9">
        <f t="shared" si="27"/>
        <v>14.125500000000001</v>
      </c>
      <c r="S50" s="13">
        <f t="shared" si="28"/>
        <v>0.45635143745382251</v>
      </c>
      <c r="T50" s="2">
        <f t="shared" si="29"/>
        <v>0.43</v>
      </c>
      <c r="U50" s="14">
        <f t="shared" si="30"/>
        <v>0.19623111810514368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0.21183111810514366</v>
      </c>
      <c r="AR50" s="9">
        <f t="shared" si="35"/>
        <v>136.875</v>
      </c>
      <c r="AS50" s="1">
        <f t="shared" si="36"/>
        <v>0.24</v>
      </c>
      <c r="AT50" s="1">
        <f t="shared" si="37"/>
        <v>71615</v>
      </c>
      <c r="AU50" s="1">
        <f t="shared" si="38"/>
        <v>3338903992.2066646</v>
      </c>
    </row>
    <row r="51" spans="1:48" x14ac:dyDescent="0.15">
      <c r="C51" s="7">
        <v>9</v>
      </c>
      <c r="D51" s="7">
        <f t="shared" si="39"/>
        <v>9.8408198972836392</v>
      </c>
      <c r="E51" s="10">
        <f t="shared" si="40"/>
        <v>15.071235042202099</v>
      </c>
      <c r="F51" s="7" t="s">
        <v>83</v>
      </c>
      <c r="G51" s="1">
        <v>10</v>
      </c>
      <c r="H51" s="9">
        <f t="shared" si="20"/>
        <v>9.8408198972836392</v>
      </c>
      <c r="I51" s="9">
        <f t="shared" si="21"/>
        <v>282.99081989728364</v>
      </c>
      <c r="J51" s="9">
        <f t="shared" si="22"/>
        <v>6.0193345721897711E-2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270.98498329861877</v>
      </c>
      <c r="P51" s="9">
        <f t="shared" si="25"/>
        <v>16.311492785136437</v>
      </c>
      <c r="Q51" s="12">
        <f t="shared" si="26"/>
        <v>3.9147582684327449</v>
      </c>
      <c r="R51" s="9">
        <f t="shared" si="27"/>
        <v>14.125500000000001</v>
      </c>
      <c r="S51" s="13">
        <f t="shared" si="28"/>
        <v>0.27714121754505999</v>
      </c>
      <c r="T51" s="2">
        <f t="shared" si="29"/>
        <v>0.43</v>
      </c>
      <c r="U51" s="14">
        <f t="shared" si="30"/>
        <v>0.1191707235443758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0.1347707235443758</v>
      </c>
      <c r="AR51" s="9">
        <f t="shared" si="35"/>
        <v>136.875</v>
      </c>
      <c r="AS51" s="1">
        <f t="shared" si="36"/>
        <v>0.24</v>
      </c>
      <c r="AT51" s="1">
        <f t="shared" si="37"/>
        <v>71615</v>
      </c>
      <c r="AU51" s="1">
        <f t="shared" si="38"/>
        <v>2124270083.168534</v>
      </c>
    </row>
    <row r="52" spans="1:48" x14ac:dyDescent="0.15">
      <c r="C52" s="7">
        <v>10</v>
      </c>
      <c r="D52" s="7">
        <f t="shared" si="39"/>
        <v>2.8102820356241298</v>
      </c>
      <c r="E52" s="10">
        <f t="shared" si="40"/>
        <v>9.8408198972836392</v>
      </c>
      <c r="F52" s="7" t="s">
        <v>83</v>
      </c>
      <c r="G52" s="1">
        <v>11</v>
      </c>
      <c r="H52" s="9">
        <f t="shared" si="20"/>
        <v>2.8102820356241298</v>
      </c>
      <c r="I52" s="9">
        <f t="shared" si="21"/>
        <v>275.96028203562412</v>
      </c>
      <c r="J52" s="9">
        <f t="shared" si="22"/>
        <v>2.5053017061559654E-2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241.9398159878082</v>
      </c>
      <c r="O52" s="9">
        <f t="shared" si="41"/>
        <v>71.589924525674149</v>
      </c>
      <c r="P52" s="9">
        <f t="shared" si="25"/>
        <v>1.7935436005774823</v>
      </c>
      <c r="Q52" s="12">
        <f t="shared" si="26"/>
        <v>0.43045046413859572</v>
      </c>
      <c r="R52" s="9">
        <f t="shared" si="27"/>
        <v>14.125500000000001</v>
      </c>
      <c r="S52" s="13">
        <f t="shared" si="28"/>
        <v>3.0473290442008829E-2</v>
      </c>
      <c r="T52" s="2">
        <f t="shared" si="29"/>
        <v>0.43</v>
      </c>
      <c r="U52" s="14">
        <f t="shared" si="30"/>
        <v>1.3103514890063797E-2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2.1523514890063794E-2</v>
      </c>
      <c r="AR52" s="9">
        <f t="shared" si="35"/>
        <v>136.875</v>
      </c>
      <c r="AS52" s="1">
        <f t="shared" si="36"/>
        <v>0.24</v>
      </c>
      <c r="AT52" s="1">
        <f t="shared" si="37"/>
        <v>71615</v>
      </c>
      <c r="AU52" s="1">
        <f t="shared" si="38"/>
        <v>339255867.76671302</v>
      </c>
    </row>
    <row r="53" spans="1:48" x14ac:dyDescent="0.15">
      <c r="C53" s="7">
        <v>11</v>
      </c>
      <c r="D53" s="7">
        <f t="shared" si="39"/>
        <v>0.57450532397917498</v>
      </c>
      <c r="E53" s="10">
        <f t="shared" si="40"/>
        <v>2.8102820356241298</v>
      </c>
      <c r="F53" s="7" t="s">
        <v>85</v>
      </c>
      <c r="G53" s="1">
        <v>12</v>
      </c>
      <c r="H53" s="9">
        <f t="shared" si="20"/>
        <v>0.57450532397917498</v>
      </c>
      <c r="I53" s="9">
        <f t="shared" si="21"/>
        <v>273.72450532397914</v>
      </c>
      <c r="J53" s="9">
        <f t="shared" si="22"/>
        <v>1.8780158746619997E-2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128.65263092509667</v>
      </c>
      <c r="P53" s="9">
        <f t="shared" si="25"/>
        <v>2.4161168319436284</v>
      </c>
      <c r="Q53" s="12">
        <f t="shared" si="26"/>
        <v>0.57986803966647082</v>
      </c>
      <c r="R53" s="9">
        <f t="shared" si="27"/>
        <v>14.125500000000001</v>
      </c>
      <c r="S53" s="13">
        <f t="shared" si="28"/>
        <v>4.1051151440053155E-2</v>
      </c>
      <c r="T53" s="2">
        <f t="shared" si="29"/>
        <v>0.43</v>
      </c>
      <c r="U53" s="14">
        <f t="shared" si="30"/>
        <v>1.7651995119222857E-2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2.6071995119222854E-2</v>
      </c>
      <c r="AR53" s="9">
        <f t="shared" si="35"/>
        <v>136.875</v>
      </c>
      <c r="AS53" s="1">
        <f t="shared" si="36"/>
        <v>0.24</v>
      </c>
      <c r="AT53" s="1">
        <f t="shared" si="37"/>
        <v>71615</v>
      </c>
      <c r="AU53" s="1">
        <f t="shared" si="38"/>
        <v>410949483.56528586</v>
      </c>
      <c r="AV53" s="1">
        <f>SUM(AU42:AU53)</f>
        <v>15614244353.785524</v>
      </c>
    </row>
    <row r="54" spans="1:48" x14ac:dyDescent="0.15">
      <c r="C54" s="7">
        <v>12</v>
      </c>
      <c r="D54" s="7">
        <f t="shared" si="39"/>
        <v>-5.5681946271599996</v>
      </c>
      <c r="E54" s="10">
        <f t="shared" si="40"/>
        <v>0.57450532397917498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-1.24950380780645</v>
      </c>
      <c r="E58" s="7"/>
      <c r="F58" s="7"/>
      <c r="G58" s="1">
        <v>1</v>
      </c>
      <c r="H58" s="9">
        <f t="shared" ref="H58:H69" si="42">E59</f>
        <v>-1.24950380780645</v>
      </c>
      <c r="I58" s="9">
        <f t="shared" ref="I58:I69" si="43">H58+273.15</f>
        <v>271.90049619219354</v>
      </c>
      <c r="J58" s="9">
        <f t="shared" ref="J58:J69" si="44">EXP(($C$15*(I58-$C$13))/($C$16*I58*$C$13))</f>
        <v>1.4793297328637761E-2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1.4758779634870941E-3</v>
      </c>
      <c r="Q58" s="12">
        <f t="shared" ref="Q58:Q69" si="48">P58*$B$60</f>
        <v>2.8041681306254792E-4</v>
      </c>
      <c r="R58" s="9">
        <f t="shared" ref="R58:R69" si="49">L58*$B$60</f>
        <v>1.8955666666666669E-2</v>
      </c>
      <c r="S58" s="13">
        <f t="shared" ref="S58:S69" si="50">Q58/R58</f>
        <v>1.4793297328637763E-2</v>
      </c>
      <c r="T58" s="2">
        <f t="shared" ref="T58:T69" si="51">$B$59/100</f>
        <v>0.01</v>
      </c>
      <c r="U58" s="14">
        <f t="shared" ref="U58:U69" si="52">S58*T58</f>
        <v>1.4793297328637763E-4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1.2147932973286379E-2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12916.583333333334</v>
      </c>
      <c r="AU58" s="1">
        <f t="shared" ref="AU58:AU69" si="59">AT58*10000*AS58*0.67*AR58*AQ58</f>
        <v>1992800.8648344011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-7.2608076078582604</v>
      </c>
      <c r="E59" s="10">
        <f t="shared" ref="E59:E70" si="61">D58</f>
        <v>-1.24950380780645</v>
      </c>
      <c r="F59" s="7" t="s">
        <v>83</v>
      </c>
      <c r="G59" s="1">
        <v>2</v>
      </c>
      <c r="H59" s="9">
        <f t="shared" si="42"/>
        <v>-7.2608076078582604</v>
      </c>
      <c r="I59" s="9">
        <f t="shared" si="43"/>
        <v>265.88919239214169</v>
      </c>
      <c r="J59" s="9">
        <f t="shared" si="44"/>
        <v>6.5835105639168107E-3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0.19805745536984626</v>
      </c>
      <c r="P59" s="9">
        <f t="shared" si="47"/>
        <v>1.303913349689865E-3</v>
      </c>
      <c r="Q59" s="12">
        <f t="shared" si="48"/>
        <v>2.4774353644107437E-4</v>
      </c>
      <c r="R59" s="9">
        <f t="shared" si="49"/>
        <v>1.8955666666666669E-2</v>
      </c>
      <c r="S59" s="13">
        <f t="shared" si="50"/>
        <v>1.3069629298595372E-2</v>
      </c>
      <c r="T59" s="2">
        <f t="shared" si="51"/>
        <v>0.01</v>
      </c>
      <c r="U59" s="14">
        <f t="shared" si="52"/>
        <v>1.3069629298595372E-4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1.2130696292985955E-2</v>
      </c>
      <c r="AR59" s="9">
        <f t="shared" si="56"/>
        <v>9.9766666666666666</v>
      </c>
      <c r="AS59" s="1">
        <f t="shared" si="57"/>
        <v>0.19</v>
      </c>
      <c r="AT59" s="1">
        <f t="shared" si="58"/>
        <v>12916.583333333334</v>
      </c>
      <c r="AU59" s="1">
        <f t="shared" si="59"/>
        <v>1989973.2832626973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-11.7528104689319</v>
      </c>
      <c r="E60" s="10">
        <f t="shared" si="61"/>
        <v>-7.2608076078582604</v>
      </c>
      <c r="F60" s="7" t="s">
        <v>83</v>
      </c>
      <c r="G60" s="1">
        <v>3</v>
      </c>
      <c r="H60" s="9">
        <f t="shared" si="42"/>
        <v>-11.7528104689319</v>
      </c>
      <c r="I60" s="9">
        <f t="shared" si="43"/>
        <v>261.39718953106808</v>
      </c>
      <c r="J60" s="9">
        <f t="shared" si="44"/>
        <v>3.5087970413368403E-3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0.29652020868682305</v>
      </c>
      <c r="P60" s="9">
        <f t="shared" si="47"/>
        <v>1.0404292309369072E-3</v>
      </c>
      <c r="Q60" s="12">
        <f t="shared" si="48"/>
        <v>1.9768155387801236E-4</v>
      </c>
      <c r="R60" s="9">
        <f t="shared" si="49"/>
        <v>1.8955666666666669E-2</v>
      </c>
      <c r="S60" s="13">
        <f t="shared" si="50"/>
        <v>1.0428625769497898E-2</v>
      </c>
      <c r="T60" s="2">
        <f t="shared" si="51"/>
        <v>0.01</v>
      </c>
      <c r="U60" s="14">
        <f t="shared" si="52"/>
        <v>1.0428625769497899E-4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1.2104286257694979E-2</v>
      </c>
      <c r="AR60" s="9">
        <f t="shared" si="56"/>
        <v>9.9766666666666666</v>
      </c>
      <c r="AS60" s="1">
        <f t="shared" si="57"/>
        <v>0.19</v>
      </c>
      <c r="AT60" s="1">
        <f t="shared" si="58"/>
        <v>12916.583333333334</v>
      </c>
      <c r="AU60" s="1">
        <f t="shared" si="59"/>
        <v>1985640.8638063255</v>
      </c>
    </row>
    <row r="61" spans="1:48" x14ac:dyDescent="0.15">
      <c r="C61" s="7">
        <v>3</v>
      </c>
      <c r="D61" s="7">
        <f t="shared" si="60"/>
        <v>-8.4089138036996491</v>
      </c>
      <c r="E61" s="10">
        <f t="shared" si="61"/>
        <v>-11.7528104689319</v>
      </c>
      <c r="F61" s="7" t="s">
        <v>83</v>
      </c>
      <c r="G61" s="1">
        <v>4</v>
      </c>
      <c r="H61" s="9">
        <f t="shared" si="42"/>
        <v>-8.4089138036996491</v>
      </c>
      <c r="I61" s="9">
        <f t="shared" si="43"/>
        <v>264.74108619630033</v>
      </c>
      <c r="J61" s="9">
        <f t="shared" si="44"/>
        <v>5.6167818408931185E-3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0.39524644612255283</v>
      </c>
      <c r="P61" s="9">
        <f t="shared" si="47"/>
        <v>2.220013061258695E-3</v>
      </c>
      <c r="Q61" s="12">
        <f t="shared" si="48"/>
        <v>4.2180248163915205E-4</v>
      </c>
      <c r="R61" s="9">
        <f t="shared" si="49"/>
        <v>1.8955666666666669E-2</v>
      </c>
      <c r="S61" s="13">
        <f t="shared" si="50"/>
        <v>2.2252052067410905E-2</v>
      </c>
      <c r="T61" s="2">
        <f t="shared" si="51"/>
        <v>0.01</v>
      </c>
      <c r="U61" s="14">
        <f t="shared" si="52"/>
        <v>2.2252052067410906E-4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1.2222520520674109E-2</v>
      </c>
      <c r="AR61" s="9">
        <f t="shared" si="56"/>
        <v>9.9766666666666666</v>
      </c>
      <c r="AS61" s="1">
        <f t="shared" si="57"/>
        <v>0.19</v>
      </c>
      <c r="AT61" s="1">
        <f t="shared" si="58"/>
        <v>12916.583333333334</v>
      </c>
      <c r="AU61" s="1">
        <f t="shared" si="59"/>
        <v>2005036.5372954695</v>
      </c>
    </row>
    <row r="62" spans="1:48" x14ac:dyDescent="0.15">
      <c r="C62" s="7">
        <v>4</v>
      </c>
      <c r="D62" s="7">
        <f t="shared" si="60"/>
        <v>1.5540791077807301</v>
      </c>
      <c r="E62" s="10">
        <f t="shared" si="61"/>
        <v>-8.4089138036996491</v>
      </c>
      <c r="F62" s="7" t="s">
        <v>83</v>
      </c>
      <c r="G62" s="1">
        <v>5</v>
      </c>
      <c r="H62" s="9">
        <f t="shared" si="42"/>
        <v>1.5540791077807301</v>
      </c>
      <c r="I62" s="9">
        <f t="shared" si="43"/>
        <v>274.70407910778073</v>
      </c>
      <c r="J62" s="9">
        <f t="shared" si="44"/>
        <v>2.1320011821605627E-2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0.37337511140822949</v>
      </c>
      <c r="O62" s="9">
        <f t="shared" si="62"/>
        <v>0.11941798831973133</v>
      </c>
      <c r="P62" s="9">
        <f t="shared" si="47"/>
        <v>2.5459929226890345E-3</v>
      </c>
      <c r="Q62" s="12">
        <f t="shared" si="48"/>
        <v>4.8373865531091658E-4</v>
      </c>
      <c r="R62" s="9">
        <f t="shared" si="49"/>
        <v>1.8955666666666669E-2</v>
      </c>
      <c r="S62" s="13">
        <f t="shared" si="50"/>
        <v>2.5519474667781834E-2</v>
      </c>
      <c r="T62" s="2">
        <f t="shared" si="51"/>
        <v>0.01</v>
      </c>
      <c r="U62" s="14">
        <f t="shared" si="52"/>
        <v>2.5519474667781835E-4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1.2255194746677819E-2</v>
      </c>
      <c r="AR62" s="9">
        <f t="shared" si="56"/>
        <v>9.9766666666666666</v>
      </c>
      <c r="AS62" s="1">
        <f t="shared" si="57"/>
        <v>0.19</v>
      </c>
      <c r="AT62" s="1">
        <f t="shared" si="58"/>
        <v>12916.583333333334</v>
      </c>
      <c r="AU62" s="1">
        <f t="shared" si="59"/>
        <v>2010396.56241095</v>
      </c>
    </row>
    <row r="63" spans="1:48" x14ac:dyDescent="0.15">
      <c r="C63" s="7">
        <v>5</v>
      </c>
      <c r="D63" s="7">
        <f t="shared" si="60"/>
        <v>11.399575234089999</v>
      </c>
      <c r="E63" s="10">
        <f t="shared" si="61"/>
        <v>1.5540791077807301</v>
      </c>
      <c r="F63" s="7" t="s">
        <v>85</v>
      </c>
      <c r="G63" s="1">
        <v>6</v>
      </c>
      <c r="H63" s="9">
        <f t="shared" si="42"/>
        <v>11.399575234089999</v>
      </c>
      <c r="I63" s="9">
        <f t="shared" si="43"/>
        <v>284.54957523408996</v>
      </c>
      <c r="J63" s="9">
        <f t="shared" si="44"/>
        <v>7.267816602498646E-2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0.21663866206370896</v>
      </c>
      <c r="P63" s="9">
        <f t="shared" si="47"/>
        <v>1.5744900648897175E-2</v>
      </c>
      <c r="Q63" s="12">
        <f t="shared" si="48"/>
        <v>2.9915311232904633E-3</v>
      </c>
      <c r="R63" s="9">
        <f t="shared" si="49"/>
        <v>1.8955666666666669E-2</v>
      </c>
      <c r="S63" s="13">
        <f t="shared" si="50"/>
        <v>0.15781724673134487</v>
      </c>
      <c r="T63" s="2">
        <f t="shared" si="51"/>
        <v>0.01</v>
      </c>
      <c r="U63" s="14">
        <f t="shared" si="52"/>
        <v>1.5781724673134487E-3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1.357817246731345E-2</v>
      </c>
      <c r="AR63" s="9">
        <f t="shared" si="56"/>
        <v>9.9766666666666666</v>
      </c>
      <c r="AS63" s="1">
        <f t="shared" si="57"/>
        <v>0.19</v>
      </c>
      <c r="AT63" s="1">
        <f t="shared" si="58"/>
        <v>12916.583333333334</v>
      </c>
      <c r="AU63" s="1">
        <f t="shared" si="59"/>
        <v>2227423.7020598855</v>
      </c>
    </row>
    <row r="64" spans="1:48" x14ac:dyDescent="0.15">
      <c r="C64" s="7">
        <v>6</v>
      </c>
      <c r="D64" s="7">
        <f t="shared" si="60"/>
        <v>12.0834127507123</v>
      </c>
      <c r="E64" s="10">
        <f t="shared" si="61"/>
        <v>11.399575234089999</v>
      </c>
      <c r="F64" s="7" t="s">
        <v>83</v>
      </c>
      <c r="G64" s="1">
        <v>7</v>
      </c>
      <c r="H64" s="9">
        <f t="shared" si="42"/>
        <v>12.0834127507123</v>
      </c>
      <c r="I64" s="9">
        <f t="shared" si="43"/>
        <v>285.23341275071226</v>
      </c>
      <c r="J64" s="9">
        <f t="shared" si="44"/>
        <v>7.8891865113637119E-2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0.30066042808147847</v>
      </c>
      <c r="P64" s="9">
        <f t="shared" si="47"/>
        <v>2.3719661937212394E-2</v>
      </c>
      <c r="Q64" s="12">
        <f t="shared" si="48"/>
        <v>4.5067357680703551E-3</v>
      </c>
      <c r="R64" s="9">
        <f t="shared" si="49"/>
        <v>1.8955666666666669E-2</v>
      </c>
      <c r="S64" s="13">
        <f t="shared" si="50"/>
        <v>0.23775137257479845</v>
      </c>
      <c r="T64" s="2">
        <f t="shared" si="51"/>
        <v>0.01</v>
      </c>
      <c r="U64" s="14">
        <f t="shared" si="52"/>
        <v>2.3775137257479846E-3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2.2477513725747984E-2</v>
      </c>
      <c r="AR64" s="9">
        <f t="shared" si="56"/>
        <v>9.9766666666666666</v>
      </c>
      <c r="AS64" s="1">
        <f t="shared" si="57"/>
        <v>0.19</v>
      </c>
      <c r="AT64" s="1">
        <f t="shared" si="58"/>
        <v>12916.583333333334</v>
      </c>
      <c r="AU64" s="1">
        <f t="shared" si="59"/>
        <v>3687311.1574207018</v>
      </c>
    </row>
    <row r="65" spans="1:48" x14ac:dyDescent="0.15">
      <c r="C65" s="7">
        <v>7</v>
      </c>
      <c r="D65" s="7">
        <f t="shared" si="60"/>
        <v>19.596341492451501</v>
      </c>
      <c r="E65" s="10">
        <f t="shared" si="61"/>
        <v>12.0834127507123</v>
      </c>
      <c r="F65" s="7" t="s">
        <v>83</v>
      </c>
      <c r="G65" s="1">
        <v>8</v>
      </c>
      <c r="H65" s="9">
        <f t="shared" si="42"/>
        <v>19.596341492451501</v>
      </c>
      <c r="I65" s="9">
        <f t="shared" si="43"/>
        <v>292.74634149245151</v>
      </c>
      <c r="J65" s="9">
        <f t="shared" si="44"/>
        <v>0.18945219501360033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0.37670743281093277</v>
      </c>
      <c r="P65" s="9">
        <f t="shared" si="47"/>
        <v>7.1368050023969579E-2</v>
      </c>
      <c r="Q65" s="12">
        <f t="shared" si="48"/>
        <v>1.355992950455422E-2</v>
      </c>
      <c r="R65" s="9">
        <f t="shared" si="49"/>
        <v>1.8955666666666669E-2</v>
      </c>
      <c r="S65" s="13">
        <f t="shared" si="50"/>
        <v>0.71534964942167956</v>
      </c>
      <c r="T65" s="2">
        <f t="shared" si="51"/>
        <v>0.01</v>
      </c>
      <c r="U65" s="14">
        <f t="shared" si="52"/>
        <v>7.1534964942167956E-3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2.7253496494216795E-2</v>
      </c>
      <c r="AR65" s="9">
        <f t="shared" si="56"/>
        <v>9.9766666666666666</v>
      </c>
      <c r="AS65" s="1">
        <f t="shared" si="57"/>
        <v>0.19</v>
      </c>
      <c r="AT65" s="1">
        <f t="shared" si="58"/>
        <v>12916.583333333334</v>
      </c>
      <c r="AU65" s="1">
        <f t="shared" si="59"/>
        <v>4470784.5773324063</v>
      </c>
    </row>
    <row r="66" spans="1:48" x14ac:dyDescent="0.15">
      <c r="C66" s="7">
        <v>8</v>
      </c>
      <c r="D66" s="7">
        <f t="shared" si="60"/>
        <v>15.071235042202099</v>
      </c>
      <c r="E66" s="10">
        <f t="shared" si="61"/>
        <v>19.596341492451501</v>
      </c>
      <c r="F66" s="7" t="s">
        <v>83</v>
      </c>
      <c r="G66" s="1">
        <v>9</v>
      </c>
      <c r="H66" s="9">
        <f t="shared" si="42"/>
        <v>15.071235042202099</v>
      </c>
      <c r="I66" s="9">
        <f t="shared" si="43"/>
        <v>288.22123504220207</v>
      </c>
      <c r="J66" s="9">
        <f t="shared" si="44"/>
        <v>0.11238702015117921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0.40510604945362988</v>
      </c>
      <c r="P66" s="9">
        <f t="shared" si="47"/>
        <v>4.5528661743309704E-2</v>
      </c>
      <c r="Q66" s="12">
        <f t="shared" si="48"/>
        <v>8.6504457312288445E-3</v>
      </c>
      <c r="R66" s="9">
        <f t="shared" si="49"/>
        <v>1.8955666666666669E-2</v>
      </c>
      <c r="S66" s="13">
        <f t="shared" si="50"/>
        <v>0.45635143745382262</v>
      </c>
      <c r="T66" s="2">
        <f t="shared" si="51"/>
        <v>0.01</v>
      </c>
      <c r="U66" s="14">
        <f t="shared" si="52"/>
        <v>4.5635143745382262E-3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2.4663514374538224E-2</v>
      </c>
      <c r="AR66" s="9">
        <f t="shared" si="56"/>
        <v>9.9766666666666666</v>
      </c>
      <c r="AS66" s="1">
        <f t="shared" si="57"/>
        <v>0.19</v>
      </c>
      <c r="AT66" s="1">
        <f t="shared" si="58"/>
        <v>12916.583333333334</v>
      </c>
      <c r="AU66" s="1">
        <f t="shared" si="59"/>
        <v>4045912.4102443131</v>
      </c>
    </row>
    <row r="67" spans="1:48" x14ac:dyDescent="0.15">
      <c r="C67" s="7">
        <v>9</v>
      </c>
      <c r="D67" s="7">
        <f t="shared" si="60"/>
        <v>9.8408198972836392</v>
      </c>
      <c r="E67" s="10">
        <f t="shared" si="61"/>
        <v>15.071235042202099</v>
      </c>
      <c r="F67" s="7" t="s">
        <v>83</v>
      </c>
      <c r="G67" s="1">
        <v>10</v>
      </c>
      <c r="H67" s="9">
        <f t="shared" si="42"/>
        <v>9.8408198972836392</v>
      </c>
      <c r="I67" s="9">
        <f t="shared" si="43"/>
        <v>282.99081989728364</v>
      </c>
      <c r="J67" s="9">
        <f t="shared" si="44"/>
        <v>6.0193345721897711E-2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0.45934405437698689</v>
      </c>
      <c r="P67" s="9">
        <f t="shared" si="47"/>
        <v>2.7649455470412154E-2</v>
      </c>
      <c r="Q67" s="12">
        <f t="shared" si="48"/>
        <v>5.253396539378309E-3</v>
      </c>
      <c r="R67" s="9">
        <f t="shared" si="49"/>
        <v>1.8955666666666669E-2</v>
      </c>
      <c r="S67" s="13">
        <f t="shared" si="50"/>
        <v>0.27714121754505994</v>
      </c>
      <c r="T67" s="2">
        <f t="shared" si="51"/>
        <v>0.01</v>
      </c>
      <c r="U67" s="14">
        <f t="shared" si="52"/>
        <v>2.7714121754505994E-3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2.2871412175450599E-2</v>
      </c>
      <c r="AR67" s="9">
        <f t="shared" si="56"/>
        <v>9.9766666666666666</v>
      </c>
      <c r="AS67" s="1">
        <f t="shared" si="57"/>
        <v>0.19</v>
      </c>
      <c r="AT67" s="1">
        <f t="shared" si="58"/>
        <v>12916.583333333334</v>
      </c>
      <c r="AU67" s="1">
        <f t="shared" si="59"/>
        <v>3751928.0081187137</v>
      </c>
    </row>
    <row r="68" spans="1:48" x14ac:dyDescent="0.15">
      <c r="C68" s="7">
        <v>10</v>
      </c>
      <c r="D68" s="7">
        <f t="shared" si="60"/>
        <v>2.8102820356241298</v>
      </c>
      <c r="E68" s="10">
        <f t="shared" si="61"/>
        <v>9.8408198972836392</v>
      </c>
      <c r="F68" s="7" t="s">
        <v>83</v>
      </c>
      <c r="G68" s="1">
        <v>11</v>
      </c>
      <c r="H68" s="9">
        <f t="shared" si="42"/>
        <v>2.8102820356241298</v>
      </c>
      <c r="I68" s="9">
        <f t="shared" si="43"/>
        <v>275.96028203562412</v>
      </c>
      <c r="J68" s="9">
        <f t="shared" si="44"/>
        <v>2.5053017061559654E-2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0.41010986896124602</v>
      </c>
      <c r="O68" s="9">
        <f t="shared" si="62"/>
        <v>0.12135139661199534</v>
      </c>
      <c r="P68" s="9">
        <f t="shared" si="47"/>
        <v>3.0402186097644116E-3</v>
      </c>
      <c r="Q68" s="12">
        <f t="shared" si="48"/>
        <v>5.7764153585523827E-4</v>
      </c>
      <c r="R68" s="9">
        <f t="shared" si="49"/>
        <v>1.8955666666666669E-2</v>
      </c>
      <c r="S68" s="13">
        <f t="shared" si="50"/>
        <v>3.0473290442008801E-2</v>
      </c>
      <c r="T68" s="2">
        <f t="shared" si="51"/>
        <v>0.01</v>
      </c>
      <c r="U68" s="14">
        <f t="shared" si="52"/>
        <v>3.0473290442008802E-4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1.2304732904420088E-2</v>
      </c>
      <c r="AR68" s="9">
        <f t="shared" si="56"/>
        <v>9.9766666666666666</v>
      </c>
      <c r="AS68" s="1">
        <f t="shared" si="57"/>
        <v>0.19</v>
      </c>
      <c r="AT68" s="1">
        <f t="shared" si="58"/>
        <v>12916.583333333334</v>
      </c>
      <c r="AU68" s="1">
        <f t="shared" si="59"/>
        <v>2018523.0217689481</v>
      </c>
    </row>
    <row r="69" spans="1:48" x14ac:dyDescent="0.15">
      <c r="C69" s="7">
        <v>11</v>
      </c>
      <c r="D69" s="7">
        <f t="shared" si="60"/>
        <v>0.57450532397917498</v>
      </c>
      <c r="E69" s="10">
        <f t="shared" si="61"/>
        <v>2.8102820356241298</v>
      </c>
      <c r="F69" s="7" t="s">
        <v>85</v>
      </c>
      <c r="G69" s="1">
        <v>12</v>
      </c>
      <c r="H69" s="9">
        <f t="shared" si="42"/>
        <v>0.57450532397917498</v>
      </c>
      <c r="I69" s="9">
        <f t="shared" si="43"/>
        <v>273.72450532397914</v>
      </c>
      <c r="J69" s="9">
        <f t="shared" si="44"/>
        <v>1.8780158746619997E-2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0.2180778446688976</v>
      </c>
      <c r="P69" s="9">
        <f t="shared" si="47"/>
        <v>4.0955365420026341E-3</v>
      </c>
      <c r="Q69" s="12">
        <f t="shared" si="48"/>
        <v>7.7815194298050047E-4</v>
      </c>
      <c r="R69" s="9">
        <f t="shared" si="49"/>
        <v>1.8955666666666669E-2</v>
      </c>
      <c r="S69" s="13">
        <f t="shared" si="50"/>
        <v>4.1051151440053127E-2</v>
      </c>
      <c r="T69" s="2">
        <f t="shared" si="51"/>
        <v>0.01</v>
      </c>
      <c r="U69" s="14">
        <f t="shared" si="52"/>
        <v>4.105115144005313E-4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1.2410511514400532E-2</v>
      </c>
      <c r="AR69" s="9">
        <f t="shared" si="56"/>
        <v>9.9766666666666666</v>
      </c>
      <c r="AS69" s="1">
        <f t="shared" si="57"/>
        <v>0.19</v>
      </c>
      <c r="AT69" s="1">
        <f t="shared" si="58"/>
        <v>12916.583333333334</v>
      </c>
      <c r="AU69" s="1">
        <f t="shared" si="59"/>
        <v>2035875.4146339362</v>
      </c>
      <c r="AV69" s="1">
        <f>SUM(AU58:AU69)</f>
        <v>32221606.40318875</v>
      </c>
    </row>
    <row r="70" spans="1:48" x14ac:dyDescent="0.15">
      <c r="C70" s="7">
        <v>12</v>
      </c>
      <c r="D70" s="7">
        <f t="shared" si="60"/>
        <v>-5.5681946271599996</v>
      </c>
      <c r="E70" s="10">
        <f t="shared" si="61"/>
        <v>0.57450532397917498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-1.24950380780645</v>
      </c>
      <c r="E73" s="7"/>
      <c r="F73" s="7"/>
      <c r="G73" s="1">
        <v>1</v>
      </c>
      <c r="H73" s="9">
        <f t="shared" ref="H73:H84" si="63">E74</f>
        <v>-1.24950380780645</v>
      </c>
      <c r="I73" s="9">
        <f t="shared" ref="I73:I84" si="64">H73+273.15</f>
        <v>271.90049619219354</v>
      </c>
      <c r="J73" s="9">
        <f t="shared" ref="J73:J84" si="65">EXP(($C$15*(I73-$C$13))/($C$16*I73*$C$13))</f>
        <v>1.4793297328637761E-2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1.6198660574858351E-3</v>
      </c>
      <c r="Q73" s="12">
        <f t="shared" ref="Q73:Q84" si="69">P73*$B$75</f>
        <v>2.9157589034745031E-4</v>
      </c>
      <c r="R73" s="9">
        <f t="shared" ref="R73:R84" si="70">L73*$B$75</f>
        <v>1.9710000000000002E-2</v>
      </c>
      <c r="S73" s="13">
        <f t="shared" ref="S73:S84" si="71">Q73/R73</f>
        <v>1.4793297328637761E-2</v>
      </c>
      <c r="T73" s="2">
        <f t="shared" ref="T73:T84" si="72">$B$74/100</f>
        <v>0.01</v>
      </c>
      <c r="U73" s="14">
        <f t="shared" ref="U73:U84" si="73">S73*T73</f>
        <v>1.4793297328637761E-4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1.2747932973286377E-2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453.08333333333331</v>
      </c>
      <c r="AU73" s="1">
        <f t="shared" ref="AU73:AU84" si="80">AT73*10000*AS73*0.67*AR73*AQ73</f>
        <v>76274.485226332326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-7.2608076078582604</v>
      </c>
      <c r="E74" s="10">
        <f t="shared" ref="E74:E85" si="82">D73</f>
        <v>-1.24950380780645</v>
      </c>
      <c r="F74" s="7" t="s">
        <v>83</v>
      </c>
      <c r="G74" s="1">
        <v>2</v>
      </c>
      <c r="H74" s="9">
        <f t="shared" si="63"/>
        <v>-7.2608076078582604</v>
      </c>
      <c r="I74" s="9">
        <f t="shared" si="64"/>
        <v>265.88919239214169</v>
      </c>
      <c r="J74" s="9">
        <f t="shared" si="65"/>
        <v>6.5835105639168107E-3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0.21738013394251418</v>
      </c>
      <c r="P74" s="9">
        <f t="shared" si="68"/>
        <v>1.4311244081961934E-3</v>
      </c>
      <c r="Q74" s="12">
        <f t="shared" si="69"/>
        <v>2.5760239347531478E-4</v>
      </c>
      <c r="R74" s="9">
        <f t="shared" si="70"/>
        <v>1.9710000000000002E-2</v>
      </c>
      <c r="S74" s="13">
        <f t="shared" si="71"/>
        <v>1.306962929859537E-2</v>
      </c>
      <c r="T74" s="2">
        <f t="shared" si="72"/>
        <v>0.01</v>
      </c>
      <c r="U74" s="14">
        <f t="shared" si="73"/>
        <v>1.3069629298595369E-4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1.2730696292985955E-2</v>
      </c>
      <c r="AR74" s="9">
        <f t="shared" si="77"/>
        <v>10.950000000000001</v>
      </c>
      <c r="AS74" s="1">
        <f t="shared" si="78"/>
        <v>0.18</v>
      </c>
      <c r="AT74" s="1">
        <f t="shared" si="79"/>
        <v>453.08333333333331</v>
      </c>
      <c r="AU74" s="1">
        <f t="shared" si="80"/>
        <v>76171.353297439957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-11.7528104689319</v>
      </c>
      <c r="E75" s="10">
        <f t="shared" si="82"/>
        <v>-7.2608076078582604</v>
      </c>
      <c r="F75" s="7" t="s">
        <v>83</v>
      </c>
      <c r="G75" s="1">
        <v>3</v>
      </c>
      <c r="H75" s="9">
        <f t="shared" si="63"/>
        <v>-11.7528104689319</v>
      </c>
      <c r="I75" s="9">
        <f t="shared" si="64"/>
        <v>261.39718953106808</v>
      </c>
      <c r="J75" s="9">
        <f t="shared" si="65"/>
        <v>3.5087970413368403E-3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0.32544900953431799</v>
      </c>
      <c r="P75" s="9">
        <f t="shared" si="68"/>
        <v>1.14193452176002E-3</v>
      </c>
      <c r="Q75" s="12">
        <f t="shared" si="69"/>
        <v>2.055482139168036E-4</v>
      </c>
      <c r="R75" s="9">
        <f t="shared" si="70"/>
        <v>1.9710000000000002E-2</v>
      </c>
      <c r="S75" s="13">
        <f t="shared" si="71"/>
        <v>1.0428625769497898E-2</v>
      </c>
      <c r="T75" s="2">
        <f t="shared" si="72"/>
        <v>0.01</v>
      </c>
      <c r="U75" s="14">
        <f t="shared" si="73"/>
        <v>1.0428625769497899E-4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1.2704286257694979E-2</v>
      </c>
      <c r="AR75" s="9">
        <f t="shared" si="77"/>
        <v>10.950000000000001</v>
      </c>
      <c r="AS75" s="1">
        <f t="shared" si="78"/>
        <v>0.18</v>
      </c>
      <c r="AT75" s="1">
        <f t="shared" si="79"/>
        <v>453.08333333333331</v>
      </c>
      <c r="AU75" s="1">
        <f t="shared" si="80"/>
        <v>76013.334593478328</v>
      </c>
    </row>
    <row r="76" spans="1:48" x14ac:dyDescent="0.15">
      <c r="C76" s="7">
        <v>3</v>
      </c>
      <c r="D76" s="7">
        <f t="shared" si="81"/>
        <v>-8.4089138036996491</v>
      </c>
      <c r="E76" s="10">
        <f t="shared" si="82"/>
        <v>-11.7528104689319</v>
      </c>
      <c r="F76" s="7" t="s">
        <v>83</v>
      </c>
      <c r="G76" s="1">
        <v>4</v>
      </c>
      <c r="H76" s="9">
        <f t="shared" si="63"/>
        <v>-8.4089138036996491</v>
      </c>
      <c r="I76" s="9">
        <f t="shared" si="64"/>
        <v>264.74108619630033</v>
      </c>
      <c r="J76" s="9">
        <f t="shared" si="65"/>
        <v>5.6167818408931185E-3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0.433807075012558</v>
      </c>
      <c r="P76" s="9">
        <f t="shared" si="68"/>
        <v>2.4365997013814948E-3</v>
      </c>
      <c r="Q76" s="12">
        <f t="shared" si="69"/>
        <v>4.3858794624866904E-4</v>
      </c>
      <c r="R76" s="9">
        <f t="shared" si="70"/>
        <v>1.9710000000000002E-2</v>
      </c>
      <c r="S76" s="13">
        <f t="shared" si="71"/>
        <v>2.2252052067410908E-2</v>
      </c>
      <c r="T76" s="2">
        <f t="shared" si="72"/>
        <v>0.01</v>
      </c>
      <c r="U76" s="14">
        <f t="shared" si="73"/>
        <v>2.2252052067410908E-4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1.2822520520674108E-2</v>
      </c>
      <c r="AR76" s="9">
        <f t="shared" si="77"/>
        <v>10.950000000000001</v>
      </c>
      <c r="AS76" s="1">
        <f t="shared" si="78"/>
        <v>0.18</v>
      </c>
      <c r="AT76" s="1">
        <f t="shared" si="79"/>
        <v>453.08333333333331</v>
      </c>
      <c r="AU76" s="1">
        <f t="shared" si="80"/>
        <v>76720.763598929319</v>
      </c>
    </row>
    <row r="77" spans="1:48" x14ac:dyDescent="0.15">
      <c r="C77" s="7">
        <v>4</v>
      </c>
      <c r="D77" s="7">
        <f t="shared" si="81"/>
        <v>1.5540791077807301</v>
      </c>
      <c r="E77" s="10">
        <f t="shared" si="82"/>
        <v>-8.4089138036996491</v>
      </c>
      <c r="F77" s="7" t="s">
        <v>83</v>
      </c>
      <c r="G77" s="1">
        <v>5</v>
      </c>
      <c r="H77" s="9">
        <f t="shared" si="63"/>
        <v>1.5540791077807301</v>
      </c>
      <c r="I77" s="9">
        <f t="shared" si="64"/>
        <v>274.70407910778073</v>
      </c>
      <c r="J77" s="9">
        <f t="shared" si="65"/>
        <v>2.1320011821605627E-2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0.40980195154561772</v>
      </c>
      <c r="O77" s="9">
        <f t="shared" si="83"/>
        <v>0.13106852376555878</v>
      </c>
      <c r="P77" s="9">
        <f t="shared" si="68"/>
        <v>2.7943824761221111E-3</v>
      </c>
      <c r="Q77" s="12">
        <f t="shared" si="69"/>
        <v>5.0298884570198002E-4</v>
      </c>
      <c r="R77" s="9">
        <f t="shared" si="70"/>
        <v>1.9710000000000002E-2</v>
      </c>
      <c r="S77" s="13">
        <f t="shared" si="71"/>
        <v>2.5519474667781834E-2</v>
      </c>
      <c r="T77" s="2">
        <f t="shared" si="72"/>
        <v>0.01</v>
      </c>
      <c r="U77" s="14">
        <f t="shared" si="73"/>
        <v>2.5519474667781835E-4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1.2855194746677819E-2</v>
      </c>
      <c r="AR77" s="9">
        <f t="shared" si="77"/>
        <v>10.950000000000001</v>
      </c>
      <c r="AS77" s="1">
        <f t="shared" si="78"/>
        <v>0.18</v>
      </c>
      <c r="AT77" s="1">
        <f t="shared" si="79"/>
        <v>453.08333333333331</v>
      </c>
      <c r="AU77" s="1">
        <f t="shared" si="80"/>
        <v>76916.26272602893</v>
      </c>
    </row>
    <row r="78" spans="1:48" x14ac:dyDescent="0.15">
      <c r="C78" s="7">
        <v>5</v>
      </c>
      <c r="D78" s="7">
        <f t="shared" si="81"/>
        <v>11.399575234089999</v>
      </c>
      <c r="E78" s="10">
        <f t="shared" si="82"/>
        <v>1.5540791077807301</v>
      </c>
      <c r="F78" s="7" t="s">
        <v>85</v>
      </c>
      <c r="G78" s="1">
        <v>6</v>
      </c>
      <c r="H78" s="9">
        <f t="shared" si="63"/>
        <v>11.399575234089999</v>
      </c>
      <c r="I78" s="9">
        <f t="shared" si="64"/>
        <v>284.54957523408996</v>
      </c>
      <c r="J78" s="9">
        <f t="shared" si="65"/>
        <v>7.267816602498646E-2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0.23777414128943669</v>
      </c>
      <c r="P78" s="9">
        <f t="shared" si="68"/>
        <v>1.7280988517082266E-2</v>
      </c>
      <c r="Q78" s="12">
        <f t="shared" si="69"/>
        <v>3.1105779330748077E-3</v>
      </c>
      <c r="R78" s="9">
        <f t="shared" si="70"/>
        <v>1.9710000000000002E-2</v>
      </c>
      <c r="S78" s="13">
        <f t="shared" si="71"/>
        <v>0.15781724673134487</v>
      </c>
      <c r="T78" s="2">
        <f t="shared" si="72"/>
        <v>0.01</v>
      </c>
      <c r="U78" s="14">
        <f t="shared" si="73"/>
        <v>1.5781724673134487E-3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1.4178172467313449E-2</v>
      </c>
      <c r="AR78" s="9">
        <f t="shared" si="77"/>
        <v>10.950000000000001</v>
      </c>
      <c r="AS78" s="1">
        <f t="shared" si="78"/>
        <v>0.18</v>
      </c>
      <c r="AT78" s="1">
        <f t="shared" si="79"/>
        <v>453.08333333333331</v>
      </c>
      <c r="AU78" s="1">
        <f t="shared" si="80"/>
        <v>84832.012269021317</v>
      </c>
    </row>
    <row r="79" spans="1:48" x14ac:dyDescent="0.15">
      <c r="C79" s="7">
        <v>6</v>
      </c>
      <c r="D79" s="7">
        <f t="shared" si="81"/>
        <v>12.0834127507123</v>
      </c>
      <c r="E79" s="10">
        <f t="shared" si="82"/>
        <v>11.399575234089999</v>
      </c>
      <c r="F79" s="7" t="s">
        <v>83</v>
      </c>
      <c r="G79" s="1">
        <v>7</v>
      </c>
      <c r="H79" s="9">
        <f t="shared" si="63"/>
        <v>12.0834127507123</v>
      </c>
      <c r="I79" s="9">
        <f t="shared" si="64"/>
        <v>285.23341275071226</v>
      </c>
      <c r="J79" s="9">
        <f t="shared" si="65"/>
        <v>7.8891865113637119E-2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0.32999315277235441</v>
      </c>
      <c r="P79" s="9">
        <f t="shared" si="68"/>
        <v>2.6033775296940433E-2</v>
      </c>
      <c r="Q79" s="12">
        <f t="shared" si="69"/>
        <v>4.6860795534492778E-3</v>
      </c>
      <c r="R79" s="9">
        <f t="shared" si="70"/>
        <v>1.9710000000000002E-2</v>
      </c>
      <c r="S79" s="13">
        <f t="shared" si="71"/>
        <v>0.23775137257479845</v>
      </c>
      <c r="T79" s="2">
        <f t="shared" si="72"/>
        <v>0.01</v>
      </c>
      <c r="U79" s="14">
        <f t="shared" si="73"/>
        <v>2.3775137257479846E-3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2.3977513725747985E-2</v>
      </c>
      <c r="AR79" s="9">
        <f t="shared" si="77"/>
        <v>10.950000000000001</v>
      </c>
      <c r="AS79" s="1">
        <f t="shared" si="78"/>
        <v>0.18</v>
      </c>
      <c r="AT79" s="1">
        <f t="shared" si="79"/>
        <v>453.08333333333331</v>
      </c>
      <c r="AU79" s="1">
        <f t="shared" si="80"/>
        <v>143464.24006709125</v>
      </c>
    </row>
    <row r="80" spans="1:48" x14ac:dyDescent="0.15">
      <c r="C80" s="7">
        <v>7</v>
      </c>
      <c r="D80" s="7">
        <f t="shared" si="81"/>
        <v>19.596341492451501</v>
      </c>
      <c r="E80" s="10">
        <f t="shared" si="82"/>
        <v>12.0834127507123</v>
      </c>
      <c r="F80" s="7" t="s">
        <v>83</v>
      </c>
      <c r="G80" s="1">
        <v>8</v>
      </c>
      <c r="H80" s="9">
        <f t="shared" si="63"/>
        <v>19.596341492451501</v>
      </c>
      <c r="I80" s="9">
        <f t="shared" si="64"/>
        <v>292.74634149245151</v>
      </c>
      <c r="J80" s="9">
        <f t="shared" si="65"/>
        <v>0.18945219501360033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0.413459377475414</v>
      </c>
      <c r="P80" s="9">
        <f t="shared" si="68"/>
        <v>7.8330786611673933E-2</v>
      </c>
      <c r="Q80" s="12">
        <f t="shared" si="69"/>
        <v>1.4099541590101308E-2</v>
      </c>
      <c r="R80" s="9">
        <f t="shared" si="70"/>
        <v>1.9710000000000002E-2</v>
      </c>
      <c r="S80" s="13">
        <f t="shared" si="71"/>
        <v>0.71534964942167967</v>
      </c>
      <c r="T80" s="2">
        <f t="shared" si="72"/>
        <v>0.01</v>
      </c>
      <c r="U80" s="14">
        <f t="shared" si="73"/>
        <v>7.1534964942167965E-3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2.8753496494216796E-2</v>
      </c>
      <c r="AR80" s="9">
        <f t="shared" si="77"/>
        <v>10.950000000000001</v>
      </c>
      <c r="AS80" s="1">
        <f t="shared" si="78"/>
        <v>0.18</v>
      </c>
      <c r="AT80" s="1">
        <f t="shared" si="79"/>
        <v>453.08333333333331</v>
      </c>
      <c r="AU80" s="1">
        <f t="shared" si="80"/>
        <v>172040.29454417096</v>
      </c>
    </row>
    <row r="81" spans="1:48" x14ac:dyDescent="0.15">
      <c r="C81" s="7">
        <v>8</v>
      </c>
      <c r="D81" s="7">
        <f t="shared" si="81"/>
        <v>15.071235042202099</v>
      </c>
      <c r="E81" s="10">
        <f t="shared" si="82"/>
        <v>19.596341492451501</v>
      </c>
      <c r="F81" s="7" t="s">
        <v>83</v>
      </c>
      <c r="G81" s="1">
        <v>9</v>
      </c>
      <c r="H81" s="9">
        <f t="shared" si="63"/>
        <v>15.071235042202099</v>
      </c>
      <c r="I81" s="9">
        <f t="shared" si="64"/>
        <v>288.22123504220207</v>
      </c>
      <c r="J81" s="9">
        <f t="shared" si="65"/>
        <v>0.11238702015117921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0.44462859086374007</v>
      </c>
      <c r="P81" s="9">
        <f t="shared" si="68"/>
        <v>4.9970482401193575E-2</v>
      </c>
      <c r="Q81" s="12">
        <f t="shared" si="69"/>
        <v>8.9946868322148439E-3</v>
      </c>
      <c r="R81" s="9">
        <f t="shared" si="70"/>
        <v>1.9710000000000002E-2</v>
      </c>
      <c r="S81" s="13">
        <f t="shared" si="71"/>
        <v>0.45635143745382256</v>
      </c>
      <c r="T81" s="2">
        <f t="shared" si="72"/>
        <v>0.01</v>
      </c>
      <c r="U81" s="14">
        <f t="shared" si="73"/>
        <v>4.5635143745382254E-3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2.6163514374538226E-2</v>
      </c>
      <c r="AR81" s="9">
        <f t="shared" si="77"/>
        <v>10.950000000000001</v>
      </c>
      <c r="AS81" s="1">
        <f t="shared" si="78"/>
        <v>0.18</v>
      </c>
      <c r="AT81" s="1">
        <f t="shared" si="79"/>
        <v>453.08333333333331</v>
      </c>
      <c r="AU81" s="1">
        <f t="shared" si="80"/>
        <v>156543.69965793658</v>
      </c>
    </row>
    <row r="82" spans="1:48" x14ac:dyDescent="0.15">
      <c r="C82" s="7">
        <v>9</v>
      </c>
      <c r="D82" s="7">
        <f t="shared" si="81"/>
        <v>9.8408198972836392</v>
      </c>
      <c r="E82" s="10">
        <f t="shared" si="82"/>
        <v>15.071235042202099</v>
      </c>
      <c r="F82" s="7" t="s">
        <v>83</v>
      </c>
      <c r="G82" s="1">
        <v>10</v>
      </c>
      <c r="H82" s="9">
        <f t="shared" si="63"/>
        <v>9.8408198972836392</v>
      </c>
      <c r="I82" s="9">
        <f t="shared" si="64"/>
        <v>282.99081989728364</v>
      </c>
      <c r="J82" s="9">
        <f t="shared" si="65"/>
        <v>6.0193345721897711E-2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0.50415810846254649</v>
      </c>
      <c r="P82" s="9">
        <f t="shared" si="68"/>
        <v>3.0346963321184067E-2</v>
      </c>
      <c r="Q82" s="12">
        <f t="shared" si="69"/>
        <v>5.4624533978131322E-3</v>
      </c>
      <c r="R82" s="9">
        <f t="shared" si="70"/>
        <v>1.9710000000000002E-2</v>
      </c>
      <c r="S82" s="13">
        <f t="shared" si="71"/>
        <v>0.27714121754505994</v>
      </c>
      <c r="T82" s="2">
        <f t="shared" si="72"/>
        <v>0.01</v>
      </c>
      <c r="U82" s="14">
        <f t="shared" si="73"/>
        <v>2.7714121754505994E-3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2.4371412175450601E-2</v>
      </c>
      <c r="AR82" s="9">
        <f t="shared" si="77"/>
        <v>10.950000000000001</v>
      </c>
      <c r="AS82" s="1">
        <f t="shared" si="78"/>
        <v>0.18</v>
      </c>
      <c r="AT82" s="1">
        <f t="shared" si="79"/>
        <v>453.08333333333331</v>
      </c>
      <c r="AU82" s="1">
        <f t="shared" si="80"/>
        <v>145821.04579751642</v>
      </c>
    </row>
    <row r="83" spans="1:48" x14ac:dyDescent="0.15">
      <c r="C83" s="7">
        <v>10</v>
      </c>
      <c r="D83" s="7">
        <f t="shared" si="81"/>
        <v>2.8102820356241298</v>
      </c>
      <c r="E83" s="10">
        <f t="shared" si="82"/>
        <v>9.8408198972836392</v>
      </c>
      <c r="F83" s="7" t="s">
        <v>83</v>
      </c>
      <c r="G83" s="1">
        <v>11</v>
      </c>
      <c r="H83" s="9">
        <f t="shared" si="63"/>
        <v>2.8102820356241298</v>
      </c>
      <c r="I83" s="9">
        <f t="shared" si="64"/>
        <v>275.96028203562412</v>
      </c>
      <c r="J83" s="9">
        <f t="shared" si="65"/>
        <v>2.5053017061559654E-2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0.45012058788429427</v>
      </c>
      <c r="O83" s="9">
        <f t="shared" si="83"/>
        <v>0.13319055725706824</v>
      </c>
      <c r="P83" s="9">
        <f t="shared" si="68"/>
        <v>3.3368253033999686E-3</v>
      </c>
      <c r="Q83" s="12">
        <f t="shared" si="69"/>
        <v>6.0062855461199432E-4</v>
      </c>
      <c r="R83" s="9">
        <f t="shared" si="70"/>
        <v>1.9710000000000002E-2</v>
      </c>
      <c r="S83" s="13">
        <f t="shared" si="71"/>
        <v>3.0473290442008843E-2</v>
      </c>
      <c r="T83" s="2">
        <f t="shared" si="72"/>
        <v>0.01</v>
      </c>
      <c r="U83" s="14">
        <f t="shared" si="73"/>
        <v>3.0473290442008846E-4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1.2904732904420088E-2</v>
      </c>
      <c r="AR83" s="9">
        <f t="shared" si="77"/>
        <v>10.950000000000001</v>
      </c>
      <c r="AS83" s="1">
        <f t="shared" si="78"/>
        <v>0.18</v>
      </c>
      <c r="AT83" s="1">
        <f t="shared" si="79"/>
        <v>453.08333333333331</v>
      </c>
      <c r="AU83" s="1">
        <f t="shared" si="80"/>
        <v>77212.663522045856</v>
      </c>
    </row>
    <row r="84" spans="1:48" x14ac:dyDescent="0.15">
      <c r="C84" s="7">
        <v>11</v>
      </c>
      <c r="D84" s="7">
        <f t="shared" si="81"/>
        <v>0.57450532397917498</v>
      </c>
      <c r="E84" s="10">
        <f t="shared" si="82"/>
        <v>2.8102820356241298</v>
      </c>
      <c r="F84" s="7" t="s">
        <v>85</v>
      </c>
      <c r="G84" s="1">
        <v>12</v>
      </c>
      <c r="H84" s="9">
        <f t="shared" si="63"/>
        <v>0.57450532397917498</v>
      </c>
      <c r="I84" s="9">
        <f t="shared" si="64"/>
        <v>273.72450532397914</v>
      </c>
      <c r="J84" s="9">
        <f t="shared" si="65"/>
        <v>1.8780158746619997E-2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0.2393537319536683</v>
      </c>
      <c r="P84" s="9">
        <f t="shared" si="68"/>
        <v>4.4951010826858222E-3</v>
      </c>
      <c r="Q84" s="12">
        <f t="shared" si="69"/>
        <v>8.0911819488344798E-4</v>
      </c>
      <c r="R84" s="9">
        <f t="shared" si="70"/>
        <v>1.9710000000000002E-2</v>
      </c>
      <c r="S84" s="13">
        <f t="shared" si="71"/>
        <v>4.1051151440053169E-2</v>
      </c>
      <c r="T84" s="2">
        <f t="shared" si="72"/>
        <v>0.01</v>
      </c>
      <c r="U84" s="14">
        <f t="shared" si="73"/>
        <v>4.1051151440053168E-4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1.3010511514400531E-2</v>
      </c>
      <c r="AR84" s="9">
        <f t="shared" si="77"/>
        <v>10.950000000000001</v>
      </c>
      <c r="AS84" s="1">
        <f t="shared" si="78"/>
        <v>0.18</v>
      </c>
      <c r="AT84" s="1">
        <f t="shared" si="79"/>
        <v>453.08333333333331</v>
      </c>
      <c r="AU84" s="1">
        <f t="shared" si="80"/>
        <v>77845.566835949561</v>
      </c>
      <c r="AV84" s="1">
        <f>SUM(AU73:AU84)</f>
        <v>1239855.7221359408</v>
      </c>
    </row>
    <row r="85" spans="1:48" x14ac:dyDescent="0.15">
      <c r="C85" s="7">
        <v>12</v>
      </c>
      <c r="D85" s="7">
        <f t="shared" si="81"/>
        <v>-5.5681946271599996</v>
      </c>
      <c r="E85" s="10">
        <f t="shared" si="82"/>
        <v>0.57450532397917498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-1.24950380780645</v>
      </c>
      <c r="E89" s="7"/>
      <c r="F89" s="7"/>
      <c r="G89" s="1">
        <v>1</v>
      </c>
      <c r="H89" s="9">
        <f t="shared" ref="H89:H100" si="84">E90</f>
        <v>-1.24950380780645</v>
      </c>
      <c r="I89" s="9">
        <f t="shared" ref="I89:I100" si="85">H89+273.15</f>
        <v>271.90049619219354</v>
      </c>
      <c r="J89" s="9">
        <f t="shared" ref="J89:J100" si="86">EXP(($C$15*(I89-$C$13))/($C$16*I89*$C$13))</f>
        <v>1.4793297328637761E-2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7.84825104851887E-2</v>
      </c>
      <c r="Q89" s="12">
        <f t="shared" ref="Q89:Q100" si="90">P89*$B$91</f>
        <v>3.5317129718334915E-2</v>
      </c>
      <c r="R89" s="9">
        <f t="shared" ref="R89:R100" si="91">L89*$B$91</f>
        <v>2.3873737500000001</v>
      </c>
      <c r="S89" s="13">
        <f t="shared" ref="S89:S100" si="92">Q89/R89</f>
        <v>1.4793297328637761E-2</v>
      </c>
      <c r="T89" s="2">
        <f t="shared" ref="T89:T100" si="93">$B$90/100</f>
        <v>0.51</v>
      </c>
      <c r="U89" s="14">
        <f t="shared" ref="U89:U100" si="94">S89*T89</f>
        <v>7.5445816376052584E-3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3.2611691363737982E-2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86766.666666666672</v>
      </c>
      <c r="AN89" s="1">
        <f t="shared" ref="AN89:AN100" si="99">AM89*10000*AK89*AJ89</f>
        <v>294349946.60919106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-7.2608076078582604</v>
      </c>
      <c r="E90" s="10">
        <f t="shared" ref="E90:E101" si="101">D89</f>
        <v>-1.24950380780645</v>
      </c>
      <c r="F90" s="7" t="s">
        <v>83</v>
      </c>
      <c r="G90" s="1">
        <v>2</v>
      </c>
      <c r="H90" s="9">
        <f t="shared" si="84"/>
        <v>-7.2608076078582604</v>
      </c>
      <c r="I90" s="9">
        <f t="shared" si="85"/>
        <v>265.88919239214169</v>
      </c>
      <c r="J90" s="9">
        <f t="shared" si="86"/>
        <v>6.5835105639168107E-3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10.532067489514811</v>
      </c>
      <c r="P90" s="9">
        <f t="shared" si="89"/>
        <v>6.9337977577105553E-2</v>
      </c>
      <c r="Q90" s="12">
        <f t="shared" si="90"/>
        <v>3.12020899096975E-2</v>
      </c>
      <c r="R90" s="9">
        <f t="shared" si="91"/>
        <v>2.3873737500000001</v>
      </c>
      <c r="S90" s="13">
        <f t="shared" si="92"/>
        <v>1.306962929859537E-2</v>
      </c>
      <c r="T90" s="2">
        <f t="shared" si="93"/>
        <v>0.51</v>
      </c>
      <c r="U90" s="14">
        <f t="shared" si="94"/>
        <v>6.6655109422836386E-3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3.2346651549098514E-2</v>
      </c>
      <c r="AK90" s="9">
        <f t="shared" si="96"/>
        <v>10.4025</v>
      </c>
      <c r="AL90" s="1">
        <f t="shared" si="97"/>
        <v>0.45</v>
      </c>
      <c r="AM90" s="17">
        <f t="shared" si="98"/>
        <v>86766.666666666672</v>
      </c>
      <c r="AN90" s="1">
        <f t="shared" si="99"/>
        <v>291957723.08363712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-11.7528104689319</v>
      </c>
      <c r="E91" s="10">
        <f t="shared" si="101"/>
        <v>-7.2608076078582604</v>
      </c>
      <c r="F91" s="7" t="s">
        <v>83</v>
      </c>
      <c r="G91" s="1">
        <v>3</v>
      </c>
      <c r="H91" s="9">
        <f t="shared" si="84"/>
        <v>-11.7528104689319</v>
      </c>
      <c r="I91" s="9">
        <f t="shared" si="85"/>
        <v>261.39718953106808</v>
      </c>
      <c r="J91" s="9">
        <f t="shared" si="86"/>
        <v>3.5087970413368403E-3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15.768004511937704</v>
      </c>
      <c r="P91" s="9">
        <f t="shared" si="89"/>
        <v>5.5326727579272962E-2</v>
      </c>
      <c r="Q91" s="12">
        <f t="shared" si="90"/>
        <v>2.4897027410672835E-2</v>
      </c>
      <c r="R91" s="9">
        <f t="shared" si="91"/>
        <v>2.3873737500000001</v>
      </c>
      <c r="S91" s="13">
        <f t="shared" si="92"/>
        <v>1.0428625769497898E-2</v>
      </c>
      <c r="T91" s="2">
        <f t="shared" si="93"/>
        <v>0.51</v>
      </c>
      <c r="U91" s="14">
        <f t="shared" si="94"/>
        <v>5.3185991424439284E-3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3.1940557641446841E-2</v>
      </c>
      <c r="AK91" s="9">
        <f t="shared" si="96"/>
        <v>10.4025</v>
      </c>
      <c r="AL91" s="1">
        <f t="shared" si="97"/>
        <v>0.45</v>
      </c>
      <c r="AM91" s="17">
        <f t="shared" si="98"/>
        <v>86766.666666666672</v>
      </c>
      <c r="AN91" s="1">
        <f t="shared" si="99"/>
        <v>288292359.06732917</v>
      </c>
    </row>
    <row r="92" spans="1:48" x14ac:dyDescent="0.15">
      <c r="C92" s="7">
        <v>3</v>
      </c>
      <c r="D92" s="7">
        <f t="shared" si="100"/>
        <v>-8.4089138036996491</v>
      </c>
      <c r="E92" s="10">
        <f t="shared" si="101"/>
        <v>-11.7528104689319</v>
      </c>
      <c r="F92" s="7" t="s">
        <v>83</v>
      </c>
      <c r="G92" s="1">
        <v>4</v>
      </c>
      <c r="H92" s="9">
        <f t="shared" si="84"/>
        <v>-8.4089138036996491</v>
      </c>
      <c r="I92" s="9">
        <f t="shared" si="85"/>
        <v>264.74108619630033</v>
      </c>
      <c r="J92" s="9">
        <f t="shared" si="86"/>
        <v>5.6167818408931185E-3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21.017952784358432</v>
      </c>
      <c r="P92" s="9">
        <f t="shared" si="89"/>
        <v>0.1180532555319334</v>
      </c>
      <c r="Q92" s="12">
        <f t="shared" si="90"/>
        <v>5.3123964989370026E-2</v>
      </c>
      <c r="R92" s="9">
        <f t="shared" si="91"/>
        <v>2.3873737500000001</v>
      </c>
      <c r="S92" s="13">
        <f t="shared" si="92"/>
        <v>2.2252052067410905E-2</v>
      </c>
      <c r="T92" s="2">
        <f t="shared" si="93"/>
        <v>0.51</v>
      </c>
      <c r="U92" s="14">
        <f t="shared" si="94"/>
        <v>1.1348546554379562E-2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3.3758586786145441E-2</v>
      </c>
      <c r="AK92" s="9">
        <f t="shared" si="96"/>
        <v>10.4025</v>
      </c>
      <c r="AL92" s="1">
        <f t="shared" si="97"/>
        <v>0.45</v>
      </c>
      <c r="AM92" s="17">
        <f t="shared" si="98"/>
        <v>86766.666666666672</v>
      </c>
      <c r="AN92" s="1">
        <f t="shared" si="99"/>
        <v>304701712.86953712</v>
      </c>
    </row>
    <row r="93" spans="1:48" x14ac:dyDescent="0.15">
      <c r="C93" s="7">
        <v>4</v>
      </c>
      <c r="D93" s="7">
        <f t="shared" si="100"/>
        <v>1.5540791077807301</v>
      </c>
      <c r="E93" s="10">
        <f t="shared" si="101"/>
        <v>-8.4089138036996491</v>
      </c>
      <c r="F93" s="7" t="s">
        <v>83</v>
      </c>
      <c r="G93" s="1">
        <v>5</v>
      </c>
      <c r="H93" s="9">
        <f t="shared" si="84"/>
        <v>1.5540791077807301</v>
      </c>
      <c r="I93" s="9">
        <f t="shared" si="85"/>
        <v>274.70407910778073</v>
      </c>
      <c r="J93" s="9">
        <f t="shared" si="86"/>
        <v>2.1320011821605627E-2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19.854904552385175</v>
      </c>
      <c r="O93" s="9">
        <f t="shared" si="102"/>
        <v>6.3502699764413215</v>
      </c>
      <c r="P93" s="9">
        <f t="shared" si="89"/>
        <v>0.13538783096811627</v>
      </c>
      <c r="Q93" s="12">
        <f t="shared" si="90"/>
        <v>6.0924523935652321E-2</v>
      </c>
      <c r="R93" s="9">
        <f t="shared" si="91"/>
        <v>2.3873737500000001</v>
      </c>
      <c r="S93" s="13">
        <f t="shared" si="92"/>
        <v>2.5519474667781834E-2</v>
      </c>
      <c r="T93" s="2">
        <f t="shared" si="93"/>
        <v>0.51</v>
      </c>
      <c r="U93" s="14">
        <f t="shared" si="94"/>
        <v>1.3014932080568736E-2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2.6835002022291474E-2</v>
      </c>
      <c r="AK93" s="9">
        <f t="shared" si="96"/>
        <v>10.4025</v>
      </c>
      <c r="AL93" s="1">
        <f t="shared" si="97"/>
        <v>0.45</v>
      </c>
      <c r="AM93" s="17">
        <f t="shared" si="98"/>
        <v>86766.666666666672</v>
      </c>
      <c r="AN93" s="1">
        <f t="shared" si="99"/>
        <v>242210111.84050566</v>
      </c>
    </row>
    <row r="94" spans="1:48" x14ac:dyDescent="0.15">
      <c r="C94" s="7">
        <v>5</v>
      </c>
      <c r="D94" s="7">
        <f t="shared" si="100"/>
        <v>11.399575234089999</v>
      </c>
      <c r="E94" s="10">
        <f t="shared" si="101"/>
        <v>1.5540791077807301</v>
      </c>
      <c r="F94" s="7" t="s">
        <v>85</v>
      </c>
      <c r="G94" s="1">
        <v>6</v>
      </c>
      <c r="H94" s="9">
        <f t="shared" si="84"/>
        <v>11.399575234089999</v>
      </c>
      <c r="I94" s="9">
        <f t="shared" si="85"/>
        <v>284.54957523408996</v>
      </c>
      <c r="J94" s="9">
        <f t="shared" si="86"/>
        <v>7.267816602498646E-2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11.520157145473204</v>
      </c>
      <c r="P94" s="9">
        <f t="shared" si="89"/>
        <v>0.83726389365263565</v>
      </c>
      <c r="Q94" s="12">
        <f t="shared" si="90"/>
        <v>0.37676875214368605</v>
      </c>
      <c r="R94" s="9">
        <f t="shared" si="91"/>
        <v>2.3873737500000001</v>
      </c>
      <c r="S94" s="13">
        <f t="shared" si="92"/>
        <v>0.15781724673134487</v>
      </c>
      <c r="T94" s="2">
        <f t="shared" si="93"/>
        <v>0.51</v>
      </c>
      <c r="U94" s="14">
        <f t="shared" si="94"/>
        <v>8.0486795832985888E-2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5.0395768943645253E-2</v>
      </c>
      <c r="AK94" s="9">
        <f t="shared" si="96"/>
        <v>10.4025</v>
      </c>
      <c r="AL94" s="1">
        <f t="shared" si="97"/>
        <v>0.45</v>
      </c>
      <c r="AM94" s="17">
        <f t="shared" si="98"/>
        <v>86766.666666666672</v>
      </c>
      <c r="AN94" s="1">
        <f t="shared" si="99"/>
        <v>454867296.89787006</v>
      </c>
    </row>
    <row r="95" spans="1:48" x14ac:dyDescent="0.15">
      <c r="C95" s="7">
        <v>6</v>
      </c>
      <c r="D95" s="7">
        <f t="shared" si="100"/>
        <v>12.0834127507123</v>
      </c>
      <c r="E95" s="10">
        <f t="shared" si="101"/>
        <v>11.399575234089999</v>
      </c>
      <c r="F95" s="7" t="s">
        <v>83</v>
      </c>
      <c r="G95" s="1">
        <v>7</v>
      </c>
      <c r="H95" s="9">
        <f t="shared" si="84"/>
        <v>12.0834127507123</v>
      </c>
      <c r="I95" s="9">
        <f t="shared" si="85"/>
        <v>285.23341275071226</v>
      </c>
      <c r="J95" s="9">
        <f t="shared" si="86"/>
        <v>7.8891865113637119E-2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15.988168251820568</v>
      </c>
      <c r="P95" s="9">
        <f t="shared" si="89"/>
        <v>1.2613364131367637</v>
      </c>
      <c r="Q95" s="12">
        <f t="shared" si="90"/>
        <v>0.56760138591154363</v>
      </c>
      <c r="R95" s="9">
        <f t="shared" si="91"/>
        <v>2.3873737500000001</v>
      </c>
      <c r="S95" s="13">
        <f t="shared" si="92"/>
        <v>0.23775137257479839</v>
      </c>
      <c r="T95" s="2">
        <f t="shared" si="93"/>
        <v>0.51</v>
      </c>
      <c r="U95" s="14">
        <f t="shared" si="94"/>
        <v>0.12125320001314718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8.3012839803963873E-2</v>
      </c>
      <c r="AK95" s="9">
        <f t="shared" si="96"/>
        <v>10.4025</v>
      </c>
      <c r="AL95" s="1">
        <f t="shared" si="97"/>
        <v>0.45</v>
      </c>
      <c r="AM95" s="17">
        <f t="shared" si="98"/>
        <v>86766.666666666672</v>
      </c>
      <c r="AN95" s="1">
        <f t="shared" si="99"/>
        <v>749265798.31869698</v>
      </c>
    </row>
    <row r="96" spans="1:48" x14ac:dyDescent="0.15">
      <c r="C96" s="7">
        <v>7</v>
      </c>
      <c r="D96" s="7">
        <f t="shared" si="100"/>
        <v>19.596341492451501</v>
      </c>
      <c r="E96" s="10">
        <f t="shared" si="101"/>
        <v>12.0834127507123</v>
      </c>
      <c r="F96" s="7" t="s">
        <v>83</v>
      </c>
      <c r="G96" s="1">
        <v>8</v>
      </c>
      <c r="H96" s="9">
        <f t="shared" si="84"/>
        <v>19.596341492451501</v>
      </c>
      <c r="I96" s="9">
        <f t="shared" si="85"/>
        <v>292.74634149245151</v>
      </c>
      <c r="J96" s="9">
        <f t="shared" si="86"/>
        <v>0.18945219501360033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20.032106838683806</v>
      </c>
      <c r="P96" s="9">
        <f t="shared" si="89"/>
        <v>3.795126611335601</v>
      </c>
      <c r="Q96" s="12">
        <f t="shared" si="90"/>
        <v>1.7078069751010205</v>
      </c>
      <c r="R96" s="9">
        <f t="shared" si="91"/>
        <v>2.3873737500000001</v>
      </c>
      <c r="S96" s="13">
        <f t="shared" si="92"/>
        <v>0.71534964942167956</v>
      </c>
      <c r="T96" s="2">
        <f t="shared" si="93"/>
        <v>0.51</v>
      </c>
      <c r="U96" s="14">
        <f t="shared" si="94"/>
        <v>0.36482832120505659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0.15645073884332455</v>
      </c>
      <c r="AK96" s="9">
        <f t="shared" si="96"/>
        <v>10.4025</v>
      </c>
      <c r="AL96" s="1">
        <f t="shared" si="97"/>
        <v>0.45</v>
      </c>
      <c r="AM96" s="17">
        <f t="shared" si="98"/>
        <v>86766.666666666672</v>
      </c>
      <c r="AN96" s="1">
        <f t="shared" si="99"/>
        <v>1412109114.8528101</v>
      </c>
    </row>
    <row r="97" spans="1:50" x14ac:dyDescent="0.15">
      <c r="C97" s="7">
        <v>8</v>
      </c>
      <c r="D97" s="7">
        <f t="shared" si="100"/>
        <v>15.071235042202099</v>
      </c>
      <c r="E97" s="10">
        <f t="shared" si="101"/>
        <v>19.596341492451501</v>
      </c>
      <c r="F97" s="7" t="s">
        <v>83</v>
      </c>
      <c r="G97" s="1">
        <v>9</v>
      </c>
      <c r="H97" s="9">
        <f t="shared" si="84"/>
        <v>15.071235042202099</v>
      </c>
      <c r="I97" s="9">
        <f t="shared" si="85"/>
        <v>288.22123504220207</v>
      </c>
      <c r="J97" s="9">
        <f t="shared" si="86"/>
        <v>0.11238702015117921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21.542255227348203</v>
      </c>
      <c r="P97" s="9">
        <f t="shared" si="89"/>
        <v>2.4210698723378283</v>
      </c>
      <c r="Q97" s="12">
        <f t="shared" si="90"/>
        <v>1.0894814425520227</v>
      </c>
      <c r="R97" s="9">
        <f t="shared" si="91"/>
        <v>2.3873737500000001</v>
      </c>
      <c r="S97" s="13">
        <f t="shared" si="92"/>
        <v>0.45635143745382251</v>
      </c>
      <c r="T97" s="2">
        <f t="shared" si="93"/>
        <v>0.51</v>
      </c>
      <c r="U97" s="14">
        <f t="shared" si="94"/>
        <v>0.23273923310144948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0.11662587878008703</v>
      </c>
      <c r="AK97" s="9">
        <f t="shared" si="96"/>
        <v>10.4025</v>
      </c>
      <c r="AL97" s="1">
        <f t="shared" si="97"/>
        <v>0.45</v>
      </c>
      <c r="AM97" s="17">
        <f t="shared" si="98"/>
        <v>86766.666666666672</v>
      </c>
      <c r="AN97" s="1">
        <f t="shared" si="99"/>
        <v>1052653810.8458844</v>
      </c>
    </row>
    <row r="98" spans="1:50" x14ac:dyDescent="0.15">
      <c r="C98" s="7">
        <v>9</v>
      </c>
      <c r="D98" s="7">
        <f t="shared" si="100"/>
        <v>9.8408198972836392</v>
      </c>
      <c r="E98" s="10">
        <f t="shared" si="101"/>
        <v>15.071235042202099</v>
      </c>
      <c r="F98" s="7" t="s">
        <v>83</v>
      </c>
      <c r="G98" s="1">
        <v>10</v>
      </c>
      <c r="H98" s="9">
        <f t="shared" si="84"/>
        <v>9.8408198972836392</v>
      </c>
      <c r="I98" s="9">
        <f t="shared" si="85"/>
        <v>282.99081989728364</v>
      </c>
      <c r="J98" s="9">
        <f t="shared" si="86"/>
        <v>6.0193345721897711E-2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24.426460355010374</v>
      </c>
      <c r="P98" s="9">
        <f t="shared" si="89"/>
        <v>1.4703103729113678</v>
      </c>
      <c r="Q98" s="12">
        <f t="shared" si="90"/>
        <v>0.66163966781011552</v>
      </c>
      <c r="R98" s="9">
        <f t="shared" si="91"/>
        <v>2.3873737500000001</v>
      </c>
      <c r="S98" s="13">
        <f t="shared" si="92"/>
        <v>0.27714121754505994</v>
      </c>
      <c r="T98" s="2">
        <f t="shared" si="93"/>
        <v>0.51</v>
      </c>
      <c r="U98" s="14">
        <f t="shared" si="94"/>
        <v>0.14134202094798057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8.5863619315816139E-2</v>
      </c>
      <c r="AK98" s="9">
        <f t="shared" si="96"/>
        <v>10.4025</v>
      </c>
      <c r="AL98" s="1">
        <f t="shared" si="97"/>
        <v>0.45</v>
      </c>
      <c r="AM98" s="17">
        <f t="shared" si="98"/>
        <v>86766.666666666672</v>
      </c>
      <c r="AN98" s="1">
        <f t="shared" si="99"/>
        <v>774996656.24167323</v>
      </c>
    </row>
    <row r="99" spans="1:50" x14ac:dyDescent="0.15">
      <c r="C99" s="7">
        <v>10</v>
      </c>
      <c r="D99" s="7">
        <f t="shared" si="100"/>
        <v>2.8102820356241298</v>
      </c>
      <c r="E99" s="10">
        <f t="shared" si="101"/>
        <v>9.8408198972836392</v>
      </c>
      <c r="F99" s="7" t="s">
        <v>83</v>
      </c>
      <c r="G99" s="1">
        <v>11</v>
      </c>
      <c r="H99" s="9">
        <f t="shared" si="84"/>
        <v>2.8102820356241298</v>
      </c>
      <c r="I99" s="9">
        <f t="shared" si="85"/>
        <v>275.96028203562412</v>
      </c>
      <c r="J99" s="9">
        <f t="shared" si="86"/>
        <v>2.5053017061559654E-2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21.808342482994057</v>
      </c>
      <c r="O99" s="9">
        <f t="shared" si="102"/>
        <v>6.4530824991049478</v>
      </c>
      <c r="P99" s="9">
        <f t="shared" si="89"/>
        <v>0.16166918594972826</v>
      </c>
      <c r="Q99" s="12">
        <f t="shared" si="90"/>
        <v>7.2751133677377719E-2</v>
      </c>
      <c r="R99" s="9">
        <f t="shared" si="91"/>
        <v>2.3873737500000001</v>
      </c>
      <c r="S99" s="13">
        <f t="shared" si="92"/>
        <v>3.0473290442008805E-2</v>
      </c>
      <c r="T99" s="2">
        <f t="shared" si="93"/>
        <v>0.51</v>
      </c>
      <c r="U99" s="14">
        <f t="shared" si="94"/>
        <v>1.554137812542449E-2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3.5022725504815486E-2</v>
      </c>
      <c r="AK99" s="9">
        <f t="shared" si="96"/>
        <v>10.4025</v>
      </c>
      <c r="AL99" s="1">
        <f t="shared" si="97"/>
        <v>0.45</v>
      </c>
      <c r="AM99" s="17">
        <f t="shared" si="98"/>
        <v>86766.666666666672</v>
      </c>
      <c r="AN99" s="1">
        <f t="shared" si="99"/>
        <v>316111705.69072783</v>
      </c>
    </row>
    <row r="100" spans="1:50" x14ac:dyDescent="0.15">
      <c r="C100" s="7">
        <v>11</v>
      </c>
      <c r="D100" s="7">
        <f t="shared" si="100"/>
        <v>0.57450532397917498</v>
      </c>
      <c r="E100" s="10">
        <f t="shared" si="101"/>
        <v>2.8102820356241298</v>
      </c>
      <c r="F100" s="7" t="s">
        <v>85</v>
      </c>
      <c r="G100" s="1">
        <v>12</v>
      </c>
      <c r="H100" s="9">
        <f t="shared" si="84"/>
        <v>0.57450532397917498</v>
      </c>
      <c r="I100" s="9">
        <f t="shared" si="85"/>
        <v>273.72450532397914</v>
      </c>
      <c r="J100" s="9">
        <f t="shared" si="86"/>
        <v>1.8780158746619997E-2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11.596688313155219</v>
      </c>
      <c r="P100" s="9">
        <f t="shared" si="89"/>
        <v>0.21778764745612789</v>
      </c>
      <c r="Q100" s="12">
        <f t="shared" si="90"/>
        <v>9.8004441355257557E-2</v>
      </c>
      <c r="R100" s="9">
        <f t="shared" si="91"/>
        <v>2.3873737500000001</v>
      </c>
      <c r="S100" s="13">
        <f t="shared" si="92"/>
        <v>4.1051151440053134E-2</v>
      </c>
      <c r="T100" s="2">
        <f t="shared" si="93"/>
        <v>0.51</v>
      </c>
      <c r="U100" s="14">
        <f t="shared" si="94"/>
        <v>2.0936087234427098E-2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3.6649230301179767E-2</v>
      </c>
      <c r="AK100" s="9">
        <f t="shared" si="96"/>
        <v>10.4025</v>
      </c>
      <c r="AL100" s="1">
        <f t="shared" si="97"/>
        <v>0.45</v>
      </c>
      <c r="AM100" s="17">
        <f t="shared" si="98"/>
        <v>86766.666666666672</v>
      </c>
      <c r="AN100" s="1">
        <f t="shared" si="99"/>
        <v>330792379.39849418</v>
      </c>
      <c r="AO100" s="1">
        <f>SUM(AN89:AN100)</f>
        <v>6512308615.7163572</v>
      </c>
    </row>
    <row r="101" spans="1:50" x14ac:dyDescent="0.15">
      <c r="C101" s="7">
        <v>12</v>
      </c>
      <c r="D101" s="7">
        <f t="shared" si="100"/>
        <v>-5.5681946271599996</v>
      </c>
      <c r="E101" s="10">
        <f t="shared" si="101"/>
        <v>0.57450532397917498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-1.24950380780645</v>
      </c>
      <c r="E105" s="7"/>
      <c r="F105" s="7"/>
      <c r="G105" s="1">
        <v>1</v>
      </c>
      <c r="H105" s="9">
        <f t="shared" ref="H105:H116" si="103">E106</f>
        <v>-1.24950380780645</v>
      </c>
      <c r="I105" s="9">
        <f t="shared" ref="I105:I116" si="104">H105+273.15</f>
        <v>271.90049619219354</v>
      </c>
      <c r="J105" s="9">
        <f t="shared" ref="J105:J116" si="105">EXP(($C$15*(I105-$C$13))/($C$16*I105*$C$13))</f>
        <v>1.4793297328637761E-2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9.584432488188065E-3</v>
      </c>
      <c r="Q105" s="12">
        <f t="shared" ref="Q105:Q116" si="109">P105*$B$107</f>
        <v>2.8753297464564195E-3</v>
      </c>
      <c r="R105" s="9">
        <f t="shared" ref="R105:R116" si="110">L105*$B$107</f>
        <v>0.19436706250000002</v>
      </c>
      <c r="S105" s="13">
        <f t="shared" ref="S105:S116" si="111">Q105/R105</f>
        <v>1.4793297328637763E-2</v>
      </c>
      <c r="T105" s="2">
        <f t="shared" ref="T105:T116" si="112">$B$106/100</f>
        <v>0.01</v>
      </c>
      <c r="U105" s="14">
        <f t="shared" ref="U105:U116" si="113">S105*T105</f>
        <v>1.4793297328637763E-4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5.6379329732863777E-3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6200</v>
      </c>
      <c r="AX105" s="1">
        <f t="shared" ref="AX105:AX116" si="120">AW105*10000*AV105*0.67*AU105*AT105</f>
        <v>4552071.4668290503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-7.2608076078582604</v>
      </c>
      <c r="E106" s="10">
        <f t="shared" ref="E106:E117" si="122">D105</f>
        <v>-1.24950380780645</v>
      </c>
      <c r="F106" s="7" t="s">
        <v>83</v>
      </c>
      <c r="G106" s="1">
        <v>2</v>
      </c>
      <c r="H106" s="9">
        <f t="shared" si="103"/>
        <v>-7.2608076078582604</v>
      </c>
      <c r="I106" s="9">
        <f t="shared" si="104"/>
        <v>265.88919239214169</v>
      </c>
      <c r="J106" s="9">
        <f t="shared" si="105"/>
        <v>6.5835105639168107E-3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1.2861959841784789</v>
      </c>
      <c r="P106" s="9">
        <f t="shared" si="108"/>
        <v>8.4676848491063942E-3</v>
      </c>
      <c r="Q106" s="12">
        <f t="shared" si="109"/>
        <v>2.540305454731918E-3</v>
      </c>
      <c r="R106" s="9">
        <f t="shared" si="110"/>
        <v>0.19436706250000002</v>
      </c>
      <c r="S106" s="13">
        <f t="shared" si="111"/>
        <v>1.3069629298595372E-2</v>
      </c>
      <c r="T106" s="2">
        <f t="shared" si="112"/>
        <v>0.01</v>
      </c>
      <c r="U106" s="14">
        <f t="shared" si="113"/>
        <v>1.3069629298595372E-4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5.6206962929859538E-3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6200</v>
      </c>
      <c r="AX106" s="1">
        <f t="shared" si="120"/>
        <v>4538154.5577508146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-11.7528104689319</v>
      </c>
      <c r="E107" s="10">
        <f t="shared" si="122"/>
        <v>-7.2608076078582604</v>
      </c>
      <c r="F107" s="7" t="s">
        <v>83</v>
      </c>
      <c r="G107" s="1">
        <v>3</v>
      </c>
      <c r="H107" s="9">
        <f t="shared" si="103"/>
        <v>-11.7528104689319</v>
      </c>
      <c r="I107" s="9">
        <f t="shared" si="104"/>
        <v>261.39718953106808</v>
      </c>
      <c r="J107" s="9">
        <f t="shared" si="105"/>
        <v>3.5087970413368403E-3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1.9256185076627061</v>
      </c>
      <c r="P107" s="9">
        <f t="shared" si="108"/>
        <v>6.7566045224303648E-3</v>
      </c>
      <c r="Q107" s="12">
        <f t="shared" si="109"/>
        <v>2.0269813567291095E-3</v>
      </c>
      <c r="R107" s="9">
        <f t="shared" si="110"/>
        <v>0.19436706250000002</v>
      </c>
      <c r="S107" s="13">
        <f t="shared" si="111"/>
        <v>1.0428625769497902E-2</v>
      </c>
      <c r="T107" s="2">
        <f t="shared" si="112"/>
        <v>0.01</v>
      </c>
      <c r="U107" s="14">
        <f t="shared" si="113"/>
        <v>1.0428625769497901E-4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5.5942862576949795E-3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6200</v>
      </c>
      <c r="AX107" s="1">
        <f t="shared" si="120"/>
        <v>4516831.0747197783</v>
      </c>
    </row>
    <row r="108" spans="1:50" x14ac:dyDescent="0.15">
      <c r="C108" s="7">
        <v>3</v>
      </c>
      <c r="D108" s="7">
        <f t="shared" si="121"/>
        <v>-8.4089138036996491</v>
      </c>
      <c r="E108" s="10">
        <f t="shared" si="122"/>
        <v>-11.7528104689319</v>
      </c>
      <c r="F108" s="7" t="s">
        <v>83</v>
      </c>
      <c r="G108" s="1">
        <v>4</v>
      </c>
      <c r="H108" s="9">
        <f t="shared" si="103"/>
        <v>-8.4089138036996491</v>
      </c>
      <c r="I108" s="9">
        <f t="shared" si="104"/>
        <v>264.74108619630033</v>
      </c>
      <c r="J108" s="9">
        <f t="shared" si="105"/>
        <v>5.6167818408931185E-3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2.5667521114736092</v>
      </c>
      <c r="P108" s="9">
        <f t="shared" si="108"/>
        <v>1.4416886649799038E-2</v>
      </c>
      <c r="Q108" s="12">
        <f t="shared" si="109"/>
        <v>4.3250659949397108E-3</v>
      </c>
      <c r="R108" s="9">
        <f t="shared" si="110"/>
        <v>0.19436706250000002</v>
      </c>
      <c r="S108" s="13">
        <f t="shared" si="111"/>
        <v>2.2252052067410908E-2</v>
      </c>
      <c r="T108" s="2">
        <f t="shared" si="112"/>
        <v>0.01</v>
      </c>
      <c r="U108" s="14">
        <f t="shared" si="113"/>
        <v>2.2252052067410908E-4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5.7125205206741093E-3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6200</v>
      </c>
      <c r="AX108" s="1">
        <f t="shared" si="120"/>
        <v>4612293.5105910469</v>
      </c>
    </row>
    <row r="109" spans="1:50" x14ac:dyDescent="0.15">
      <c r="C109" s="7">
        <v>4</v>
      </c>
      <c r="D109" s="7">
        <f t="shared" si="121"/>
        <v>1.5540791077807301</v>
      </c>
      <c r="E109" s="10">
        <f t="shared" si="122"/>
        <v>-8.4089138036996491</v>
      </c>
      <c r="F109" s="7" t="s">
        <v>83</v>
      </c>
      <c r="G109" s="1">
        <v>5</v>
      </c>
      <c r="H109" s="9">
        <f t="shared" si="103"/>
        <v>1.5540791077807301</v>
      </c>
      <c r="I109" s="9">
        <f t="shared" si="104"/>
        <v>274.70407910778073</v>
      </c>
      <c r="J109" s="9">
        <f t="shared" si="105"/>
        <v>2.1320011821605627E-2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2.4247184635826198</v>
      </c>
      <c r="O109" s="9">
        <f t="shared" si="123"/>
        <v>0.77550696957452381</v>
      </c>
      <c r="P109" s="9">
        <f t="shared" si="108"/>
        <v>1.6533817759066403E-2</v>
      </c>
      <c r="Q109" s="12">
        <f t="shared" si="109"/>
        <v>4.9601453277199207E-3</v>
      </c>
      <c r="R109" s="9">
        <f t="shared" si="110"/>
        <v>0.19436706250000002</v>
      </c>
      <c r="S109" s="13">
        <f t="shared" si="111"/>
        <v>2.5519474667781844E-2</v>
      </c>
      <c r="T109" s="2">
        <f t="shared" si="112"/>
        <v>0.01</v>
      </c>
      <c r="U109" s="14">
        <f t="shared" si="113"/>
        <v>2.5519474667781846E-4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5.7451947466778189E-3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6200</v>
      </c>
      <c r="AX109" s="1">
        <f t="shared" si="120"/>
        <v>4638674.7060747361</v>
      </c>
    </row>
    <row r="110" spans="1:50" x14ac:dyDescent="0.15">
      <c r="C110" s="7">
        <v>5</v>
      </c>
      <c r="D110" s="7">
        <f t="shared" si="121"/>
        <v>11.399575234089999</v>
      </c>
      <c r="E110" s="10">
        <f t="shared" si="122"/>
        <v>1.5540791077807301</v>
      </c>
      <c r="F110" s="7" t="s">
        <v>85</v>
      </c>
      <c r="G110" s="1">
        <v>6</v>
      </c>
      <c r="H110" s="9">
        <f t="shared" si="103"/>
        <v>11.399575234089999</v>
      </c>
      <c r="I110" s="9">
        <f t="shared" si="104"/>
        <v>284.54957523408996</v>
      </c>
      <c r="J110" s="9">
        <f t="shared" si="105"/>
        <v>7.267816602498646E-2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1.406863360148791</v>
      </c>
      <c r="P110" s="9">
        <f t="shared" si="108"/>
        <v>0.10224824886336414</v>
      </c>
      <c r="Q110" s="12">
        <f t="shared" si="109"/>
        <v>3.0674474659009243E-2</v>
      </c>
      <c r="R110" s="9">
        <f t="shared" si="110"/>
        <v>0.19436706250000002</v>
      </c>
      <c r="S110" s="13">
        <f t="shared" si="111"/>
        <v>0.15781724673134492</v>
      </c>
      <c r="T110" s="2">
        <f t="shared" si="112"/>
        <v>0.01</v>
      </c>
      <c r="U110" s="14">
        <f t="shared" si="113"/>
        <v>1.5781724673134493E-3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7.0681724673134494E-3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6200</v>
      </c>
      <c r="AX110" s="1">
        <f t="shared" si="120"/>
        <v>5706847.946496495</v>
      </c>
    </row>
    <row r="111" spans="1:50" x14ac:dyDescent="0.15">
      <c r="C111" s="7">
        <v>6</v>
      </c>
      <c r="D111" s="7">
        <f t="shared" si="121"/>
        <v>12.0834127507123</v>
      </c>
      <c r="E111" s="10">
        <f t="shared" si="122"/>
        <v>11.399575234089999</v>
      </c>
      <c r="F111" s="7" t="s">
        <v>83</v>
      </c>
      <c r="G111" s="1">
        <v>7</v>
      </c>
      <c r="H111" s="9">
        <f t="shared" si="103"/>
        <v>12.0834127507123</v>
      </c>
      <c r="I111" s="9">
        <f t="shared" si="104"/>
        <v>285.23341275071226</v>
      </c>
      <c r="J111" s="9">
        <f t="shared" si="105"/>
        <v>7.8891865113637119E-2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1.9525053196187603</v>
      </c>
      <c r="P111" s="9">
        <f t="shared" si="108"/>
        <v>0.15403678630902218</v>
      </c>
      <c r="Q111" s="12">
        <f t="shared" si="109"/>
        <v>4.6211035892706649E-2</v>
      </c>
      <c r="R111" s="9">
        <f t="shared" si="110"/>
        <v>0.19436706250000002</v>
      </c>
      <c r="S111" s="13">
        <f t="shared" si="111"/>
        <v>0.2377513725747985</v>
      </c>
      <c r="T111" s="2">
        <f t="shared" si="112"/>
        <v>0.01</v>
      </c>
      <c r="U111" s="14">
        <f t="shared" si="113"/>
        <v>2.3775137257479851E-3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1.2327513725747984E-2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6200</v>
      </c>
      <c r="AX111" s="1">
        <f t="shared" si="120"/>
        <v>9953244.1683517843</v>
      </c>
    </row>
    <row r="112" spans="1:50" x14ac:dyDescent="0.15">
      <c r="C112" s="7">
        <v>7</v>
      </c>
      <c r="D112" s="7">
        <f t="shared" si="121"/>
        <v>19.596341492451501</v>
      </c>
      <c r="E112" s="10">
        <f t="shared" si="122"/>
        <v>12.0834127507123</v>
      </c>
      <c r="F112" s="7" t="s">
        <v>83</v>
      </c>
      <c r="G112" s="1">
        <v>8</v>
      </c>
      <c r="H112" s="9">
        <f t="shared" si="103"/>
        <v>19.596341492451501</v>
      </c>
      <c r="I112" s="9">
        <f t="shared" si="104"/>
        <v>292.74634149245151</v>
      </c>
      <c r="J112" s="9">
        <f t="shared" si="105"/>
        <v>0.18945219501360033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2.4463587416430714</v>
      </c>
      <c r="P112" s="9">
        <f t="shared" si="108"/>
        <v>0.4634680333949891</v>
      </c>
      <c r="Q112" s="12">
        <f t="shared" si="109"/>
        <v>0.13904041001849674</v>
      </c>
      <c r="R112" s="9">
        <f t="shared" si="110"/>
        <v>0.19436706250000002</v>
      </c>
      <c r="S112" s="13">
        <f t="shared" si="111"/>
        <v>0.71534964942167978</v>
      </c>
      <c r="T112" s="2">
        <f t="shared" si="112"/>
        <v>0.01</v>
      </c>
      <c r="U112" s="14">
        <f t="shared" si="113"/>
        <v>7.1534964942167982E-3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1.7103496494216799E-2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6200</v>
      </c>
      <c r="AX112" s="1">
        <f t="shared" si="120"/>
        <v>13809376.369537106</v>
      </c>
    </row>
    <row r="113" spans="1:53" x14ac:dyDescent="0.15">
      <c r="C113" s="7">
        <v>8</v>
      </c>
      <c r="D113" s="7">
        <f t="shared" si="121"/>
        <v>15.071235042202099</v>
      </c>
      <c r="E113" s="10">
        <f t="shared" si="122"/>
        <v>19.596341492451501</v>
      </c>
      <c r="F113" s="7" t="s">
        <v>83</v>
      </c>
      <c r="G113" s="1">
        <v>9</v>
      </c>
      <c r="H113" s="9">
        <f t="shared" si="103"/>
        <v>15.071235042202099</v>
      </c>
      <c r="I113" s="9">
        <f t="shared" si="104"/>
        <v>288.22123504220207</v>
      </c>
      <c r="J113" s="9">
        <f t="shared" si="105"/>
        <v>0.11238702015117921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2.6307809165814158</v>
      </c>
      <c r="P113" s="9">
        <f t="shared" si="108"/>
        <v>0.29566562788517331</v>
      </c>
      <c r="Q113" s="12">
        <f t="shared" si="109"/>
        <v>8.869968836555199E-2</v>
      </c>
      <c r="R113" s="9">
        <f t="shared" si="110"/>
        <v>0.19436706250000002</v>
      </c>
      <c r="S113" s="13">
        <f t="shared" si="111"/>
        <v>0.45635143745382262</v>
      </c>
      <c r="T113" s="2">
        <f t="shared" si="112"/>
        <v>0.01</v>
      </c>
      <c r="U113" s="14">
        <f t="shared" si="113"/>
        <v>4.5635143745382262E-3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1.4513514374538225E-2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6200</v>
      </c>
      <c r="AX113" s="1">
        <f t="shared" si="120"/>
        <v>11718222.792073781</v>
      </c>
    </row>
    <row r="114" spans="1:53" x14ac:dyDescent="0.15">
      <c r="C114" s="7">
        <v>9</v>
      </c>
      <c r="D114" s="7">
        <f t="shared" si="121"/>
        <v>9.8408198972836392</v>
      </c>
      <c r="E114" s="10">
        <f t="shared" si="122"/>
        <v>15.071235042202099</v>
      </c>
      <c r="F114" s="7" t="s">
        <v>83</v>
      </c>
      <c r="G114" s="1">
        <v>10</v>
      </c>
      <c r="H114" s="9">
        <f t="shared" si="103"/>
        <v>9.8408198972836392</v>
      </c>
      <c r="I114" s="9">
        <f t="shared" si="104"/>
        <v>282.99081989728364</v>
      </c>
      <c r="J114" s="9">
        <f t="shared" si="105"/>
        <v>6.0193345721897711E-2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2.9830054970295761</v>
      </c>
      <c r="P114" s="9">
        <f t="shared" si="108"/>
        <v>0.17955708117302258</v>
      </c>
      <c r="Q114" s="12">
        <f t="shared" si="109"/>
        <v>5.386712435190677E-2</v>
      </c>
      <c r="R114" s="9">
        <f t="shared" si="110"/>
        <v>0.19436706250000002</v>
      </c>
      <c r="S114" s="13">
        <f t="shared" si="111"/>
        <v>0.27714121754505994</v>
      </c>
      <c r="T114" s="2">
        <f t="shared" si="112"/>
        <v>0.01</v>
      </c>
      <c r="U114" s="14">
        <f t="shared" si="113"/>
        <v>2.7714121754505994E-3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1.27214121754506E-2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6200</v>
      </c>
      <c r="AX114" s="1">
        <f t="shared" si="120"/>
        <v>10271278.082946958</v>
      </c>
    </row>
    <row r="115" spans="1:53" x14ac:dyDescent="0.15">
      <c r="C115" s="7">
        <v>10</v>
      </c>
      <c r="D115" s="7">
        <f t="shared" si="121"/>
        <v>2.8102820356241298</v>
      </c>
      <c r="E115" s="10">
        <f t="shared" si="122"/>
        <v>9.8408198972836392</v>
      </c>
      <c r="F115" s="7" t="s">
        <v>83</v>
      </c>
      <c r="G115" s="1">
        <v>11</v>
      </c>
      <c r="H115" s="9">
        <f t="shared" si="103"/>
        <v>2.8102820356241298</v>
      </c>
      <c r="I115" s="9">
        <f t="shared" si="104"/>
        <v>275.96028203562412</v>
      </c>
      <c r="J115" s="9">
        <f t="shared" si="105"/>
        <v>2.5053017061559654E-2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2.6632759950637257</v>
      </c>
      <c r="O115" s="9">
        <f t="shared" si="123"/>
        <v>0.78806262912616143</v>
      </c>
      <c r="P115" s="9">
        <f t="shared" si="108"/>
        <v>1.974334649307528E-2</v>
      </c>
      <c r="Q115" s="12">
        <f t="shared" si="109"/>
        <v>5.9230039479225838E-3</v>
      </c>
      <c r="R115" s="9">
        <f t="shared" si="110"/>
        <v>0.19436706250000002</v>
      </c>
      <c r="S115" s="13">
        <f t="shared" si="111"/>
        <v>3.0473290442008832E-2</v>
      </c>
      <c r="T115" s="2">
        <f t="shared" si="112"/>
        <v>0.01</v>
      </c>
      <c r="U115" s="14">
        <f t="shared" si="113"/>
        <v>3.0473290442008835E-4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5.7947329044200887E-3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6200</v>
      </c>
      <c r="AX115" s="1">
        <f t="shared" si="120"/>
        <v>4678671.8531579552</v>
      </c>
    </row>
    <row r="116" spans="1:53" x14ac:dyDescent="0.15">
      <c r="C116" s="7">
        <v>11</v>
      </c>
      <c r="D116" s="7">
        <f t="shared" si="121"/>
        <v>0.57450532397917498</v>
      </c>
      <c r="E116" s="10">
        <f t="shared" si="122"/>
        <v>2.8102820356241298</v>
      </c>
      <c r="F116" s="7" t="s">
        <v>85</v>
      </c>
      <c r="G116" s="1">
        <v>12</v>
      </c>
      <c r="H116" s="9">
        <f t="shared" si="103"/>
        <v>0.57450532397917498</v>
      </c>
      <c r="I116" s="9">
        <f t="shared" si="104"/>
        <v>273.72450532397914</v>
      </c>
      <c r="J116" s="9">
        <f t="shared" si="105"/>
        <v>1.8780158746619997E-2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1.4162094909664198</v>
      </c>
      <c r="P116" s="9">
        <f t="shared" si="108"/>
        <v>2.659663905881926E-2</v>
      </c>
      <c r="Q116" s="12">
        <f t="shared" si="109"/>
        <v>7.9789917176457774E-3</v>
      </c>
      <c r="R116" s="9">
        <f t="shared" si="110"/>
        <v>0.19436706250000002</v>
      </c>
      <c r="S116" s="13">
        <f t="shared" si="111"/>
        <v>4.1051151440053155E-2</v>
      </c>
      <c r="T116" s="2">
        <f t="shared" si="112"/>
        <v>0.01</v>
      </c>
      <c r="U116" s="14">
        <f t="shared" si="113"/>
        <v>4.1051151440053157E-4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5.9005115144005315E-3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6200</v>
      </c>
      <c r="AX116" s="1">
        <f t="shared" si="120"/>
        <v>4764077.585112256</v>
      </c>
      <c r="AY116" s="1">
        <f>SUM(AX105:AX116)</f>
        <v>83759744.113641769</v>
      </c>
    </row>
    <row r="117" spans="1:53" x14ac:dyDescent="0.15">
      <c r="C117" s="7">
        <v>12</v>
      </c>
      <c r="D117" s="7">
        <f t="shared" si="121"/>
        <v>-5.5681946271599996</v>
      </c>
      <c r="E117" s="10">
        <f t="shared" si="122"/>
        <v>0.57450532397917498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-1.24950380780645</v>
      </c>
      <c r="E121" s="7"/>
      <c r="F121" s="7"/>
      <c r="G121" s="1">
        <v>1</v>
      </c>
      <c r="H121" s="9">
        <f t="shared" ref="H121:H132" si="124">E122</f>
        <v>-1.24950380780645</v>
      </c>
      <c r="I121" s="9">
        <f t="shared" ref="I121:I132" si="125">H121+273.15</f>
        <v>271.90049619219354</v>
      </c>
      <c r="J121" s="9">
        <f t="shared" ref="J121:J132" si="126">EXP(($C$15*(I121-$C$13))/($C$16*I121*$C$13))</f>
        <v>1.4793297328637761E-2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4.2116517494631706E-3</v>
      </c>
      <c r="Q121" s="12">
        <f t="shared" ref="Q121:Q132" si="130">P121*$B$123</f>
        <v>1.3898450773228463E-3</v>
      </c>
      <c r="R121" s="9">
        <f t="shared" ref="R121:R132" si="131">L121*$B$123</f>
        <v>9.3951000000000007E-2</v>
      </c>
      <c r="S121" s="13">
        <f t="shared" ref="S121:S132" si="132">Q121/R121</f>
        <v>1.479329732863776E-2</v>
      </c>
      <c r="T121" s="2">
        <f t="shared" ref="T121:T132" si="133">$B$122/100</f>
        <v>0.01</v>
      </c>
      <c r="U121" s="14">
        <f t="shared" ref="U121:U132" si="134">S121*T121</f>
        <v>1.4793297328637761E-4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5.6379329732863777E-3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-7.2608076078582604</v>
      </c>
      <c r="E122" s="10">
        <f t="shared" ref="E122:E133" si="145">D121</f>
        <v>-1.24950380780645</v>
      </c>
      <c r="F122" s="7" t="s">
        <v>83</v>
      </c>
      <c r="G122" s="1">
        <v>2</v>
      </c>
      <c r="H122" s="9">
        <f t="shared" si="124"/>
        <v>-7.2608076078582604</v>
      </c>
      <c r="I122" s="9">
        <f t="shared" si="125"/>
        <v>265.88919239214169</v>
      </c>
      <c r="J122" s="9">
        <f t="shared" si="126"/>
        <v>6.5835105639168107E-3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0.56518834825053688</v>
      </c>
      <c r="P122" s="9">
        <f t="shared" si="129"/>
        <v>3.7209234613101026E-3</v>
      </c>
      <c r="Q122" s="12">
        <f t="shared" si="130"/>
        <v>1.2279047422323339E-3</v>
      </c>
      <c r="R122" s="9">
        <f t="shared" si="131"/>
        <v>9.3951000000000007E-2</v>
      </c>
      <c r="S122" s="13">
        <f t="shared" si="132"/>
        <v>1.3069629298595372E-2</v>
      </c>
      <c r="T122" s="2">
        <f t="shared" si="133"/>
        <v>0.01</v>
      </c>
      <c r="U122" s="14">
        <f t="shared" si="134"/>
        <v>1.3069629298595372E-4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5.6206962929859538E-3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-11.7528104689319</v>
      </c>
      <c r="E123" s="10">
        <f t="shared" si="145"/>
        <v>-7.2608076078582604</v>
      </c>
      <c r="F123" s="7" t="s">
        <v>83</v>
      </c>
      <c r="G123" s="1">
        <v>3</v>
      </c>
      <c r="H123" s="9">
        <f t="shared" si="124"/>
        <v>-11.7528104689319</v>
      </c>
      <c r="I123" s="9">
        <f t="shared" si="125"/>
        <v>261.39718953106808</v>
      </c>
      <c r="J123" s="9">
        <f t="shared" si="126"/>
        <v>3.5087970413368403E-3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0.84616742478922669</v>
      </c>
      <c r="P123" s="9">
        <f t="shared" si="129"/>
        <v>2.969029756576052E-3</v>
      </c>
      <c r="Q123" s="12">
        <f t="shared" si="130"/>
        <v>9.7977981967009727E-4</v>
      </c>
      <c r="R123" s="9">
        <f t="shared" si="131"/>
        <v>9.3951000000000007E-2</v>
      </c>
      <c r="S123" s="13">
        <f t="shared" si="132"/>
        <v>1.04286257694979E-2</v>
      </c>
      <c r="T123" s="2">
        <f t="shared" si="133"/>
        <v>0.01</v>
      </c>
      <c r="U123" s="14">
        <f t="shared" si="134"/>
        <v>1.04286257694979E-4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5.5942862576949795E-3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-8.4089138036996491</v>
      </c>
      <c r="E124" s="10">
        <f t="shared" si="145"/>
        <v>-11.7528104689319</v>
      </c>
      <c r="F124" s="7" t="s">
        <v>83</v>
      </c>
      <c r="G124" s="1">
        <v>4</v>
      </c>
      <c r="H124" s="9">
        <f t="shared" si="124"/>
        <v>-8.4089138036996491</v>
      </c>
      <c r="I124" s="9">
        <f t="shared" si="125"/>
        <v>264.74108619630033</v>
      </c>
      <c r="J124" s="9">
        <f t="shared" si="126"/>
        <v>5.6167818408931185E-3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1.1278983950326507</v>
      </c>
      <c r="P124" s="9">
        <f t="shared" si="129"/>
        <v>6.3351592235918854E-3</v>
      </c>
      <c r="Q124" s="12">
        <f t="shared" si="130"/>
        <v>2.0906025437853223E-3</v>
      </c>
      <c r="R124" s="9">
        <f t="shared" si="131"/>
        <v>9.3951000000000007E-2</v>
      </c>
      <c r="S124" s="13">
        <f t="shared" si="132"/>
        <v>2.2252052067410908E-2</v>
      </c>
      <c r="T124" s="2">
        <f t="shared" si="133"/>
        <v>0.01</v>
      </c>
      <c r="U124" s="14">
        <f t="shared" si="134"/>
        <v>2.2252052067410908E-4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5.7125205206741093E-3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1.5540791077807301</v>
      </c>
      <c r="E125" s="10">
        <f t="shared" si="145"/>
        <v>-8.4089138036996491</v>
      </c>
      <c r="F125" s="7" t="s">
        <v>83</v>
      </c>
      <c r="G125" s="1">
        <v>5</v>
      </c>
      <c r="H125" s="9">
        <f t="shared" si="124"/>
        <v>1.5540791077807301</v>
      </c>
      <c r="I125" s="9">
        <f t="shared" si="125"/>
        <v>274.70407910778073</v>
      </c>
      <c r="J125" s="9">
        <f t="shared" si="126"/>
        <v>2.1320011821605627E-2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1.0654850740186059</v>
      </c>
      <c r="O125" s="9">
        <f t="shared" si="146"/>
        <v>0.34077816179045284</v>
      </c>
      <c r="P125" s="9">
        <f t="shared" si="129"/>
        <v>7.2653944379174893E-3</v>
      </c>
      <c r="Q125" s="12">
        <f t="shared" si="130"/>
        <v>2.3975801645127717E-3</v>
      </c>
      <c r="R125" s="9">
        <f t="shared" si="131"/>
        <v>9.3951000000000007E-2</v>
      </c>
      <c r="S125" s="13">
        <f t="shared" si="132"/>
        <v>2.5519474667781841E-2</v>
      </c>
      <c r="T125" s="2">
        <f t="shared" si="133"/>
        <v>0.01</v>
      </c>
      <c r="U125" s="14">
        <f t="shared" si="134"/>
        <v>2.5519474667781841E-4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5.7451947466778189E-3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11.399575234089999</v>
      </c>
      <c r="E126" s="10">
        <f t="shared" si="145"/>
        <v>1.5540791077807301</v>
      </c>
      <c r="F126" s="7" t="s">
        <v>85</v>
      </c>
      <c r="G126" s="1">
        <v>6</v>
      </c>
      <c r="H126" s="9">
        <f t="shared" si="124"/>
        <v>11.399575234089999</v>
      </c>
      <c r="I126" s="9">
        <f t="shared" si="125"/>
        <v>284.54957523408996</v>
      </c>
      <c r="J126" s="9">
        <f t="shared" si="126"/>
        <v>7.267816602498646E-2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0.61821276735253528</v>
      </c>
      <c r="P126" s="9">
        <f t="shared" si="129"/>
        <v>4.4930570144413887E-2</v>
      </c>
      <c r="Q126" s="12">
        <f t="shared" si="130"/>
        <v>1.4827088147656584E-2</v>
      </c>
      <c r="R126" s="9">
        <f t="shared" si="131"/>
        <v>9.3951000000000007E-2</v>
      </c>
      <c r="S126" s="13">
        <f t="shared" si="132"/>
        <v>0.15781724673134487</v>
      </c>
      <c r="T126" s="2">
        <f t="shared" si="133"/>
        <v>0.01</v>
      </c>
      <c r="U126" s="14">
        <f t="shared" si="134"/>
        <v>1.5781724673134487E-3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7.0681724673134485E-3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12.0834127507123</v>
      </c>
      <c r="E127" s="10">
        <f t="shared" si="145"/>
        <v>11.399575234089999</v>
      </c>
      <c r="F127" s="7" t="s">
        <v>83</v>
      </c>
      <c r="G127" s="1">
        <v>7</v>
      </c>
      <c r="H127" s="9">
        <f t="shared" si="124"/>
        <v>12.0834127507123</v>
      </c>
      <c r="I127" s="9">
        <f t="shared" si="125"/>
        <v>285.23341275071226</v>
      </c>
      <c r="J127" s="9">
        <f t="shared" si="126"/>
        <v>7.8891865113637119E-2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0.8579821972081213</v>
      </c>
      <c r="P127" s="9">
        <f t="shared" si="129"/>
        <v>6.7687815772045107E-2</v>
      </c>
      <c r="Q127" s="12">
        <f t="shared" si="130"/>
        <v>2.2336979204774888E-2</v>
      </c>
      <c r="R127" s="9">
        <f t="shared" si="131"/>
        <v>9.3951000000000007E-2</v>
      </c>
      <c r="S127" s="13">
        <f t="shared" si="132"/>
        <v>0.23775137257479842</v>
      </c>
      <c r="T127" s="2">
        <f t="shared" si="133"/>
        <v>0.01</v>
      </c>
      <c r="U127" s="14">
        <f t="shared" si="134"/>
        <v>2.3775137257479842E-3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1.2327513725747984E-2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19.596341492451501</v>
      </c>
      <c r="E128" s="10">
        <f t="shared" si="145"/>
        <v>12.0834127507123</v>
      </c>
      <c r="F128" s="7" t="s">
        <v>83</v>
      </c>
      <c r="G128" s="1">
        <v>8</v>
      </c>
      <c r="H128" s="9">
        <f t="shared" si="124"/>
        <v>19.596341492451501</v>
      </c>
      <c r="I128" s="9">
        <f t="shared" si="125"/>
        <v>292.74634149245151</v>
      </c>
      <c r="J128" s="9">
        <f t="shared" si="126"/>
        <v>0.18945219501360033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1.0749943814360763</v>
      </c>
      <c r="P128" s="9">
        <f t="shared" si="129"/>
        <v>0.20366004519035219</v>
      </c>
      <c r="Q128" s="12">
        <f t="shared" si="130"/>
        <v>6.720781491281623E-2</v>
      </c>
      <c r="R128" s="9">
        <f t="shared" si="131"/>
        <v>9.3951000000000007E-2</v>
      </c>
      <c r="S128" s="13">
        <f t="shared" si="132"/>
        <v>0.71534964942167967</v>
      </c>
      <c r="T128" s="2">
        <f t="shared" si="133"/>
        <v>0.01</v>
      </c>
      <c r="U128" s="14">
        <f t="shared" si="134"/>
        <v>7.1534964942167965E-3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1.7103496494216795E-2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15.071235042202099</v>
      </c>
      <c r="E129" s="10">
        <f t="shared" si="145"/>
        <v>19.596341492451501</v>
      </c>
      <c r="F129" s="7" t="s">
        <v>83</v>
      </c>
      <c r="G129" s="1">
        <v>9</v>
      </c>
      <c r="H129" s="9">
        <f t="shared" si="124"/>
        <v>15.071235042202099</v>
      </c>
      <c r="I129" s="9">
        <f t="shared" si="125"/>
        <v>288.22123504220207</v>
      </c>
      <c r="J129" s="9">
        <f t="shared" si="126"/>
        <v>0.11238702015117921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1.1560343362457242</v>
      </c>
      <c r="P129" s="9">
        <f t="shared" si="129"/>
        <v>0.12992325424310328</v>
      </c>
      <c r="Q129" s="12">
        <f t="shared" si="130"/>
        <v>4.2874673900224085E-2</v>
      </c>
      <c r="R129" s="9">
        <f t="shared" si="131"/>
        <v>9.3951000000000007E-2</v>
      </c>
      <c r="S129" s="13">
        <f t="shared" si="132"/>
        <v>0.45635143745382256</v>
      </c>
      <c r="T129" s="2">
        <f t="shared" si="133"/>
        <v>0.01</v>
      </c>
      <c r="U129" s="14">
        <f t="shared" si="134"/>
        <v>4.5635143745382254E-3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1.4513514374538225E-2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9.8408198972836392</v>
      </c>
      <c r="E130" s="10">
        <f t="shared" si="145"/>
        <v>15.071235042202099</v>
      </c>
      <c r="F130" s="7" t="s">
        <v>83</v>
      </c>
      <c r="G130" s="1">
        <v>10</v>
      </c>
      <c r="H130" s="9">
        <f t="shared" si="124"/>
        <v>9.8408198972836392</v>
      </c>
      <c r="I130" s="9">
        <f t="shared" si="125"/>
        <v>282.99081989728364</v>
      </c>
      <c r="J130" s="9">
        <f t="shared" si="126"/>
        <v>6.0193345721897711E-2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1.3108110820026209</v>
      </c>
      <c r="P130" s="9">
        <f t="shared" si="129"/>
        <v>7.8902104635078574E-2</v>
      </c>
      <c r="Q130" s="12">
        <f t="shared" si="130"/>
        <v>2.6037694529575932E-2</v>
      </c>
      <c r="R130" s="9">
        <f t="shared" si="131"/>
        <v>9.3951000000000007E-2</v>
      </c>
      <c r="S130" s="13">
        <f t="shared" si="132"/>
        <v>0.27714121754505999</v>
      </c>
      <c r="T130" s="2">
        <f t="shared" si="133"/>
        <v>0.01</v>
      </c>
      <c r="U130" s="14">
        <f t="shared" si="134"/>
        <v>2.7714121754505998E-3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1.27214121754506E-2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2.8102820356241298</v>
      </c>
      <c r="E131" s="10">
        <f t="shared" si="145"/>
        <v>9.8408198972836392</v>
      </c>
      <c r="F131" s="7" t="s">
        <v>83</v>
      </c>
      <c r="G131" s="1">
        <v>11</v>
      </c>
      <c r="H131" s="9">
        <f t="shared" si="124"/>
        <v>2.8102820356241298</v>
      </c>
      <c r="I131" s="9">
        <f t="shared" si="125"/>
        <v>275.96028203562412</v>
      </c>
      <c r="J131" s="9">
        <f t="shared" si="126"/>
        <v>2.5053017061559654E-2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1.1703135284991653</v>
      </c>
      <c r="O131" s="9">
        <f t="shared" si="146"/>
        <v>0.34629544886837693</v>
      </c>
      <c r="P131" s="9">
        <f t="shared" si="129"/>
        <v>8.6757457888399052E-3</v>
      </c>
      <c r="Q131" s="12">
        <f t="shared" si="130"/>
        <v>2.8629961103171691E-3</v>
      </c>
      <c r="R131" s="9">
        <f t="shared" si="131"/>
        <v>9.3951000000000007E-2</v>
      </c>
      <c r="S131" s="13">
        <f t="shared" si="132"/>
        <v>3.0473290442008801E-2</v>
      </c>
      <c r="T131" s="2">
        <f t="shared" si="133"/>
        <v>0.01</v>
      </c>
      <c r="U131" s="14">
        <f t="shared" si="134"/>
        <v>3.0473290442008802E-4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5.7947329044200878E-3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0.57450532397917498</v>
      </c>
      <c r="E132" s="10">
        <f t="shared" si="145"/>
        <v>2.8102820356241298</v>
      </c>
      <c r="F132" s="7" t="s">
        <v>85</v>
      </c>
      <c r="G132" s="1">
        <v>12</v>
      </c>
      <c r="H132" s="9">
        <f t="shared" si="124"/>
        <v>0.57450532397917498</v>
      </c>
      <c r="I132" s="9">
        <f t="shared" si="125"/>
        <v>273.72450532397914</v>
      </c>
      <c r="J132" s="9">
        <f t="shared" si="126"/>
        <v>1.8780158746619997E-2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0.62231970307953699</v>
      </c>
      <c r="P132" s="9">
        <f t="shared" si="129"/>
        <v>1.1687262814983126E-2</v>
      </c>
      <c r="Q132" s="12">
        <f t="shared" si="130"/>
        <v>3.8567967289444317E-3</v>
      </c>
      <c r="R132" s="9">
        <f t="shared" si="131"/>
        <v>9.3951000000000007E-2</v>
      </c>
      <c r="S132" s="13">
        <f t="shared" si="132"/>
        <v>4.1051151440053127E-2</v>
      </c>
      <c r="T132" s="2">
        <f t="shared" si="133"/>
        <v>0.01</v>
      </c>
      <c r="U132" s="14">
        <f t="shared" si="134"/>
        <v>4.105115144005313E-4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5.9005115144005315E-3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-5.5681946271599996</v>
      </c>
      <c r="E133" s="10">
        <f t="shared" si="145"/>
        <v>0.57450532397917498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-1.24950380780645</v>
      </c>
      <c r="E136" s="7"/>
      <c r="F136" s="7"/>
      <c r="G136" s="1">
        <v>1</v>
      </c>
      <c r="H136" s="9">
        <f t="shared" ref="H136:H147" si="147">E137</f>
        <v>-1.24950380780645</v>
      </c>
      <c r="I136" s="9">
        <f t="shared" ref="I136:I147" si="148">H136+273.15</f>
        <v>271.90049619219354</v>
      </c>
      <c r="J136" s="9">
        <f t="shared" ref="J136:J147" si="149">EXP(($C$15*(I136-$C$13))/($C$16*I136*$C$13))</f>
        <v>1.4793297328637761E-2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1.1228821517933059E-2</v>
      </c>
      <c r="Q136" s="12">
        <f t="shared" ref="Q136:Q147" si="153">P136*$B$138</f>
        <v>2.9194935946625956E-3</v>
      </c>
      <c r="R136" s="9">
        <f t="shared" ref="R136:R147" si="154">L136*$B$138</f>
        <v>0.19735245833333334</v>
      </c>
      <c r="S136" s="13">
        <f t="shared" ref="S136:S147" si="155">Q136/R136</f>
        <v>1.4793297328637763E-2</v>
      </c>
      <c r="T136" s="2">
        <f t="shared" ref="T136:T147" si="156">$B$137/100</f>
        <v>0.01</v>
      </c>
      <c r="U136" s="14">
        <f t="shared" ref="U136:U147" si="157">S136*T136</f>
        <v>1.4793297328637763E-4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5.6379329732863777E-3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-7.2608076078582604</v>
      </c>
      <c r="E137" s="10">
        <f t="shared" ref="E137:E148" si="166">D136</f>
        <v>-1.24950380780645</v>
      </c>
      <c r="F137" s="7" t="s">
        <v>83</v>
      </c>
      <c r="G137" s="1">
        <v>2</v>
      </c>
      <c r="H137" s="9">
        <f t="shared" si="147"/>
        <v>-7.2608076078582604</v>
      </c>
      <c r="I137" s="9">
        <f t="shared" si="148"/>
        <v>265.88919239214169</v>
      </c>
      <c r="J137" s="9">
        <f t="shared" si="149"/>
        <v>6.5835105639168107E-3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1.5068670118154004</v>
      </c>
      <c r="P137" s="9">
        <f t="shared" si="152"/>
        <v>9.9204748907044463E-3</v>
      </c>
      <c r="Q137" s="12">
        <f t="shared" si="153"/>
        <v>2.5793234715831563E-3</v>
      </c>
      <c r="R137" s="9">
        <f t="shared" si="154"/>
        <v>0.19735245833333334</v>
      </c>
      <c r="S137" s="13">
        <f t="shared" si="155"/>
        <v>1.3069629298595375E-2</v>
      </c>
      <c r="T137" s="2">
        <f t="shared" si="156"/>
        <v>0.01</v>
      </c>
      <c r="U137" s="14">
        <f t="shared" si="157"/>
        <v>1.3069629298595375E-4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5.6206962929859538E-3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-11.7528104689319</v>
      </c>
      <c r="E138" s="10">
        <f t="shared" si="166"/>
        <v>-7.2608076078582604</v>
      </c>
      <c r="F138" s="7" t="s">
        <v>83</v>
      </c>
      <c r="G138" s="1">
        <v>3</v>
      </c>
      <c r="H138" s="9">
        <f t="shared" si="147"/>
        <v>-11.7528104689319</v>
      </c>
      <c r="I138" s="9">
        <f t="shared" si="148"/>
        <v>261.39718953106808</v>
      </c>
      <c r="J138" s="9">
        <f t="shared" si="149"/>
        <v>3.5087970413368403E-3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2.255994453591363</v>
      </c>
      <c r="P138" s="9">
        <f t="shared" si="152"/>
        <v>7.9158266640336969E-3</v>
      </c>
      <c r="Q138" s="12">
        <f t="shared" si="153"/>
        <v>2.0581149326487614E-3</v>
      </c>
      <c r="R138" s="9">
        <f t="shared" si="154"/>
        <v>0.19735245833333334</v>
      </c>
      <c r="S138" s="13">
        <f t="shared" si="155"/>
        <v>1.0428625769497903E-2</v>
      </c>
      <c r="T138" s="2">
        <f t="shared" si="156"/>
        <v>0.01</v>
      </c>
      <c r="U138" s="14">
        <f t="shared" si="157"/>
        <v>1.0428625769497904E-4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5.5942862576949795E-3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-8.4089138036996491</v>
      </c>
      <c r="E139" s="10">
        <f t="shared" si="166"/>
        <v>-11.7528104689319</v>
      </c>
      <c r="F139" s="7" t="s">
        <v>83</v>
      </c>
      <c r="G139" s="1">
        <v>4</v>
      </c>
      <c r="H139" s="9">
        <f t="shared" si="147"/>
        <v>-8.4089138036996491</v>
      </c>
      <c r="I139" s="9">
        <f t="shared" si="148"/>
        <v>264.74108619630033</v>
      </c>
      <c r="J139" s="9">
        <f t="shared" si="149"/>
        <v>5.6167818408931185E-3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3.007126543593996</v>
      </c>
      <c r="P139" s="9">
        <f t="shared" si="152"/>
        <v>1.6890373763326444E-2</v>
      </c>
      <c r="Q139" s="12">
        <f t="shared" si="153"/>
        <v>4.391497178464876E-3</v>
      </c>
      <c r="R139" s="9">
        <f t="shared" si="154"/>
        <v>0.19735245833333334</v>
      </c>
      <c r="S139" s="13">
        <f t="shared" si="155"/>
        <v>2.2252052067410912E-2</v>
      </c>
      <c r="T139" s="2">
        <f t="shared" si="156"/>
        <v>0.01</v>
      </c>
      <c r="U139" s="14">
        <f t="shared" si="157"/>
        <v>2.2252052067410911E-4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5.7125205206741093E-3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1.5540791077807301</v>
      </c>
      <c r="E140" s="10">
        <f t="shared" si="166"/>
        <v>-8.4089138036996491</v>
      </c>
      <c r="F140" s="7" t="s">
        <v>83</v>
      </c>
      <c r="G140" s="1">
        <v>5</v>
      </c>
      <c r="H140" s="9">
        <f t="shared" si="147"/>
        <v>1.5540791077807301</v>
      </c>
      <c r="I140" s="9">
        <f t="shared" si="148"/>
        <v>274.70407910778073</v>
      </c>
      <c r="J140" s="9">
        <f t="shared" si="149"/>
        <v>2.1320011821605627E-2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3.7492840864973362</v>
      </c>
      <c r="P140" s="9">
        <f t="shared" si="152"/>
        <v>7.9934781046681058E-2</v>
      </c>
      <c r="Q140" s="12">
        <f t="shared" si="153"/>
        <v>2.0783043072137075E-2</v>
      </c>
      <c r="R140" s="9">
        <f t="shared" si="154"/>
        <v>0.19735245833333334</v>
      </c>
      <c r="S140" s="13">
        <f t="shared" si="155"/>
        <v>0.10530926874513002</v>
      </c>
      <c r="T140" s="2">
        <f t="shared" si="156"/>
        <v>0.01</v>
      </c>
      <c r="U140" s="14">
        <f t="shared" si="157"/>
        <v>1.0530926874513004E-3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6.5430926874513002E-3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11.399575234089999</v>
      </c>
      <c r="E141" s="10">
        <f t="shared" si="166"/>
        <v>1.5540791077807301</v>
      </c>
      <c r="F141" s="7" t="s">
        <v>85</v>
      </c>
      <c r="G141" s="1">
        <v>6</v>
      </c>
      <c r="H141" s="9">
        <f t="shared" si="147"/>
        <v>11.399575234089999</v>
      </c>
      <c r="I141" s="9">
        <f t="shared" si="148"/>
        <v>284.54957523408996</v>
      </c>
      <c r="J141" s="9">
        <f t="shared" si="149"/>
        <v>7.267816602498646E-2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4.4283972221173213</v>
      </c>
      <c r="P141" s="9">
        <f t="shared" si="152"/>
        <v>0.3218477885336315</v>
      </c>
      <c r="Q141" s="12">
        <f t="shared" si="153"/>
        <v>8.3680425018744189E-2</v>
      </c>
      <c r="R141" s="9">
        <f t="shared" si="154"/>
        <v>0.19735245833333334</v>
      </c>
      <c r="S141" s="13">
        <f t="shared" si="155"/>
        <v>0.42401511349509424</v>
      </c>
      <c r="T141" s="2">
        <f t="shared" si="156"/>
        <v>0.01</v>
      </c>
      <c r="U141" s="14">
        <f t="shared" si="157"/>
        <v>4.2401511349509429E-3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9.7301511349509422E-3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12.0834127507123</v>
      </c>
      <c r="E142" s="10">
        <f t="shared" si="166"/>
        <v>11.399575234089999</v>
      </c>
      <c r="F142" s="7" t="s">
        <v>83</v>
      </c>
      <c r="G142" s="1">
        <v>7</v>
      </c>
      <c r="H142" s="9">
        <f t="shared" si="147"/>
        <v>12.0834127507123</v>
      </c>
      <c r="I142" s="9">
        <f t="shared" si="148"/>
        <v>285.23341275071226</v>
      </c>
      <c r="J142" s="9">
        <f t="shared" si="149"/>
        <v>7.8891865113637119E-2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4.8655973502503569</v>
      </c>
      <c r="P142" s="9">
        <f t="shared" si="152"/>
        <v>0.38385604985322136</v>
      </c>
      <c r="Q142" s="12">
        <f t="shared" si="153"/>
        <v>9.980257296183756E-2</v>
      </c>
      <c r="R142" s="9">
        <f t="shared" si="154"/>
        <v>0.19735245833333334</v>
      </c>
      <c r="S142" s="13">
        <f t="shared" si="155"/>
        <v>0.50570727015352634</v>
      </c>
      <c r="T142" s="2">
        <f t="shared" si="156"/>
        <v>0.01</v>
      </c>
      <c r="U142" s="14">
        <f t="shared" si="157"/>
        <v>5.0570727015352632E-3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1.5007072701535264E-2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19.596341492451501</v>
      </c>
      <c r="E143" s="10">
        <f t="shared" si="166"/>
        <v>12.0834127507123</v>
      </c>
      <c r="F143" s="7" t="s">
        <v>83</v>
      </c>
      <c r="G143" s="1">
        <v>8</v>
      </c>
      <c r="H143" s="9">
        <f t="shared" si="147"/>
        <v>19.596341492451501</v>
      </c>
      <c r="I143" s="9">
        <f t="shared" si="148"/>
        <v>292.74634149245151</v>
      </c>
      <c r="J143" s="9">
        <f t="shared" si="149"/>
        <v>0.18945219501360033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5.240789217063802</v>
      </c>
      <c r="P143" s="9">
        <f t="shared" si="152"/>
        <v>0.99287902077634527</v>
      </c>
      <c r="Q143" s="12">
        <f t="shared" si="153"/>
        <v>0.25814854540184978</v>
      </c>
      <c r="R143" s="9">
        <f t="shared" si="154"/>
        <v>0.19735245833333334</v>
      </c>
      <c r="S143" s="13">
        <f t="shared" si="155"/>
        <v>1.308058422894486</v>
      </c>
      <c r="T143" s="2">
        <f t="shared" si="156"/>
        <v>0.01</v>
      </c>
      <c r="U143" s="14">
        <f t="shared" si="157"/>
        <v>1.3080584228944861E-2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2.3030584228944863E-2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15.071235042202099</v>
      </c>
      <c r="E144" s="10">
        <f t="shared" si="166"/>
        <v>19.596341492451501</v>
      </c>
      <c r="F144" s="7" t="s">
        <v>83</v>
      </c>
      <c r="G144" s="1">
        <v>9</v>
      </c>
      <c r="H144" s="9">
        <f t="shared" si="147"/>
        <v>15.071235042202099</v>
      </c>
      <c r="I144" s="9">
        <f t="shared" si="148"/>
        <v>288.22123504220207</v>
      </c>
      <c r="J144" s="9">
        <f t="shared" si="149"/>
        <v>0.11238702015117921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5.0069581129541234</v>
      </c>
      <c r="P144" s="9">
        <f t="shared" si="152"/>
        <v>0.56271710233668526</v>
      </c>
      <c r="Q144" s="12">
        <f t="shared" si="153"/>
        <v>0.14630644660753817</v>
      </c>
      <c r="R144" s="9">
        <f t="shared" si="154"/>
        <v>0.19735245833333334</v>
      </c>
      <c r="S144" s="13">
        <f t="shared" si="155"/>
        <v>0.74134595455822927</v>
      </c>
      <c r="T144" s="2">
        <f t="shared" si="156"/>
        <v>0.01</v>
      </c>
      <c r="U144" s="14">
        <f t="shared" si="157"/>
        <v>7.4134595455822927E-3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1.7363459545582292E-2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9.8408198972836392</v>
      </c>
      <c r="E145" s="10">
        <f t="shared" si="166"/>
        <v>15.071235042202099</v>
      </c>
      <c r="F145" s="7" t="s">
        <v>83</v>
      </c>
      <c r="G145" s="1">
        <v>10</v>
      </c>
      <c r="H145" s="9">
        <f t="shared" si="147"/>
        <v>9.8408198972836392</v>
      </c>
      <c r="I145" s="9">
        <f t="shared" si="148"/>
        <v>282.99081989728364</v>
      </c>
      <c r="J145" s="9">
        <f t="shared" si="149"/>
        <v>6.0193345721897711E-2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5.2032889272841052</v>
      </c>
      <c r="P145" s="9">
        <f t="shared" si="152"/>
        <v>0.3132033692909344</v>
      </c>
      <c r="Q145" s="12">
        <f t="shared" si="153"/>
        <v>8.1432876015642947E-2</v>
      </c>
      <c r="R145" s="9">
        <f t="shared" si="154"/>
        <v>0.19735245833333334</v>
      </c>
      <c r="S145" s="13">
        <f t="shared" si="155"/>
        <v>0.41262661080259128</v>
      </c>
      <c r="T145" s="2">
        <f t="shared" si="156"/>
        <v>0.01</v>
      </c>
      <c r="U145" s="14">
        <f t="shared" si="157"/>
        <v>4.1262661080259128E-3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1.4076266108025912E-2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2.8102820356241298</v>
      </c>
      <c r="E146" s="10">
        <f t="shared" si="166"/>
        <v>9.8408198972836392</v>
      </c>
      <c r="F146" s="7" t="s">
        <v>83</v>
      </c>
      <c r="G146" s="1">
        <v>11</v>
      </c>
      <c r="H146" s="9">
        <f t="shared" si="147"/>
        <v>2.8102820356241298</v>
      </c>
      <c r="I146" s="9">
        <f t="shared" si="148"/>
        <v>275.96028203562412</v>
      </c>
      <c r="J146" s="9">
        <f t="shared" si="149"/>
        <v>2.5053017061559654E-2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5.6491334746598376</v>
      </c>
      <c r="P146" s="9">
        <f t="shared" si="152"/>
        <v>0.14152783732368068</v>
      </c>
      <c r="Q146" s="12">
        <f t="shared" si="153"/>
        <v>3.6797237704156979E-2</v>
      </c>
      <c r="R146" s="9">
        <f t="shared" si="154"/>
        <v>0.19735245833333334</v>
      </c>
      <c r="S146" s="13">
        <f t="shared" si="155"/>
        <v>0.18645441772002408</v>
      </c>
      <c r="T146" s="2">
        <f t="shared" si="156"/>
        <v>0.01</v>
      </c>
      <c r="U146" s="14">
        <f t="shared" si="157"/>
        <v>1.8645441772002409E-3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7.3545441772002408E-3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0.57450532397917498</v>
      </c>
      <c r="E147" s="10">
        <f t="shared" si="166"/>
        <v>2.8102820356241298</v>
      </c>
      <c r="F147" s="7" t="s">
        <v>85</v>
      </c>
      <c r="G147" s="1">
        <v>12</v>
      </c>
      <c r="H147" s="9">
        <f t="shared" si="147"/>
        <v>0.57450532397917498</v>
      </c>
      <c r="I147" s="9">
        <f t="shared" si="148"/>
        <v>273.72450532397914</v>
      </c>
      <c r="J147" s="9">
        <f t="shared" si="149"/>
        <v>1.8780158746619997E-2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6.2666535540028239</v>
      </c>
      <c r="P147" s="9">
        <f t="shared" si="152"/>
        <v>0.11768874855424342</v>
      </c>
      <c r="Q147" s="12">
        <f t="shared" si="153"/>
        <v>3.059907462410329E-2</v>
      </c>
      <c r="R147" s="9">
        <f t="shared" si="154"/>
        <v>0.19735245833333334</v>
      </c>
      <c r="S147" s="13">
        <f t="shared" si="155"/>
        <v>0.15504785135445676</v>
      </c>
      <c r="T147" s="2">
        <f t="shared" si="156"/>
        <v>0.01</v>
      </c>
      <c r="U147" s="14">
        <f t="shared" si="157"/>
        <v>1.5504785135445676E-3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7.0404785135445682E-3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-5.5681946271599996</v>
      </c>
      <c r="E148" s="10">
        <f t="shared" si="166"/>
        <v>0.57450532397917498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18613040</v>
      </c>
      <c r="F3" s="2">
        <v>1642.5</v>
      </c>
      <c r="G3" s="2">
        <v>0.24</v>
      </c>
      <c r="H3" s="2">
        <v>43</v>
      </c>
      <c r="I3"/>
      <c r="J3"/>
      <c r="K3"/>
      <c r="L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1252000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7166000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13713000</v>
      </c>
      <c r="F6" s="2">
        <v>124.83</v>
      </c>
      <c r="G6" s="2">
        <v>0.45</v>
      </c>
      <c r="H6" s="2">
        <v>51</v>
      </c>
      <c r="I6"/>
      <c r="J6"/>
      <c r="K6"/>
      <c r="L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370881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66790405.993506663</v>
      </c>
      <c r="J13" s="6" t="s">
        <v>37</v>
      </c>
      <c r="K13" s="6">
        <f>I13/(10000*1000)</f>
        <v>6.6790405993506665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6.6270838536451597</v>
      </c>
      <c r="E26" s="7"/>
      <c r="F26" s="7"/>
      <c r="G26" s="1">
        <v>1</v>
      </c>
      <c r="H26" s="9">
        <f t="shared" ref="H26:H37" si="0">E27</f>
        <v>6.6270838536451597</v>
      </c>
      <c r="I26" s="9">
        <f t="shared" ref="I26:I37" si="1">H26+273.15</f>
        <v>279.77708385364514</v>
      </c>
      <c r="J26" s="9">
        <f t="shared" ref="J26:J37" si="2">EXP(($C$15*(I26-$C$13))/($C$16*I26*$C$13))</f>
        <v>4.0542040520840636E-2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1.6432538040995284</v>
      </c>
      <c r="Q26" s="12">
        <f t="shared" ref="Q26:Q37" si="6">P26*$B$28</f>
        <v>0.16432538040995284</v>
      </c>
      <c r="R26" s="9">
        <f t="shared" ref="R26:R37" si="7">L26*$B$28</f>
        <v>4.0532094166666672</v>
      </c>
      <c r="S26" s="13">
        <f t="shared" ref="S26:S37" si="8">Q26/R26</f>
        <v>4.0542040520840629E-2</v>
      </c>
      <c r="T26" s="2">
        <f t="shared" ref="T26:T37" si="9">$B$27/100</f>
        <v>0.34</v>
      </c>
      <c r="U26" s="14">
        <f t="shared" ref="U26:U37" si="10">S26*T26</f>
        <v>1.3784293777085815E-2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2.6684293777085817E-2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7.09409531409871</v>
      </c>
      <c r="E27" s="10">
        <f t="shared" ref="E27:E38" si="18">D26</f>
        <v>6.6270838536451597</v>
      </c>
      <c r="F27" s="7" t="s">
        <v>83</v>
      </c>
      <c r="G27" s="1">
        <v>2</v>
      </c>
      <c r="H27" s="9">
        <f t="shared" si="0"/>
        <v>7.09409531409871</v>
      </c>
      <c r="I27" s="9">
        <f t="shared" si="1"/>
        <v>280.24409531409867</v>
      </c>
      <c r="J27" s="9">
        <f t="shared" si="2"/>
        <v>4.2962817234313833E-2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79.420934529233804</v>
      </c>
      <c r="P27" s="9">
        <f t="shared" si="5"/>
        <v>3.4121470947578767</v>
      </c>
      <c r="Q27" s="12">
        <f t="shared" si="6"/>
        <v>0.34121470947578769</v>
      </c>
      <c r="R27" s="9">
        <f t="shared" si="7"/>
        <v>4.0532094166666672</v>
      </c>
      <c r="S27" s="13">
        <f t="shared" si="8"/>
        <v>8.4183834191424639E-2</v>
      </c>
      <c r="T27" s="2">
        <f t="shared" si="9"/>
        <v>0.34</v>
      </c>
      <c r="U27" s="14">
        <f t="shared" si="10"/>
        <v>2.8622503625084381E-2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4.1522503625084382E-2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1.9350484119078999</v>
      </c>
      <c r="E28" s="10">
        <f t="shared" si="18"/>
        <v>7.09409531409871</v>
      </c>
      <c r="F28" s="7" t="s">
        <v>83</v>
      </c>
      <c r="G28" s="1">
        <v>3</v>
      </c>
      <c r="H28" s="9">
        <f t="shared" si="0"/>
        <v>1.9350484119078999</v>
      </c>
      <c r="I28" s="9">
        <f t="shared" si="1"/>
        <v>275.08504841190791</v>
      </c>
      <c r="J28" s="9">
        <f t="shared" si="2"/>
        <v>2.2392676502324179E-2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116.5408816011426</v>
      </c>
      <c r="P28" s="9">
        <f t="shared" si="5"/>
        <v>2.6096622609900502</v>
      </c>
      <c r="Q28" s="12">
        <f t="shared" si="6"/>
        <v>0.26096622609900505</v>
      </c>
      <c r="R28" s="9">
        <f t="shared" si="7"/>
        <v>4.0532094166666672</v>
      </c>
      <c r="S28" s="13">
        <f t="shared" si="8"/>
        <v>6.4385083343071373E-2</v>
      </c>
      <c r="T28" s="2">
        <f t="shared" si="9"/>
        <v>0.34</v>
      </c>
      <c r="U28" s="14">
        <f t="shared" si="10"/>
        <v>2.1890928336644268E-2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3.4790928336644267E-2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6.6203863531963796</v>
      </c>
      <c r="E29" s="10">
        <f t="shared" si="18"/>
        <v>1.9350484119078999</v>
      </c>
      <c r="F29" s="7" t="s">
        <v>83</v>
      </c>
      <c r="G29" s="1">
        <v>4</v>
      </c>
      <c r="H29" s="9">
        <f t="shared" si="0"/>
        <v>6.6203863531963796</v>
      </c>
      <c r="I29" s="9">
        <f t="shared" si="1"/>
        <v>279.77038635319633</v>
      </c>
      <c r="J29" s="9">
        <f t="shared" si="2"/>
        <v>4.0508277652326105E-2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154.46331350681922</v>
      </c>
      <c r="P29" s="9">
        <f t="shared" si="5"/>
        <v>6.2570427906325259</v>
      </c>
      <c r="Q29" s="12">
        <f t="shared" si="6"/>
        <v>0.62570427906325266</v>
      </c>
      <c r="R29" s="9">
        <f t="shared" si="7"/>
        <v>4.0532094166666672</v>
      </c>
      <c r="S29" s="13">
        <f t="shared" si="8"/>
        <v>0.15437255141330145</v>
      </c>
      <c r="T29" s="2">
        <f t="shared" si="9"/>
        <v>0.34</v>
      </c>
      <c r="U29" s="14">
        <f t="shared" si="10"/>
        <v>5.2486667480522498E-2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6.5386667480522492E-2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12.5227593518494</v>
      </c>
      <c r="E30" s="10">
        <f t="shared" si="18"/>
        <v>6.6203863531963796</v>
      </c>
      <c r="F30" s="7" t="s">
        <v>83</v>
      </c>
      <c r="G30" s="1">
        <v>5</v>
      </c>
      <c r="H30" s="9">
        <f t="shared" si="0"/>
        <v>12.5227593518494</v>
      </c>
      <c r="I30" s="9">
        <f t="shared" si="1"/>
        <v>285.67275935184938</v>
      </c>
      <c r="J30" s="9">
        <f t="shared" si="2"/>
        <v>8.3144283532759239E-2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140.79595718037734</v>
      </c>
      <c r="O30" s="9">
        <f t="shared" si="19"/>
        <v>47.942407702476004</v>
      </c>
      <c r="P30" s="9">
        <f t="shared" si="5"/>
        <v>3.9861371392578051</v>
      </c>
      <c r="Q30" s="12">
        <f t="shared" si="6"/>
        <v>0.39861371392578054</v>
      </c>
      <c r="R30" s="9">
        <f t="shared" si="7"/>
        <v>4.0532094166666672</v>
      </c>
      <c r="S30" s="13">
        <f t="shared" si="8"/>
        <v>9.8345205724306703E-2</v>
      </c>
      <c r="T30" s="2">
        <f t="shared" si="9"/>
        <v>0.34</v>
      </c>
      <c r="U30" s="14">
        <f t="shared" si="10"/>
        <v>3.3437369946264284E-2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4.6337369946264285E-2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14.8821417139945</v>
      </c>
      <c r="E31" s="10">
        <f t="shared" si="18"/>
        <v>12.5227593518494</v>
      </c>
      <c r="F31" s="7" t="s">
        <v>85</v>
      </c>
      <c r="G31" s="1">
        <v>6</v>
      </c>
      <c r="H31" s="9">
        <f t="shared" si="0"/>
        <v>14.8821417139945</v>
      </c>
      <c r="I31" s="9">
        <f t="shared" si="1"/>
        <v>288.03214171399446</v>
      </c>
      <c r="J31" s="9">
        <f t="shared" si="2"/>
        <v>0.10992192221599432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84.488364729884864</v>
      </c>
      <c r="P31" s="9">
        <f t="shared" si="5"/>
        <v>9.287123455994962</v>
      </c>
      <c r="Q31" s="12">
        <f t="shared" si="6"/>
        <v>0.92871234559949623</v>
      </c>
      <c r="R31" s="9">
        <f t="shared" si="7"/>
        <v>4.0532094166666672</v>
      </c>
      <c r="S31" s="13">
        <f t="shared" si="8"/>
        <v>0.22913011644072986</v>
      </c>
      <c r="T31" s="2">
        <f t="shared" si="9"/>
        <v>0.34</v>
      </c>
      <c r="U31" s="14">
        <f t="shared" si="10"/>
        <v>7.7904239589848157E-2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9.0804239589848151E-2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18.627732503535299</v>
      </c>
      <c r="E32" s="10">
        <f t="shared" si="18"/>
        <v>14.8821417139945</v>
      </c>
      <c r="F32" s="7" t="s">
        <v>83</v>
      </c>
      <c r="G32" s="1">
        <v>7</v>
      </c>
      <c r="H32" s="9">
        <f t="shared" si="0"/>
        <v>18.627732503535299</v>
      </c>
      <c r="I32" s="9">
        <f t="shared" si="1"/>
        <v>291.77773250353528</v>
      </c>
      <c r="J32" s="9">
        <f t="shared" si="2"/>
        <v>0.16964764587346434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115.73333544055657</v>
      </c>
      <c r="P32" s="9">
        <f t="shared" si="5"/>
        <v>19.633887906574401</v>
      </c>
      <c r="Q32" s="12">
        <f t="shared" si="6"/>
        <v>1.9633887906574401</v>
      </c>
      <c r="R32" s="9">
        <f t="shared" si="7"/>
        <v>4.0532094166666672</v>
      </c>
      <c r="S32" s="13">
        <f t="shared" si="8"/>
        <v>0.48440349086924755</v>
      </c>
      <c r="T32" s="2">
        <f t="shared" si="9"/>
        <v>0.34</v>
      </c>
      <c r="U32" s="14">
        <f t="shared" si="10"/>
        <v>0.16469718689554419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0.1903471868955442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21.659642068352099</v>
      </c>
      <c r="E33" s="10">
        <f t="shared" si="18"/>
        <v>18.627732503535299</v>
      </c>
      <c r="F33" s="7" t="s">
        <v>83</v>
      </c>
      <c r="G33" s="1">
        <v>8</v>
      </c>
      <c r="H33" s="9">
        <f t="shared" si="0"/>
        <v>21.659642068352099</v>
      </c>
      <c r="I33" s="9">
        <f t="shared" si="1"/>
        <v>294.8096420683521</v>
      </c>
      <c r="J33" s="9">
        <f t="shared" si="2"/>
        <v>0.23910826084938028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136.63154170064882</v>
      </c>
      <c r="P33" s="9">
        <f t="shared" si="5"/>
        <v>32.669730313211716</v>
      </c>
      <c r="Q33" s="12">
        <f t="shared" si="6"/>
        <v>3.2669730313211716</v>
      </c>
      <c r="R33" s="9">
        <f t="shared" si="7"/>
        <v>4.0532094166666672</v>
      </c>
      <c r="S33" s="13">
        <f t="shared" si="8"/>
        <v>0.80602127733333573</v>
      </c>
      <c r="T33" s="2">
        <f t="shared" si="9"/>
        <v>0.34</v>
      </c>
      <c r="U33" s="14">
        <f t="shared" si="10"/>
        <v>0.27404723429333416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0.29969723429333417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20.5473089478552</v>
      </c>
      <c r="E34" s="10">
        <f t="shared" si="18"/>
        <v>21.659642068352099</v>
      </c>
      <c r="F34" s="7" t="s">
        <v>83</v>
      </c>
      <c r="G34" s="1">
        <v>9</v>
      </c>
      <c r="H34" s="9">
        <f t="shared" si="0"/>
        <v>20.5473089478552</v>
      </c>
      <c r="I34" s="9">
        <f t="shared" si="1"/>
        <v>293.69730894785516</v>
      </c>
      <c r="J34" s="9">
        <f t="shared" si="2"/>
        <v>0.21099413642379464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144.49390555410378</v>
      </c>
      <c r="P34" s="9">
        <f t="shared" si="5"/>
        <v>30.48736682088947</v>
      </c>
      <c r="Q34" s="12">
        <f t="shared" si="6"/>
        <v>3.048736682088947</v>
      </c>
      <c r="R34" s="9">
        <f t="shared" si="7"/>
        <v>4.0532094166666672</v>
      </c>
      <c r="S34" s="13">
        <f t="shared" si="8"/>
        <v>0.75217842669382917</v>
      </c>
      <c r="T34" s="2">
        <f t="shared" si="9"/>
        <v>0.34</v>
      </c>
      <c r="U34" s="14">
        <f t="shared" si="10"/>
        <v>0.25574066507590193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0.28139066507590194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17.248257996264499</v>
      </c>
      <c r="E35" s="10">
        <f t="shared" si="18"/>
        <v>20.5473089478552</v>
      </c>
      <c r="F35" s="7" t="s">
        <v>83</v>
      </c>
      <c r="G35" s="1">
        <v>10</v>
      </c>
      <c r="H35" s="9">
        <f t="shared" si="0"/>
        <v>17.248257996264499</v>
      </c>
      <c r="I35" s="9">
        <f t="shared" si="1"/>
        <v>290.39825799626448</v>
      </c>
      <c r="J35" s="9">
        <f t="shared" si="2"/>
        <v>0.14477834193072139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154.53863289988098</v>
      </c>
      <c r="P35" s="9">
        <f t="shared" si="5"/>
        <v>22.373847035485198</v>
      </c>
      <c r="Q35" s="12">
        <f t="shared" si="6"/>
        <v>2.2373847035485199</v>
      </c>
      <c r="R35" s="9">
        <f t="shared" si="7"/>
        <v>4.0532094166666672</v>
      </c>
      <c r="S35" s="13">
        <f t="shared" si="8"/>
        <v>0.55200323337562218</v>
      </c>
      <c r="T35" s="2">
        <f t="shared" si="9"/>
        <v>0.34</v>
      </c>
      <c r="U35" s="14">
        <f t="shared" si="10"/>
        <v>0.18768109934771154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0.21333109934771155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12.7779603760249</v>
      </c>
      <c r="E36" s="10">
        <f t="shared" si="18"/>
        <v>17.248257996264499</v>
      </c>
      <c r="F36" s="7" t="s">
        <v>83</v>
      </c>
      <c r="G36" s="1">
        <v>11</v>
      </c>
      <c r="H36" s="9">
        <f t="shared" si="0"/>
        <v>12.7779603760249</v>
      </c>
      <c r="I36" s="9">
        <f t="shared" si="1"/>
        <v>285.92796037602488</v>
      </c>
      <c r="J36" s="9">
        <f t="shared" si="2"/>
        <v>8.5712476707896126E-2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125.55654657117599</v>
      </c>
      <c r="O36" s="9">
        <f t="shared" si="19"/>
        <v>47.140333459886463</v>
      </c>
      <c r="P36" s="9">
        <f t="shared" si="5"/>
        <v>4.0405147336829748</v>
      </c>
      <c r="Q36" s="12">
        <f t="shared" si="6"/>
        <v>0.4040514733682975</v>
      </c>
      <c r="R36" s="9">
        <f t="shared" si="7"/>
        <v>4.0532094166666672</v>
      </c>
      <c r="S36" s="13">
        <f t="shared" si="8"/>
        <v>9.9686799232936441E-2</v>
      </c>
      <c r="T36" s="2">
        <f t="shared" si="9"/>
        <v>0.34</v>
      </c>
      <c r="U36" s="14">
        <f t="shared" si="10"/>
        <v>3.3893511739198391E-2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4.6793511739198393E-2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8.0799136576546502</v>
      </c>
      <c r="E37" s="10">
        <f t="shared" si="18"/>
        <v>12.7779603760249</v>
      </c>
      <c r="F37" s="7" t="s">
        <v>85</v>
      </c>
      <c r="G37" s="1">
        <v>12</v>
      </c>
      <c r="H37" s="9">
        <f t="shared" si="0"/>
        <v>8.0799136576546502</v>
      </c>
      <c r="I37" s="9">
        <f t="shared" si="1"/>
        <v>281.22991365765461</v>
      </c>
      <c r="J37" s="9">
        <f t="shared" si="2"/>
        <v>4.8527268640737205E-2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83.631912892870162</v>
      </c>
      <c r="P37" s="9">
        <f t="shared" si="5"/>
        <v>4.058428303891044</v>
      </c>
      <c r="Q37" s="12">
        <f t="shared" si="6"/>
        <v>0.4058428303891044</v>
      </c>
      <c r="R37" s="9">
        <f t="shared" si="7"/>
        <v>4.0532094166666672</v>
      </c>
      <c r="S37" s="13">
        <f t="shared" si="8"/>
        <v>0.10012875937776412</v>
      </c>
      <c r="T37" s="2">
        <f t="shared" si="9"/>
        <v>0.34</v>
      </c>
      <c r="U37" s="14">
        <f t="shared" si="10"/>
        <v>3.4043778188439802E-2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4.6943778188439804E-2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6.4839338088079899</v>
      </c>
      <c r="E38" s="10">
        <f t="shared" si="18"/>
        <v>8.0799136576546502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6.6270838536451597</v>
      </c>
      <c r="E42" s="7"/>
      <c r="F42" s="7"/>
      <c r="G42" s="1">
        <v>1</v>
      </c>
      <c r="H42" s="9">
        <f t="shared" ref="H42:H53" si="20">E43</f>
        <v>6.6270838536451597</v>
      </c>
      <c r="I42" s="9">
        <f t="shared" ref="I42:I53" si="21">H42+273.15</f>
        <v>279.77708385364514</v>
      </c>
      <c r="J42" s="9">
        <f t="shared" ref="J42:J53" si="22">EXP(($C$15*(I42-$C$13))/($C$16*I42*$C$13))</f>
        <v>4.0542040520840636E-2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2.3861524724047269</v>
      </c>
      <c r="Q42" s="12">
        <f t="shared" ref="Q42:Q53" si="26">P42*$B$44</f>
        <v>0.57267659337713439</v>
      </c>
      <c r="R42" s="9">
        <f t="shared" ref="R42:R53" si="27">L42*$B$44</f>
        <v>14.125500000000001</v>
      </c>
      <c r="S42" s="13">
        <f t="shared" ref="S42:S53" si="28">Q42/R42</f>
        <v>4.0542040520840636E-2</v>
      </c>
      <c r="T42" s="2">
        <f t="shared" ref="T42:T53" si="29">$B$43/100</f>
        <v>0.43</v>
      </c>
      <c r="U42" s="14">
        <f t="shared" ref="U42:U53" si="30">S42*T42</f>
        <v>1.7433077423961472E-2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2.5853077423961472E-2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1551086.6666666667</v>
      </c>
      <c r="AU42" s="1">
        <f t="shared" ref="AU42:AU53" si="37">AT42*10000*AS42*0.67*AR42*AQ42</f>
        <v>8825889545.1637211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7.09409531409871</v>
      </c>
      <c r="E43" s="10">
        <f t="shared" ref="E43:E54" si="39">D42</f>
        <v>6.6270838536451597</v>
      </c>
      <c r="F43" s="7" t="s">
        <v>83</v>
      </c>
      <c r="G43" s="1">
        <v>2</v>
      </c>
      <c r="H43" s="9">
        <f t="shared" si="20"/>
        <v>7.09409531409871</v>
      </c>
      <c r="I43" s="9">
        <f t="shared" si="21"/>
        <v>280.24409531409867</v>
      </c>
      <c r="J43" s="9">
        <f t="shared" si="22"/>
        <v>4.2962817234313833E-2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115.32634752759527</v>
      </c>
      <c r="P43" s="9">
        <f t="shared" si="25"/>
        <v>4.9547447911290368</v>
      </c>
      <c r="Q43" s="12">
        <f t="shared" si="26"/>
        <v>1.1891387498709687</v>
      </c>
      <c r="R43" s="9">
        <f t="shared" si="27"/>
        <v>14.125500000000001</v>
      </c>
      <c r="S43" s="13">
        <f t="shared" si="28"/>
        <v>8.4183834191424625E-2</v>
      </c>
      <c r="T43" s="2">
        <f t="shared" si="29"/>
        <v>0.43</v>
      </c>
      <c r="U43" s="14">
        <f t="shared" si="30"/>
        <v>3.6199048702312588E-2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4.4619048702312585E-2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1551086.6666666667</v>
      </c>
      <c r="AU43" s="1">
        <f t="shared" si="37"/>
        <v>15232337295.826235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1.9350484119078999</v>
      </c>
      <c r="E44" s="10">
        <f t="shared" si="39"/>
        <v>7.09409531409871</v>
      </c>
      <c r="F44" s="7" t="s">
        <v>83</v>
      </c>
      <c r="G44" s="1">
        <v>3</v>
      </c>
      <c r="H44" s="9">
        <f t="shared" si="20"/>
        <v>1.9350484119078999</v>
      </c>
      <c r="I44" s="9">
        <f t="shared" si="21"/>
        <v>275.08504841190791</v>
      </c>
      <c r="J44" s="9">
        <f t="shared" si="22"/>
        <v>2.2392676502324179E-2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169.22785273646625</v>
      </c>
      <c r="P44" s="9">
        <f t="shared" si="25"/>
        <v>3.7894645615106444</v>
      </c>
      <c r="Q44" s="12">
        <f t="shared" si="26"/>
        <v>0.90947149476255462</v>
      </c>
      <c r="R44" s="9">
        <f t="shared" si="27"/>
        <v>14.125500000000001</v>
      </c>
      <c r="S44" s="13">
        <f t="shared" si="28"/>
        <v>6.4385083343071373E-2</v>
      </c>
      <c r="T44" s="2">
        <f t="shared" si="29"/>
        <v>0.43</v>
      </c>
      <c r="U44" s="14">
        <f t="shared" si="30"/>
        <v>2.768558583752069E-2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3.6105585837520687E-2</v>
      </c>
      <c r="AR44" s="9">
        <f t="shared" si="35"/>
        <v>136.875</v>
      </c>
      <c r="AS44" s="1">
        <f t="shared" si="36"/>
        <v>0.24</v>
      </c>
      <c r="AT44" s="1">
        <f t="shared" si="41"/>
        <v>1551086.6666666667</v>
      </c>
      <c r="AU44" s="1">
        <f t="shared" si="37"/>
        <v>12325956687.463331</v>
      </c>
    </row>
    <row r="45" spans="1:48" x14ac:dyDescent="0.15">
      <c r="C45" s="7">
        <v>3</v>
      </c>
      <c r="D45" s="7">
        <f t="shared" si="38"/>
        <v>6.6203863531963796</v>
      </c>
      <c r="E45" s="10">
        <f t="shared" si="39"/>
        <v>1.9350484119078999</v>
      </c>
      <c r="F45" s="7" t="s">
        <v>83</v>
      </c>
      <c r="G45" s="1">
        <v>4</v>
      </c>
      <c r="H45" s="9">
        <f t="shared" si="20"/>
        <v>6.6203863531963796</v>
      </c>
      <c r="I45" s="9">
        <f t="shared" si="21"/>
        <v>279.77038635319633</v>
      </c>
      <c r="J45" s="9">
        <f t="shared" si="22"/>
        <v>4.0508277652326105E-2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224.29463817495562</v>
      </c>
      <c r="P45" s="9">
        <f t="shared" si="25"/>
        <v>9.0857894791191249</v>
      </c>
      <c r="Q45" s="12">
        <f t="shared" si="26"/>
        <v>2.1805894749885897</v>
      </c>
      <c r="R45" s="9">
        <f t="shared" si="27"/>
        <v>14.125500000000001</v>
      </c>
      <c r="S45" s="13">
        <f t="shared" si="28"/>
        <v>0.15437255141330145</v>
      </c>
      <c r="T45" s="2">
        <f t="shared" si="29"/>
        <v>0.43</v>
      </c>
      <c r="U45" s="14">
        <f t="shared" si="30"/>
        <v>6.6380197107719627E-2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7.4800197107719638E-2</v>
      </c>
      <c r="AR45" s="9">
        <f t="shared" si="35"/>
        <v>136.875</v>
      </c>
      <c r="AS45" s="1">
        <f t="shared" si="36"/>
        <v>0.24</v>
      </c>
      <c r="AT45" s="1">
        <f t="shared" si="41"/>
        <v>1551086.6666666667</v>
      </c>
      <c r="AU45" s="1">
        <f t="shared" si="37"/>
        <v>25535771498.418743</v>
      </c>
    </row>
    <row r="46" spans="1:48" x14ac:dyDescent="0.15">
      <c r="C46" s="7">
        <v>4</v>
      </c>
      <c r="D46" s="7">
        <f t="shared" si="38"/>
        <v>12.5227593518494</v>
      </c>
      <c r="E46" s="10">
        <f t="shared" si="39"/>
        <v>6.6203863531963796</v>
      </c>
      <c r="F46" s="7" t="s">
        <v>83</v>
      </c>
      <c r="G46" s="1">
        <v>5</v>
      </c>
      <c r="H46" s="9">
        <f t="shared" si="20"/>
        <v>12.5227593518494</v>
      </c>
      <c r="I46" s="9">
        <f t="shared" si="21"/>
        <v>285.67275935184938</v>
      </c>
      <c r="J46" s="9">
        <f t="shared" si="22"/>
        <v>8.3144283532759239E-2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204.44840626104468</v>
      </c>
      <c r="O46" s="9">
        <f t="shared" si="40"/>
        <v>69.616692434791844</v>
      </c>
      <c r="P46" s="9">
        <f t="shared" si="25"/>
        <v>5.7882300144112282</v>
      </c>
      <c r="Q46" s="12">
        <f t="shared" si="26"/>
        <v>1.3891752034586946</v>
      </c>
      <c r="R46" s="9">
        <f t="shared" si="27"/>
        <v>14.125500000000001</v>
      </c>
      <c r="S46" s="13">
        <f t="shared" si="28"/>
        <v>9.8345205724306717E-2</v>
      </c>
      <c r="T46" s="2">
        <f t="shared" si="29"/>
        <v>0.43</v>
      </c>
      <c r="U46" s="14">
        <f t="shared" si="30"/>
        <v>4.2288438461451888E-2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5.0708438461451885E-2</v>
      </c>
      <c r="AR46" s="9">
        <f t="shared" si="35"/>
        <v>136.875</v>
      </c>
      <c r="AS46" s="1">
        <f t="shared" si="36"/>
        <v>0.24</v>
      </c>
      <c r="AT46" s="1">
        <f t="shared" si="41"/>
        <v>1551086.6666666667</v>
      </c>
      <c r="AU46" s="1">
        <f t="shared" si="37"/>
        <v>17311172265.074524</v>
      </c>
    </row>
    <row r="47" spans="1:48" x14ac:dyDescent="0.15">
      <c r="C47" s="7">
        <v>5</v>
      </c>
      <c r="D47" s="7">
        <f t="shared" si="38"/>
        <v>14.8821417139945</v>
      </c>
      <c r="E47" s="10">
        <f t="shared" si="39"/>
        <v>12.5227593518494</v>
      </c>
      <c r="F47" s="7" t="s">
        <v>85</v>
      </c>
      <c r="G47" s="1">
        <v>6</v>
      </c>
      <c r="H47" s="9">
        <f t="shared" si="20"/>
        <v>14.8821417139945</v>
      </c>
      <c r="I47" s="9">
        <f t="shared" si="21"/>
        <v>288.03214171399446</v>
      </c>
      <c r="J47" s="9">
        <f t="shared" si="22"/>
        <v>0.10992192221599432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122.68471242038061</v>
      </c>
      <c r="P47" s="9">
        <f t="shared" si="25"/>
        <v>13.48573941576471</v>
      </c>
      <c r="Q47" s="12">
        <f t="shared" si="26"/>
        <v>3.2365774597835304</v>
      </c>
      <c r="R47" s="9">
        <f t="shared" si="27"/>
        <v>14.125500000000001</v>
      </c>
      <c r="S47" s="13">
        <f t="shared" si="28"/>
        <v>0.22913011644072989</v>
      </c>
      <c r="T47" s="2">
        <f t="shared" si="29"/>
        <v>0.43</v>
      </c>
      <c r="U47" s="14">
        <f t="shared" si="30"/>
        <v>9.8525950069513854E-2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0.10694595006951386</v>
      </c>
      <c r="AR47" s="9">
        <f t="shared" si="35"/>
        <v>136.875</v>
      </c>
      <c r="AS47" s="1">
        <f t="shared" si="36"/>
        <v>0.24</v>
      </c>
      <c r="AT47" s="1">
        <f t="shared" si="41"/>
        <v>1551086.6666666667</v>
      </c>
      <c r="AU47" s="1">
        <f t="shared" si="37"/>
        <v>36509895017.035492</v>
      </c>
    </row>
    <row r="48" spans="1:48" x14ac:dyDescent="0.15">
      <c r="C48" s="7">
        <v>6</v>
      </c>
      <c r="D48" s="7">
        <f t="shared" si="38"/>
        <v>18.627732503535299</v>
      </c>
      <c r="E48" s="10">
        <f t="shared" si="39"/>
        <v>14.8821417139945</v>
      </c>
      <c r="F48" s="7" t="s">
        <v>83</v>
      </c>
      <c r="G48" s="1">
        <v>7</v>
      </c>
      <c r="H48" s="9">
        <f t="shared" si="20"/>
        <v>18.627732503535299</v>
      </c>
      <c r="I48" s="9">
        <f t="shared" si="21"/>
        <v>291.77773250353528</v>
      </c>
      <c r="J48" s="9">
        <f t="shared" si="22"/>
        <v>0.16964764587346434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168.0552230046159</v>
      </c>
      <c r="P48" s="9">
        <f t="shared" si="25"/>
        <v>28.510172959473156</v>
      </c>
      <c r="Q48" s="12">
        <f t="shared" si="26"/>
        <v>6.8424415102735567</v>
      </c>
      <c r="R48" s="9">
        <f t="shared" si="27"/>
        <v>14.125500000000001</v>
      </c>
      <c r="S48" s="13">
        <f t="shared" si="28"/>
        <v>0.48440349086924755</v>
      </c>
      <c r="T48" s="2">
        <f t="shared" si="29"/>
        <v>0.43</v>
      </c>
      <c r="U48" s="14">
        <f t="shared" si="30"/>
        <v>0.20829350107377645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0.22389350107377642</v>
      </c>
      <c r="AR48" s="9">
        <f t="shared" si="35"/>
        <v>136.875</v>
      </c>
      <c r="AS48" s="1">
        <f t="shared" si="36"/>
        <v>0.24</v>
      </c>
      <c r="AT48" s="1">
        <f t="shared" si="41"/>
        <v>1551086.6666666667</v>
      </c>
      <c r="AU48" s="1">
        <f t="shared" si="37"/>
        <v>76434200770.453339</v>
      </c>
    </row>
    <row r="49" spans="1:48" x14ac:dyDescent="0.15">
      <c r="C49" s="7">
        <v>7</v>
      </c>
      <c r="D49" s="7">
        <f t="shared" si="38"/>
        <v>21.659642068352099</v>
      </c>
      <c r="E49" s="10">
        <f t="shared" si="39"/>
        <v>18.627732503535299</v>
      </c>
      <c r="F49" s="7" t="s">
        <v>83</v>
      </c>
      <c r="G49" s="1">
        <v>8</v>
      </c>
      <c r="H49" s="9">
        <f t="shared" si="20"/>
        <v>21.659642068352099</v>
      </c>
      <c r="I49" s="9">
        <f t="shared" si="21"/>
        <v>294.8096420683521</v>
      </c>
      <c r="J49" s="9">
        <f t="shared" si="22"/>
        <v>0.23910826084938028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198.40130004514276</v>
      </c>
      <c r="P49" s="9">
        <f t="shared" si="25"/>
        <v>47.439389804050158</v>
      </c>
      <c r="Q49" s="12">
        <f t="shared" si="26"/>
        <v>11.385453552972038</v>
      </c>
      <c r="R49" s="9">
        <f t="shared" si="27"/>
        <v>14.125500000000001</v>
      </c>
      <c r="S49" s="13">
        <f t="shared" si="28"/>
        <v>0.80602127733333595</v>
      </c>
      <c r="T49" s="2">
        <f t="shared" si="29"/>
        <v>0.43</v>
      </c>
      <c r="U49" s="14">
        <f t="shared" si="30"/>
        <v>0.34658914925333445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0.36218914925333445</v>
      </c>
      <c r="AR49" s="9">
        <f t="shared" si="35"/>
        <v>136.875</v>
      </c>
      <c r="AS49" s="1">
        <f t="shared" si="36"/>
        <v>0.24</v>
      </c>
      <c r="AT49" s="1">
        <f t="shared" si="41"/>
        <v>1551086.6666666667</v>
      </c>
      <c r="AU49" s="1">
        <f t="shared" si="37"/>
        <v>123646456990.22261</v>
      </c>
    </row>
    <row r="50" spans="1:48" x14ac:dyDescent="0.15">
      <c r="C50" s="7">
        <v>8</v>
      </c>
      <c r="D50" s="7">
        <f t="shared" si="38"/>
        <v>20.5473089478552</v>
      </c>
      <c r="E50" s="10">
        <f t="shared" si="39"/>
        <v>21.659642068352099</v>
      </c>
      <c r="F50" s="7" t="s">
        <v>83</v>
      </c>
      <c r="G50" s="1">
        <v>9</v>
      </c>
      <c r="H50" s="9">
        <f t="shared" si="20"/>
        <v>20.5473089478552</v>
      </c>
      <c r="I50" s="9">
        <f t="shared" si="21"/>
        <v>293.69730894785516</v>
      </c>
      <c r="J50" s="9">
        <f t="shared" si="22"/>
        <v>0.21099413642379464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209.81816024109258</v>
      </c>
      <c r="P50" s="9">
        <f t="shared" si="25"/>
        <v>44.270401526098695</v>
      </c>
      <c r="Q50" s="12">
        <f t="shared" si="26"/>
        <v>10.624896366263686</v>
      </c>
      <c r="R50" s="9">
        <f t="shared" si="27"/>
        <v>14.125500000000001</v>
      </c>
      <c r="S50" s="13">
        <f t="shared" si="28"/>
        <v>0.75217842669382928</v>
      </c>
      <c r="T50" s="2">
        <f t="shared" si="29"/>
        <v>0.43</v>
      </c>
      <c r="U50" s="14">
        <f t="shared" si="30"/>
        <v>0.32343672347834657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0.33903672347834657</v>
      </c>
      <c r="AR50" s="9">
        <f t="shared" si="35"/>
        <v>136.875</v>
      </c>
      <c r="AS50" s="1">
        <f t="shared" si="36"/>
        <v>0.24</v>
      </c>
      <c r="AT50" s="1">
        <f t="shared" si="41"/>
        <v>1551086.6666666667</v>
      </c>
      <c r="AU50" s="1">
        <f t="shared" si="37"/>
        <v>115742533242.89902</v>
      </c>
    </row>
    <row r="51" spans="1:48" x14ac:dyDescent="0.15">
      <c r="C51" s="7">
        <v>9</v>
      </c>
      <c r="D51" s="7">
        <f t="shared" si="38"/>
        <v>17.248257996264499</v>
      </c>
      <c r="E51" s="10">
        <f t="shared" si="39"/>
        <v>20.5473089478552</v>
      </c>
      <c r="F51" s="7" t="s">
        <v>83</v>
      </c>
      <c r="G51" s="1">
        <v>10</v>
      </c>
      <c r="H51" s="9">
        <f t="shared" si="20"/>
        <v>17.248257996264499</v>
      </c>
      <c r="I51" s="9">
        <f t="shared" si="21"/>
        <v>290.39825799626448</v>
      </c>
      <c r="J51" s="9">
        <f t="shared" si="22"/>
        <v>0.14477834193072139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224.40400871499389</v>
      </c>
      <c r="P51" s="9">
        <f t="shared" si="25"/>
        <v>32.488840304363968</v>
      </c>
      <c r="Q51" s="12">
        <f t="shared" si="26"/>
        <v>7.7973216730473522</v>
      </c>
      <c r="R51" s="9">
        <f t="shared" si="27"/>
        <v>14.125500000000001</v>
      </c>
      <c r="S51" s="13">
        <f t="shared" si="28"/>
        <v>0.55200323337562218</v>
      </c>
      <c r="T51" s="2">
        <f t="shared" si="29"/>
        <v>0.43</v>
      </c>
      <c r="U51" s="14">
        <f t="shared" si="30"/>
        <v>0.23736139035151754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0.25296139035151755</v>
      </c>
      <c r="AR51" s="9">
        <f t="shared" si="35"/>
        <v>136.875</v>
      </c>
      <c r="AS51" s="1">
        <f t="shared" si="36"/>
        <v>0.24</v>
      </c>
      <c r="AT51" s="1">
        <f t="shared" si="41"/>
        <v>1551086.6666666667</v>
      </c>
      <c r="AU51" s="1">
        <f t="shared" si="37"/>
        <v>86357583425.030975</v>
      </c>
    </row>
    <row r="52" spans="1:48" x14ac:dyDescent="0.15">
      <c r="C52" s="7">
        <v>10</v>
      </c>
      <c r="D52" s="7">
        <f t="shared" si="38"/>
        <v>12.7779603760249</v>
      </c>
      <c r="E52" s="10">
        <f t="shared" si="39"/>
        <v>17.248257996264499</v>
      </c>
      <c r="F52" s="7" t="s">
        <v>83</v>
      </c>
      <c r="G52" s="1">
        <v>11</v>
      </c>
      <c r="H52" s="9">
        <f t="shared" si="20"/>
        <v>12.7779603760249</v>
      </c>
      <c r="I52" s="9">
        <f t="shared" si="21"/>
        <v>285.92796037602488</v>
      </c>
      <c r="J52" s="9">
        <f t="shared" si="22"/>
        <v>8.5712476707896126E-2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182.31940999009842</v>
      </c>
      <c r="O52" s="9">
        <f t="shared" si="40"/>
        <v>68.452008420531484</v>
      </c>
      <c r="P52" s="9">
        <f t="shared" si="25"/>
        <v>5.8671911773535141</v>
      </c>
      <c r="Q52" s="12">
        <f t="shared" si="26"/>
        <v>1.4081258825648433</v>
      </c>
      <c r="R52" s="9">
        <f t="shared" si="27"/>
        <v>14.125500000000001</v>
      </c>
      <c r="S52" s="13">
        <f t="shared" si="28"/>
        <v>9.9686799232936413E-2</v>
      </c>
      <c r="T52" s="2">
        <f t="shared" si="29"/>
        <v>0.43</v>
      </c>
      <c r="U52" s="14">
        <f t="shared" si="30"/>
        <v>4.2865323670162658E-2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5.1285323670162655E-2</v>
      </c>
      <c r="AR52" s="9">
        <f t="shared" si="35"/>
        <v>136.875</v>
      </c>
      <c r="AS52" s="1">
        <f t="shared" si="36"/>
        <v>0.24</v>
      </c>
      <c r="AT52" s="1">
        <f t="shared" si="41"/>
        <v>1551086.6666666667</v>
      </c>
      <c r="AU52" s="1">
        <f t="shared" si="37"/>
        <v>17508113041.169556</v>
      </c>
    </row>
    <row r="53" spans="1:48" x14ac:dyDescent="0.15">
      <c r="C53" s="7">
        <v>11</v>
      </c>
      <c r="D53" s="7">
        <f t="shared" si="38"/>
        <v>8.0799136576546502</v>
      </c>
      <c r="E53" s="10">
        <f t="shared" si="39"/>
        <v>12.7779603760249</v>
      </c>
      <c r="F53" s="7" t="s">
        <v>85</v>
      </c>
      <c r="G53" s="1">
        <v>12</v>
      </c>
      <c r="H53" s="9">
        <f t="shared" si="20"/>
        <v>8.0799136576546502</v>
      </c>
      <c r="I53" s="9">
        <f t="shared" si="21"/>
        <v>281.22991365765461</v>
      </c>
      <c r="J53" s="9">
        <f t="shared" si="22"/>
        <v>4.8527268640737205E-2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121.44106724317797</v>
      </c>
      <c r="P53" s="9">
        <f t="shared" si="25"/>
        <v>5.8932032941275283</v>
      </c>
      <c r="Q53" s="12">
        <f t="shared" si="26"/>
        <v>1.4143687905906068</v>
      </c>
      <c r="R53" s="9">
        <f t="shared" si="27"/>
        <v>14.125500000000001</v>
      </c>
      <c r="S53" s="13">
        <f t="shared" si="28"/>
        <v>0.1001287593777641</v>
      </c>
      <c r="T53" s="2">
        <f t="shared" si="29"/>
        <v>0.43</v>
      </c>
      <c r="U53" s="14">
        <f t="shared" si="30"/>
        <v>4.3055366532438563E-2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5.147536653243856E-2</v>
      </c>
      <c r="AR53" s="9">
        <f t="shared" si="35"/>
        <v>136.875</v>
      </c>
      <c r="AS53" s="1">
        <f t="shared" si="36"/>
        <v>0.24</v>
      </c>
      <c r="AT53" s="1">
        <f t="shared" si="41"/>
        <v>1551086.6666666667</v>
      </c>
      <c r="AU53" s="1">
        <f t="shared" si="37"/>
        <v>17572991093.549477</v>
      </c>
      <c r="AV53" s="1">
        <f>SUM(AU42:AU53)</f>
        <v>553002900872.30701</v>
      </c>
    </row>
    <row r="54" spans="1:48" x14ac:dyDescent="0.15">
      <c r="C54" s="7">
        <v>12</v>
      </c>
      <c r="D54" s="7">
        <f t="shared" si="38"/>
        <v>6.4839338088079899</v>
      </c>
      <c r="E54" s="10">
        <f t="shared" si="39"/>
        <v>8.0799136576546502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6.6270838536451597</v>
      </c>
      <c r="E58" s="7"/>
      <c r="F58" s="7"/>
      <c r="G58" s="1">
        <v>1</v>
      </c>
      <c r="H58" s="9">
        <f t="shared" ref="H58:H69" si="42">E59</f>
        <v>6.6270838536451597</v>
      </c>
      <c r="I58" s="9">
        <f t="shared" ref="I58:I69" si="43">H58+273.15</f>
        <v>279.77708385364514</v>
      </c>
      <c r="J58" s="9">
        <f t="shared" ref="J58:J69" si="44">EXP(($C$15*(I58-$C$13))/($C$16*I58*$C$13))</f>
        <v>4.0542040520840636E-2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4.0447442426292009E-3</v>
      </c>
      <c r="Q58" s="12">
        <f t="shared" ref="Q58:Q69" si="48">P58*$B$60</f>
        <v>7.6850140609954819E-4</v>
      </c>
      <c r="R58" s="9">
        <f t="shared" ref="R58:R69" si="49">L58*$B$60</f>
        <v>1.8955666666666669E-2</v>
      </c>
      <c r="S58" s="13">
        <f t="shared" ref="S58:S69" si="50">Q58/R58</f>
        <v>4.0542040520840636E-2</v>
      </c>
      <c r="T58" s="2">
        <f t="shared" ref="T58:T69" si="51">$B$59/100</f>
        <v>0.01</v>
      </c>
      <c r="U58" s="14">
        <f t="shared" ref="U58:U69" si="52">S58*T58</f>
        <v>4.0542040520840636E-4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1.2405420405208407E-2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597166.66666666663</v>
      </c>
      <c r="AU58" s="1">
        <f t="shared" ref="AU58:AU69" si="58">AT58*10000*AS58*0.67*AR58*AQ58</f>
        <v>94085112.847494394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7.09409531409871</v>
      </c>
      <c r="E59" s="10">
        <f t="shared" ref="E59:E70" si="60">D58</f>
        <v>6.6270838536451597</v>
      </c>
      <c r="F59" s="7" t="s">
        <v>83</v>
      </c>
      <c r="G59" s="1">
        <v>2</v>
      </c>
      <c r="H59" s="9">
        <f t="shared" si="42"/>
        <v>7.09409531409871</v>
      </c>
      <c r="I59" s="9">
        <f t="shared" si="43"/>
        <v>280.24409531409867</v>
      </c>
      <c r="J59" s="9">
        <f t="shared" si="44"/>
        <v>4.2962817234313833E-2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0.19548858909070413</v>
      </c>
      <c r="P59" s="9">
        <f t="shared" si="47"/>
        <v>8.3987405244977976E-3</v>
      </c>
      <c r="Q59" s="12">
        <f t="shared" si="48"/>
        <v>1.5957606996545816E-3</v>
      </c>
      <c r="R59" s="9">
        <f t="shared" si="49"/>
        <v>1.8955666666666669E-2</v>
      </c>
      <c r="S59" s="13">
        <f t="shared" si="50"/>
        <v>8.4183834191424625E-2</v>
      </c>
      <c r="T59" s="2">
        <f t="shared" si="51"/>
        <v>0.01</v>
      </c>
      <c r="U59" s="14">
        <f t="shared" si="52"/>
        <v>8.4183834191424629E-4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1.2841838341914246E-2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597166.66666666663</v>
      </c>
      <c r="AU59" s="1">
        <f t="shared" si="58"/>
        <v>97394991.068662971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1.9350484119078999</v>
      </c>
      <c r="E60" s="10">
        <f t="shared" si="60"/>
        <v>7.09409531409871</v>
      </c>
      <c r="F60" s="7" t="s">
        <v>83</v>
      </c>
      <c r="G60" s="1">
        <v>3</v>
      </c>
      <c r="H60" s="9">
        <f t="shared" si="42"/>
        <v>1.9350484119078999</v>
      </c>
      <c r="I60" s="9">
        <f t="shared" si="43"/>
        <v>275.08504841190791</v>
      </c>
      <c r="J60" s="9">
        <f t="shared" si="44"/>
        <v>2.2392676502324179E-2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0.28685651523287298</v>
      </c>
      <c r="P60" s="9">
        <f t="shared" si="47"/>
        <v>6.4234851481937529E-3</v>
      </c>
      <c r="Q60" s="12">
        <f t="shared" si="48"/>
        <v>1.2204621781568132E-3</v>
      </c>
      <c r="R60" s="9">
        <f t="shared" si="49"/>
        <v>1.8955666666666669E-2</v>
      </c>
      <c r="S60" s="13">
        <f t="shared" si="50"/>
        <v>6.4385083343071359E-2</v>
      </c>
      <c r="T60" s="2">
        <f t="shared" si="51"/>
        <v>0.01</v>
      </c>
      <c r="U60" s="14">
        <f t="shared" si="52"/>
        <v>6.4385083343071361E-4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1.2643850833430713E-2</v>
      </c>
      <c r="AR60" s="9">
        <f t="shared" si="56"/>
        <v>9.9766666666666666</v>
      </c>
      <c r="AS60" s="1">
        <f t="shared" si="57"/>
        <v>0.19</v>
      </c>
      <c r="AT60" s="1">
        <f t="shared" si="62"/>
        <v>597166.66666666663</v>
      </c>
      <c r="AU60" s="1">
        <f t="shared" si="58"/>
        <v>95893415.429175034</v>
      </c>
    </row>
    <row r="61" spans="1:48" x14ac:dyDescent="0.15">
      <c r="C61" s="7">
        <v>3</v>
      </c>
      <c r="D61" s="7">
        <f t="shared" si="59"/>
        <v>6.6203863531963796</v>
      </c>
      <c r="E61" s="10">
        <f t="shared" si="60"/>
        <v>1.9350484119078999</v>
      </c>
      <c r="F61" s="7" t="s">
        <v>83</v>
      </c>
      <c r="G61" s="1">
        <v>4</v>
      </c>
      <c r="H61" s="9">
        <f t="shared" si="42"/>
        <v>6.6203863531963796</v>
      </c>
      <c r="I61" s="9">
        <f t="shared" si="43"/>
        <v>279.77038635319633</v>
      </c>
      <c r="J61" s="9">
        <f t="shared" si="44"/>
        <v>4.0508277652326105E-2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0.38019969675134591</v>
      </c>
      <c r="P61" s="9">
        <f t="shared" si="47"/>
        <v>1.5401234879333708E-2</v>
      </c>
      <c r="Q61" s="12">
        <f t="shared" si="48"/>
        <v>2.9262346270734047E-3</v>
      </c>
      <c r="R61" s="9">
        <f t="shared" si="49"/>
        <v>1.8955666666666669E-2</v>
      </c>
      <c r="S61" s="13">
        <f t="shared" si="50"/>
        <v>0.15437255141330145</v>
      </c>
      <c r="T61" s="2">
        <f t="shared" si="51"/>
        <v>0.01</v>
      </c>
      <c r="U61" s="14">
        <f t="shared" si="52"/>
        <v>1.5437255141330145E-3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1.3543725514133015E-2</v>
      </c>
      <c r="AR61" s="9">
        <f t="shared" si="56"/>
        <v>9.9766666666666666</v>
      </c>
      <c r="AS61" s="1">
        <f t="shared" si="57"/>
        <v>0.19</v>
      </c>
      <c r="AT61" s="1">
        <f t="shared" si="62"/>
        <v>597166.66666666663</v>
      </c>
      <c r="AU61" s="1">
        <f t="shared" si="58"/>
        <v>102718239.42683114</v>
      </c>
    </row>
    <row r="62" spans="1:48" x14ac:dyDescent="0.15">
      <c r="C62" s="7">
        <v>4</v>
      </c>
      <c r="D62" s="7">
        <f t="shared" si="59"/>
        <v>12.5227593518494</v>
      </c>
      <c r="E62" s="10">
        <f t="shared" si="60"/>
        <v>6.6203863531963796</v>
      </c>
      <c r="F62" s="7" t="s">
        <v>83</v>
      </c>
      <c r="G62" s="1">
        <v>5</v>
      </c>
      <c r="H62" s="9">
        <f t="shared" si="42"/>
        <v>12.5227593518494</v>
      </c>
      <c r="I62" s="9">
        <f t="shared" si="43"/>
        <v>285.67275935184938</v>
      </c>
      <c r="J62" s="9">
        <f t="shared" si="44"/>
        <v>8.3144283532759239E-2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0.34655853877841158</v>
      </c>
      <c r="O62" s="9">
        <f t="shared" si="61"/>
        <v>0.11800658976026729</v>
      </c>
      <c r="P62" s="9">
        <f t="shared" si="47"/>
        <v>9.8115733577616663E-3</v>
      </c>
      <c r="Q62" s="12">
        <f t="shared" si="48"/>
        <v>1.8641989379747166E-3</v>
      </c>
      <c r="R62" s="9">
        <f t="shared" si="49"/>
        <v>1.8955666666666669E-2</v>
      </c>
      <c r="S62" s="13">
        <f t="shared" si="50"/>
        <v>9.8345205724306703E-2</v>
      </c>
      <c r="T62" s="2">
        <f t="shared" si="51"/>
        <v>0.01</v>
      </c>
      <c r="U62" s="14">
        <f t="shared" si="52"/>
        <v>9.8345205724306695E-4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1.2983452057243067E-2</v>
      </c>
      <c r="AR62" s="9">
        <f t="shared" si="56"/>
        <v>9.9766666666666666</v>
      </c>
      <c r="AS62" s="1">
        <f t="shared" si="57"/>
        <v>0.19</v>
      </c>
      <c r="AT62" s="1">
        <f t="shared" si="62"/>
        <v>597166.66666666663</v>
      </c>
      <c r="AU62" s="1">
        <f t="shared" si="58"/>
        <v>98469016.934152469</v>
      </c>
    </row>
    <row r="63" spans="1:48" x14ac:dyDescent="0.15">
      <c r="C63" s="7">
        <v>5</v>
      </c>
      <c r="D63" s="7">
        <f t="shared" si="59"/>
        <v>14.8821417139945</v>
      </c>
      <c r="E63" s="10">
        <f t="shared" si="60"/>
        <v>12.5227593518494</v>
      </c>
      <c r="F63" s="7" t="s">
        <v>85</v>
      </c>
      <c r="G63" s="1">
        <v>6</v>
      </c>
      <c r="H63" s="9">
        <f t="shared" si="42"/>
        <v>14.8821417139945</v>
      </c>
      <c r="I63" s="9">
        <f t="shared" si="43"/>
        <v>288.03214171399446</v>
      </c>
      <c r="J63" s="9">
        <f t="shared" si="44"/>
        <v>0.10992192221599432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0.20796168306917229</v>
      </c>
      <c r="P63" s="9">
        <f t="shared" si="47"/>
        <v>2.2859547950236821E-2</v>
      </c>
      <c r="Q63" s="12">
        <f t="shared" si="48"/>
        <v>4.3433141105449959E-3</v>
      </c>
      <c r="R63" s="9">
        <f t="shared" si="49"/>
        <v>1.8955666666666669E-2</v>
      </c>
      <c r="S63" s="13">
        <f t="shared" si="50"/>
        <v>0.22913011644072989</v>
      </c>
      <c r="T63" s="2">
        <f t="shared" si="51"/>
        <v>0.01</v>
      </c>
      <c r="U63" s="14">
        <f t="shared" si="52"/>
        <v>2.2913011644072989E-3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1.42913011644073E-2</v>
      </c>
      <c r="AR63" s="9">
        <f t="shared" si="56"/>
        <v>9.9766666666666666</v>
      </c>
      <c r="AS63" s="1">
        <f t="shared" si="57"/>
        <v>0.19</v>
      </c>
      <c r="AT63" s="1">
        <f t="shared" si="62"/>
        <v>597166.66666666663</v>
      </c>
      <c r="AU63" s="1">
        <f t="shared" si="58"/>
        <v>108387998.05819237</v>
      </c>
    </row>
    <row r="64" spans="1:48" x14ac:dyDescent="0.15">
      <c r="C64" s="7">
        <v>6</v>
      </c>
      <c r="D64" s="7">
        <f t="shared" si="59"/>
        <v>18.627732503535299</v>
      </c>
      <c r="E64" s="10">
        <f t="shared" si="60"/>
        <v>14.8821417139945</v>
      </c>
      <c r="F64" s="7" t="s">
        <v>83</v>
      </c>
      <c r="G64" s="1">
        <v>7</v>
      </c>
      <c r="H64" s="9">
        <f t="shared" si="42"/>
        <v>18.627732503535299</v>
      </c>
      <c r="I64" s="9">
        <f t="shared" si="43"/>
        <v>291.77773250353528</v>
      </c>
      <c r="J64" s="9">
        <f t="shared" si="44"/>
        <v>0.16964764587346434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0.28486880178560214</v>
      </c>
      <c r="P64" s="9">
        <f t="shared" si="47"/>
        <v>4.8327321605721937E-2</v>
      </c>
      <c r="Q64" s="12">
        <f t="shared" si="48"/>
        <v>9.1821911050871674E-3</v>
      </c>
      <c r="R64" s="9">
        <f t="shared" si="49"/>
        <v>1.8955666666666669E-2</v>
      </c>
      <c r="S64" s="13">
        <f t="shared" si="50"/>
        <v>0.4844034908692475</v>
      </c>
      <c r="T64" s="2">
        <f t="shared" si="51"/>
        <v>0.01</v>
      </c>
      <c r="U64" s="14">
        <f t="shared" si="52"/>
        <v>4.8440349086924751E-3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2.4944034908692476E-2</v>
      </c>
      <c r="AR64" s="9">
        <f t="shared" si="56"/>
        <v>9.9766666666666666</v>
      </c>
      <c r="AS64" s="1">
        <f t="shared" si="57"/>
        <v>0.19</v>
      </c>
      <c r="AT64" s="1">
        <f t="shared" si="62"/>
        <v>597166.66666666663</v>
      </c>
      <c r="AU64" s="1">
        <f t="shared" si="58"/>
        <v>189180395.55280548</v>
      </c>
    </row>
    <row r="65" spans="1:48" x14ac:dyDescent="0.15">
      <c r="C65" s="7">
        <v>7</v>
      </c>
      <c r="D65" s="7">
        <f t="shared" si="59"/>
        <v>21.659642068352099</v>
      </c>
      <c r="E65" s="10">
        <f t="shared" si="60"/>
        <v>18.627732503535299</v>
      </c>
      <c r="F65" s="7" t="s">
        <v>83</v>
      </c>
      <c r="G65" s="1">
        <v>8</v>
      </c>
      <c r="H65" s="9">
        <f t="shared" si="42"/>
        <v>21.659642068352099</v>
      </c>
      <c r="I65" s="9">
        <f t="shared" si="43"/>
        <v>294.8096420683521</v>
      </c>
      <c r="J65" s="9">
        <f t="shared" si="44"/>
        <v>0.23910826084938028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0.33630814684654686</v>
      </c>
      <c r="P65" s="9">
        <f t="shared" si="47"/>
        <v>8.0414056101955816E-2</v>
      </c>
      <c r="Q65" s="12">
        <f t="shared" si="48"/>
        <v>1.5278670659371605E-2</v>
      </c>
      <c r="R65" s="9">
        <f t="shared" si="49"/>
        <v>1.8955666666666669E-2</v>
      </c>
      <c r="S65" s="13">
        <f t="shared" si="50"/>
        <v>0.80602127733333584</v>
      </c>
      <c r="T65" s="2">
        <f t="shared" si="51"/>
        <v>0.01</v>
      </c>
      <c r="U65" s="14">
        <f t="shared" si="52"/>
        <v>8.060212773333358E-3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2.816021277333336E-2</v>
      </c>
      <c r="AR65" s="9">
        <f t="shared" si="56"/>
        <v>9.9766666666666666</v>
      </c>
      <c r="AS65" s="1">
        <f t="shared" si="57"/>
        <v>0.19</v>
      </c>
      <c r="AT65" s="1">
        <f t="shared" si="62"/>
        <v>597166.66666666663</v>
      </c>
      <c r="AU65" s="1">
        <f t="shared" si="58"/>
        <v>213572511.85749009</v>
      </c>
    </row>
    <row r="66" spans="1:48" x14ac:dyDescent="0.15">
      <c r="C66" s="7">
        <v>8</v>
      </c>
      <c r="D66" s="7">
        <f t="shared" si="59"/>
        <v>20.5473089478552</v>
      </c>
      <c r="E66" s="10">
        <f t="shared" si="60"/>
        <v>21.659642068352099</v>
      </c>
      <c r="F66" s="7" t="s">
        <v>83</v>
      </c>
      <c r="G66" s="1">
        <v>9</v>
      </c>
      <c r="H66" s="9">
        <f t="shared" si="42"/>
        <v>20.5473089478552</v>
      </c>
      <c r="I66" s="9">
        <f t="shared" si="43"/>
        <v>293.69730894785516</v>
      </c>
      <c r="J66" s="9">
        <f t="shared" si="44"/>
        <v>0.21099413642379464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0.35566075741125769</v>
      </c>
      <c r="P66" s="9">
        <f t="shared" si="47"/>
        <v>7.5042334369821037E-2</v>
      </c>
      <c r="Q66" s="12">
        <f t="shared" si="48"/>
        <v>1.4258043530265998E-2</v>
      </c>
      <c r="R66" s="9">
        <f t="shared" si="49"/>
        <v>1.8955666666666669E-2</v>
      </c>
      <c r="S66" s="13">
        <f t="shared" si="50"/>
        <v>0.75217842669382928</v>
      </c>
      <c r="T66" s="2">
        <f t="shared" si="51"/>
        <v>0.01</v>
      </c>
      <c r="U66" s="14">
        <f t="shared" si="52"/>
        <v>7.5217842669382928E-3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2.7621784266938294E-2</v>
      </c>
      <c r="AR66" s="9">
        <f t="shared" si="56"/>
        <v>9.9766666666666666</v>
      </c>
      <c r="AS66" s="1">
        <f t="shared" si="57"/>
        <v>0.19</v>
      </c>
      <c r="AT66" s="1">
        <f t="shared" si="62"/>
        <v>597166.66666666663</v>
      </c>
      <c r="AU66" s="1">
        <f t="shared" si="58"/>
        <v>209488965.70348641</v>
      </c>
    </row>
    <row r="67" spans="1:48" x14ac:dyDescent="0.15">
      <c r="C67" s="7">
        <v>9</v>
      </c>
      <c r="D67" s="7">
        <f t="shared" si="59"/>
        <v>17.248257996264499</v>
      </c>
      <c r="E67" s="10">
        <f t="shared" si="60"/>
        <v>20.5473089478552</v>
      </c>
      <c r="F67" s="7" t="s">
        <v>83</v>
      </c>
      <c r="G67" s="1">
        <v>10</v>
      </c>
      <c r="H67" s="9">
        <f t="shared" si="42"/>
        <v>17.248257996264499</v>
      </c>
      <c r="I67" s="9">
        <f t="shared" si="43"/>
        <v>290.39825799626448</v>
      </c>
      <c r="J67" s="9">
        <f t="shared" si="44"/>
        <v>0.14477834193072139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0.38038508970810331</v>
      </c>
      <c r="P67" s="9">
        <f t="shared" si="47"/>
        <v>5.5071522583107914E-2</v>
      </c>
      <c r="Q67" s="12">
        <f t="shared" si="48"/>
        <v>1.0463589290790503E-2</v>
      </c>
      <c r="R67" s="9">
        <f t="shared" si="49"/>
        <v>1.8955666666666669E-2</v>
      </c>
      <c r="S67" s="13">
        <f t="shared" si="50"/>
        <v>0.55200323337562218</v>
      </c>
      <c r="T67" s="2">
        <f t="shared" si="51"/>
        <v>0.01</v>
      </c>
      <c r="U67" s="14">
        <f t="shared" si="52"/>
        <v>5.5200323337562217E-3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2.5620032333756221E-2</v>
      </c>
      <c r="AR67" s="9">
        <f t="shared" si="56"/>
        <v>9.9766666666666666</v>
      </c>
      <c r="AS67" s="1">
        <f t="shared" si="57"/>
        <v>0.19</v>
      </c>
      <c r="AT67" s="1">
        <f t="shared" si="62"/>
        <v>597166.66666666663</v>
      </c>
      <c r="AU67" s="1">
        <f t="shared" si="58"/>
        <v>194307291.05044097</v>
      </c>
    </row>
    <row r="68" spans="1:48" x14ac:dyDescent="0.15">
      <c r="C68" s="7">
        <v>10</v>
      </c>
      <c r="D68" s="7">
        <f t="shared" si="59"/>
        <v>12.7779603760249</v>
      </c>
      <c r="E68" s="10">
        <f t="shared" si="60"/>
        <v>17.248257996264499</v>
      </c>
      <c r="F68" s="7" t="s">
        <v>83</v>
      </c>
      <c r="G68" s="1">
        <v>11</v>
      </c>
      <c r="H68" s="9">
        <f t="shared" si="42"/>
        <v>12.7779603760249</v>
      </c>
      <c r="I68" s="9">
        <f t="shared" si="43"/>
        <v>285.92796037602488</v>
      </c>
      <c r="J68" s="9">
        <f t="shared" si="44"/>
        <v>8.5712476707896126E-2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0.30904788876874562</v>
      </c>
      <c r="O68" s="9">
        <f t="shared" si="61"/>
        <v>0.11603234502291643</v>
      </c>
      <c r="P68" s="9">
        <f t="shared" si="47"/>
        <v>9.9454196701392918E-3</v>
      </c>
      <c r="Q68" s="12">
        <f t="shared" si="48"/>
        <v>1.8896297373264654E-3</v>
      </c>
      <c r="R68" s="9">
        <f t="shared" si="49"/>
        <v>1.8955666666666669E-2</v>
      </c>
      <c r="S68" s="13">
        <f t="shared" si="50"/>
        <v>9.9686799232936413E-2</v>
      </c>
      <c r="T68" s="2">
        <f t="shared" si="51"/>
        <v>0.01</v>
      </c>
      <c r="U68" s="14">
        <f t="shared" si="52"/>
        <v>9.968679923293641E-4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1.2996867992329365E-2</v>
      </c>
      <c r="AR68" s="9">
        <f t="shared" si="56"/>
        <v>9.9766666666666666</v>
      </c>
      <c r="AS68" s="1">
        <f t="shared" si="57"/>
        <v>0.19</v>
      </c>
      <c r="AT68" s="1">
        <f t="shared" si="62"/>
        <v>597166.66666666663</v>
      </c>
      <c r="AU68" s="1">
        <f t="shared" si="58"/>
        <v>98570765.986205474</v>
      </c>
    </row>
    <row r="69" spans="1:48" x14ac:dyDescent="0.15">
      <c r="C69" s="7">
        <v>11</v>
      </c>
      <c r="D69" s="7">
        <f t="shared" si="59"/>
        <v>8.0799136576546502</v>
      </c>
      <c r="E69" s="10">
        <f t="shared" si="60"/>
        <v>12.7779603760249</v>
      </c>
      <c r="F69" s="7" t="s">
        <v>85</v>
      </c>
      <c r="G69" s="1">
        <v>12</v>
      </c>
      <c r="H69" s="9">
        <f t="shared" si="42"/>
        <v>8.0799136576546502</v>
      </c>
      <c r="I69" s="9">
        <f t="shared" si="43"/>
        <v>281.22991365765461</v>
      </c>
      <c r="J69" s="9">
        <f t="shared" si="44"/>
        <v>4.8527268640737205E-2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0.20585359201944381</v>
      </c>
      <c r="P69" s="9">
        <f t="shared" si="47"/>
        <v>9.9895125605882658E-3</v>
      </c>
      <c r="Q69" s="12">
        <f t="shared" si="48"/>
        <v>1.8980073865117705E-3</v>
      </c>
      <c r="R69" s="9">
        <f t="shared" si="49"/>
        <v>1.8955666666666669E-2</v>
      </c>
      <c r="S69" s="13">
        <f t="shared" si="50"/>
        <v>0.1001287593777641</v>
      </c>
      <c r="T69" s="2">
        <f t="shared" si="51"/>
        <v>0.01</v>
      </c>
      <c r="U69" s="14">
        <f t="shared" si="52"/>
        <v>1.001287593777641E-3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1.3001287593777642E-2</v>
      </c>
      <c r="AR69" s="9">
        <f t="shared" si="56"/>
        <v>9.9766666666666666</v>
      </c>
      <c r="AS69" s="1">
        <f t="shared" si="57"/>
        <v>0.19</v>
      </c>
      <c r="AT69" s="1">
        <f t="shared" si="62"/>
        <v>597166.66666666663</v>
      </c>
      <c r="AU69" s="1">
        <f t="shared" si="58"/>
        <v>98604285.100223362</v>
      </c>
      <c r="AV69" s="1">
        <f>SUM(AU58:AU69)</f>
        <v>1600672989.0151603</v>
      </c>
    </row>
    <row r="70" spans="1:48" x14ac:dyDescent="0.15">
      <c r="C70" s="7">
        <v>12</v>
      </c>
      <c r="D70" s="7">
        <f t="shared" si="59"/>
        <v>6.4839338088079899</v>
      </c>
      <c r="E70" s="10">
        <f t="shared" si="60"/>
        <v>8.0799136576546502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6.6270838536451597</v>
      </c>
      <c r="E73" s="7"/>
      <c r="F73" s="7"/>
      <c r="G73" s="1">
        <v>1</v>
      </c>
      <c r="H73" s="9">
        <f t="shared" ref="H73:H84" si="63">E74</f>
        <v>6.6270838536451597</v>
      </c>
      <c r="I73" s="9">
        <f t="shared" ref="I73:I84" si="64">H73+273.15</f>
        <v>279.77708385364514</v>
      </c>
      <c r="J73" s="9">
        <f t="shared" ref="J73:J84" si="65">EXP(($C$15*(I73-$C$13))/($C$16*I73*$C$13))</f>
        <v>4.0542040520840636E-2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4.4393534370320504E-3</v>
      </c>
      <c r="Q73" s="12">
        <f t="shared" ref="Q73:Q84" si="69">P73*$B$75</f>
        <v>7.9908361866576902E-4</v>
      </c>
      <c r="R73" s="9">
        <f t="shared" ref="R73:R84" si="70">L73*$B$75</f>
        <v>1.9710000000000002E-2</v>
      </c>
      <c r="S73" s="13">
        <f t="shared" ref="S73:S84" si="71">Q73/R73</f>
        <v>4.0542040520840636E-2</v>
      </c>
      <c r="T73" s="2">
        <f t="shared" ref="T73:T84" si="72">$B$74/100</f>
        <v>0.01</v>
      </c>
      <c r="U73" s="14">
        <f t="shared" ref="U73:U84" si="73">S73*T73</f>
        <v>4.0542040520840636E-4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1.3005420405208407E-2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104333.33333333333</v>
      </c>
      <c r="AU73" s="1">
        <f t="shared" ref="AU73:AU84" si="79">AT73*10000*AS73*0.67*AR73*AQ73</f>
        <v>17918799.305567995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7.09409531409871</v>
      </c>
      <c r="E74" s="10">
        <f t="shared" ref="E74:E85" si="81">D73</f>
        <v>6.6270838536451597</v>
      </c>
      <c r="F74" s="7" t="s">
        <v>83</v>
      </c>
      <c r="G74" s="1">
        <v>2</v>
      </c>
      <c r="H74" s="9">
        <f t="shared" si="63"/>
        <v>7.09409531409871</v>
      </c>
      <c r="I74" s="9">
        <f t="shared" si="64"/>
        <v>280.24409531409867</v>
      </c>
      <c r="J74" s="9">
        <f t="shared" si="65"/>
        <v>4.2962817234313833E-2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0.21456064656296797</v>
      </c>
      <c r="P74" s="9">
        <f t="shared" si="68"/>
        <v>9.2181298439609986E-3</v>
      </c>
      <c r="Q74" s="12">
        <f t="shared" si="69"/>
        <v>1.6592633719129796E-3</v>
      </c>
      <c r="R74" s="9">
        <f t="shared" si="70"/>
        <v>1.9710000000000002E-2</v>
      </c>
      <c r="S74" s="13">
        <f t="shared" si="71"/>
        <v>8.4183834191424625E-2</v>
      </c>
      <c r="T74" s="2">
        <f t="shared" si="72"/>
        <v>0.01</v>
      </c>
      <c r="U74" s="14">
        <f t="shared" si="73"/>
        <v>8.4183834191424629E-4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1.3441838341914246E-2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104333.33333333333</v>
      </c>
      <c r="AU74" s="1">
        <f t="shared" si="79"/>
        <v>18520093.625746235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1.9350484119078999</v>
      </c>
      <c r="E75" s="10">
        <f t="shared" si="81"/>
        <v>7.09409531409871</v>
      </c>
      <c r="F75" s="7" t="s">
        <v>83</v>
      </c>
      <c r="G75" s="1">
        <v>3</v>
      </c>
      <c r="H75" s="9">
        <f t="shared" si="63"/>
        <v>1.9350484119078999</v>
      </c>
      <c r="I75" s="9">
        <f t="shared" si="64"/>
        <v>275.08504841190791</v>
      </c>
      <c r="J75" s="9">
        <f t="shared" si="65"/>
        <v>2.2392676502324179E-2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0.31484251671900698</v>
      </c>
      <c r="P75" s="9">
        <f t="shared" si="68"/>
        <v>7.0501666260663152E-3</v>
      </c>
      <c r="Q75" s="12">
        <f t="shared" si="69"/>
        <v>1.2690299926919368E-3</v>
      </c>
      <c r="R75" s="9">
        <f t="shared" si="70"/>
        <v>1.9710000000000002E-2</v>
      </c>
      <c r="S75" s="13">
        <f t="shared" si="71"/>
        <v>6.4385083343071373E-2</v>
      </c>
      <c r="T75" s="2">
        <f t="shared" si="72"/>
        <v>0.01</v>
      </c>
      <c r="U75" s="14">
        <f t="shared" si="73"/>
        <v>6.4385083343071372E-4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1.3243850833430713E-2</v>
      </c>
      <c r="AR75" s="9">
        <f t="shared" si="77"/>
        <v>10.950000000000001</v>
      </c>
      <c r="AS75" s="1">
        <f t="shared" si="78"/>
        <v>0.18</v>
      </c>
      <c r="AT75" s="1">
        <f t="shared" si="83"/>
        <v>104333.33333333333</v>
      </c>
      <c r="AU75" s="1">
        <f t="shared" si="79"/>
        <v>18247307.48589142</v>
      </c>
    </row>
    <row r="76" spans="1:48" x14ac:dyDescent="0.15">
      <c r="C76" s="7">
        <v>3</v>
      </c>
      <c r="D76" s="7">
        <f t="shared" si="80"/>
        <v>6.6203863531963796</v>
      </c>
      <c r="E76" s="10">
        <f t="shared" si="81"/>
        <v>1.9350484119078999</v>
      </c>
      <c r="F76" s="7" t="s">
        <v>83</v>
      </c>
      <c r="G76" s="1">
        <v>4</v>
      </c>
      <c r="H76" s="9">
        <f t="shared" si="63"/>
        <v>6.6203863531963796</v>
      </c>
      <c r="I76" s="9">
        <f t="shared" si="64"/>
        <v>279.77038635319633</v>
      </c>
      <c r="J76" s="9">
        <f t="shared" si="65"/>
        <v>4.0508277652326105E-2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0.41729235009294069</v>
      </c>
      <c r="P76" s="9">
        <f t="shared" si="68"/>
        <v>1.6903794379756511E-2</v>
      </c>
      <c r="Q76" s="12">
        <f t="shared" si="69"/>
        <v>3.0426829883561718E-3</v>
      </c>
      <c r="R76" s="9">
        <f t="shared" si="70"/>
        <v>1.9710000000000002E-2</v>
      </c>
      <c r="S76" s="13">
        <f t="shared" si="71"/>
        <v>0.15437255141330145</v>
      </c>
      <c r="T76" s="2">
        <f t="shared" si="72"/>
        <v>0.01</v>
      </c>
      <c r="U76" s="14">
        <f t="shared" si="73"/>
        <v>1.5437255141330145E-3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1.4143725514133015E-2</v>
      </c>
      <c r="AR76" s="9">
        <f t="shared" si="77"/>
        <v>10.950000000000001</v>
      </c>
      <c r="AS76" s="1">
        <f t="shared" si="78"/>
        <v>0.18</v>
      </c>
      <c r="AT76" s="1">
        <f t="shared" si="83"/>
        <v>104333.33333333333</v>
      </c>
      <c r="AU76" s="1">
        <f t="shared" si="79"/>
        <v>19487150.051627245</v>
      </c>
    </row>
    <row r="77" spans="1:48" x14ac:dyDescent="0.15">
      <c r="C77" s="7">
        <v>4</v>
      </c>
      <c r="D77" s="7">
        <f t="shared" si="80"/>
        <v>12.5227593518494</v>
      </c>
      <c r="E77" s="10">
        <f t="shared" si="81"/>
        <v>6.6203863531963796</v>
      </c>
      <c r="F77" s="7" t="s">
        <v>83</v>
      </c>
      <c r="G77" s="1">
        <v>5</v>
      </c>
      <c r="H77" s="9">
        <f t="shared" si="63"/>
        <v>12.5227593518494</v>
      </c>
      <c r="I77" s="9">
        <f t="shared" si="64"/>
        <v>285.67275935184938</v>
      </c>
      <c r="J77" s="9">
        <f t="shared" si="65"/>
        <v>8.3144283532759239E-2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0.38036912792752497</v>
      </c>
      <c r="O77" s="9">
        <f t="shared" si="82"/>
        <v>0.12951942778565917</v>
      </c>
      <c r="P77" s="9">
        <f t="shared" si="68"/>
        <v>1.0768800026811581E-2</v>
      </c>
      <c r="Q77" s="12">
        <f t="shared" si="69"/>
        <v>1.9383840048260844E-3</v>
      </c>
      <c r="R77" s="9">
        <f t="shared" si="70"/>
        <v>1.9710000000000002E-2</v>
      </c>
      <c r="S77" s="13">
        <f t="shared" si="71"/>
        <v>9.8345205724306661E-2</v>
      </c>
      <c r="T77" s="2">
        <f t="shared" si="72"/>
        <v>0.01</v>
      </c>
      <c r="U77" s="14">
        <f t="shared" si="73"/>
        <v>9.8345205724306673E-4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1.3583452057243067E-2</v>
      </c>
      <c r="AR77" s="9">
        <f t="shared" si="77"/>
        <v>10.950000000000001</v>
      </c>
      <c r="AS77" s="1">
        <f t="shared" si="78"/>
        <v>0.18</v>
      </c>
      <c r="AT77" s="1">
        <f t="shared" si="83"/>
        <v>104333.33333333333</v>
      </c>
      <c r="AU77" s="1">
        <f t="shared" si="79"/>
        <v>18715208.252173595</v>
      </c>
    </row>
    <row r="78" spans="1:48" x14ac:dyDescent="0.15">
      <c r="C78" s="7">
        <v>5</v>
      </c>
      <c r="D78" s="7">
        <f t="shared" si="80"/>
        <v>14.8821417139945</v>
      </c>
      <c r="E78" s="10">
        <f t="shared" si="81"/>
        <v>12.5227593518494</v>
      </c>
      <c r="F78" s="7" t="s">
        <v>85</v>
      </c>
      <c r="G78" s="1">
        <v>6</v>
      </c>
      <c r="H78" s="9">
        <f t="shared" si="63"/>
        <v>14.8821417139945</v>
      </c>
      <c r="I78" s="9">
        <f t="shared" si="64"/>
        <v>288.03214171399446</v>
      </c>
      <c r="J78" s="9">
        <f t="shared" si="65"/>
        <v>0.10992192221599432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0.22825062775884761</v>
      </c>
      <c r="P78" s="9">
        <f t="shared" si="68"/>
        <v>2.5089747750259923E-2</v>
      </c>
      <c r="Q78" s="12">
        <f t="shared" si="69"/>
        <v>4.5161545950467858E-3</v>
      </c>
      <c r="R78" s="9">
        <f t="shared" si="70"/>
        <v>1.9710000000000002E-2</v>
      </c>
      <c r="S78" s="13">
        <f t="shared" si="71"/>
        <v>0.22913011644072986</v>
      </c>
      <c r="T78" s="2">
        <f t="shared" si="72"/>
        <v>0.01</v>
      </c>
      <c r="U78" s="14">
        <f t="shared" si="73"/>
        <v>2.2913011644072989E-3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1.4891301164407299E-2</v>
      </c>
      <c r="AR78" s="9">
        <f t="shared" si="77"/>
        <v>10.950000000000001</v>
      </c>
      <c r="AS78" s="1">
        <f t="shared" si="78"/>
        <v>0.18</v>
      </c>
      <c r="AT78" s="1">
        <f t="shared" si="83"/>
        <v>104333.33333333333</v>
      </c>
      <c r="AU78" s="1">
        <f t="shared" si="79"/>
        <v>20517155.820424207</v>
      </c>
    </row>
    <row r="79" spans="1:48" x14ac:dyDescent="0.15">
      <c r="C79" s="7">
        <v>6</v>
      </c>
      <c r="D79" s="7">
        <f t="shared" si="80"/>
        <v>18.627732503535299</v>
      </c>
      <c r="E79" s="10">
        <f t="shared" si="81"/>
        <v>14.8821417139945</v>
      </c>
      <c r="F79" s="7" t="s">
        <v>83</v>
      </c>
      <c r="G79" s="1">
        <v>7</v>
      </c>
      <c r="H79" s="9">
        <f t="shared" si="63"/>
        <v>18.627732503535299</v>
      </c>
      <c r="I79" s="9">
        <f t="shared" si="64"/>
        <v>291.77773250353528</v>
      </c>
      <c r="J79" s="9">
        <f t="shared" si="65"/>
        <v>0.16964764587346434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0.31266088000858772</v>
      </c>
      <c r="P79" s="9">
        <f t="shared" si="68"/>
        <v>5.3042182250182618E-2</v>
      </c>
      <c r="Q79" s="12">
        <f t="shared" si="69"/>
        <v>9.5475928050328708E-3</v>
      </c>
      <c r="R79" s="9">
        <f t="shared" si="70"/>
        <v>1.9710000000000002E-2</v>
      </c>
      <c r="S79" s="13">
        <f t="shared" si="71"/>
        <v>0.48440349086924761</v>
      </c>
      <c r="T79" s="2">
        <f t="shared" si="72"/>
        <v>0.01</v>
      </c>
      <c r="U79" s="14">
        <f t="shared" si="73"/>
        <v>4.844034908692476E-3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2.6444034908692477E-2</v>
      </c>
      <c r="AR79" s="9">
        <f t="shared" si="77"/>
        <v>10.950000000000001</v>
      </c>
      <c r="AS79" s="1">
        <f t="shared" si="78"/>
        <v>0.18</v>
      </c>
      <c r="AT79" s="1">
        <f t="shared" si="83"/>
        <v>104333.33333333333</v>
      </c>
      <c r="AU79" s="1">
        <f t="shared" si="79"/>
        <v>36434451.143811479</v>
      </c>
    </row>
    <row r="80" spans="1:48" x14ac:dyDescent="0.15">
      <c r="C80" s="7">
        <v>7</v>
      </c>
      <c r="D80" s="7">
        <f t="shared" si="80"/>
        <v>21.659642068352099</v>
      </c>
      <c r="E80" s="10">
        <f t="shared" si="81"/>
        <v>18.627732503535299</v>
      </c>
      <c r="F80" s="7" t="s">
        <v>83</v>
      </c>
      <c r="G80" s="1">
        <v>8</v>
      </c>
      <c r="H80" s="9">
        <f t="shared" si="63"/>
        <v>21.659642068352099</v>
      </c>
      <c r="I80" s="9">
        <f t="shared" si="64"/>
        <v>294.8096420683521</v>
      </c>
      <c r="J80" s="9">
        <f t="shared" si="65"/>
        <v>0.23910826084938028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0.36911869775840511</v>
      </c>
      <c r="P80" s="9">
        <f t="shared" si="68"/>
        <v>8.8259329868000294E-2</v>
      </c>
      <c r="Q80" s="12">
        <f t="shared" si="69"/>
        <v>1.5886679376240054E-2</v>
      </c>
      <c r="R80" s="9">
        <f t="shared" si="70"/>
        <v>1.9710000000000002E-2</v>
      </c>
      <c r="S80" s="13">
        <f t="shared" si="71"/>
        <v>0.80602127733333595</v>
      </c>
      <c r="T80" s="2">
        <f t="shared" si="72"/>
        <v>0.01</v>
      </c>
      <c r="U80" s="14">
        <f t="shared" si="73"/>
        <v>8.0602127733333598E-3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2.9660212773333361E-2</v>
      </c>
      <c r="AR80" s="9">
        <f t="shared" si="77"/>
        <v>10.950000000000001</v>
      </c>
      <c r="AS80" s="1">
        <f t="shared" si="78"/>
        <v>0.18</v>
      </c>
      <c r="AT80" s="1">
        <f t="shared" si="83"/>
        <v>104333.33333333333</v>
      </c>
      <c r="AU80" s="1">
        <f t="shared" si="79"/>
        <v>40865683.959971003</v>
      </c>
    </row>
    <row r="81" spans="1:48" x14ac:dyDescent="0.15">
      <c r="C81" s="7">
        <v>8</v>
      </c>
      <c r="D81" s="7">
        <f t="shared" si="80"/>
        <v>20.5473089478552</v>
      </c>
      <c r="E81" s="10">
        <f t="shared" si="81"/>
        <v>21.659642068352099</v>
      </c>
      <c r="F81" s="7" t="s">
        <v>83</v>
      </c>
      <c r="G81" s="1">
        <v>9</v>
      </c>
      <c r="H81" s="9">
        <f t="shared" si="63"/>
        <v>20.5473089478552</v>
      </c>
      <c r="I81" s="9">
        <f t="shared" si="64"/>
        <v>293.69730894785516</v>
      </c>
      <c r="J81" s="9">
        <f t="shared" si="65"/>
        <v>0.21099413642379464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0.39035936789040487</v>
      </c>
      <c r="P81" s="9">
        <f t="shared" si="68"/>
        <v>8.236353772297432E-2</v>
      </c>
      <c r="Q81" s="12">
        <f t="shared" si="69"/>
        <v>1.4825436790135376E-2</v>
      </c>
      <c r="R81" s="9">
        <f t="shared" si="70"/>
        <v>1.9710000000000002E-2</v>
      </c>
      <c r="S81" s="13">
        <f t="shared" si="71"/>
        <v>0.75217842669382928</v>
      </c>
      <c r="T81" s="2">
        <f t="shared" si="72"/>
        <v>0.01</v>
      </c>
      <c r="U81" s="14">
        <f t="shared" si="73"/>
        <v>7.5217842669382928E-3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2.9121784266938296E-2</v>
      </c>
      <c r="AR81" s="9">
        <f t="shared" si="77"/>
        <v>10.950000000000001</v>
      </c>
      <c r="AS81" s="1">
        <f t="shared" si="78"/>
        <v>0.18</v>
      </c>
      <c r="AT81" s="1">
        <f t="shared" si="83"/>
        <v>104333.33333333333</v>
      </c>
      <c r="AU81" s="1">
        <f t="shared" si="79"/>
        <v>40123840.01753097</v>
      </c>
    </row>
    <row r="82" spans="1:48" x14ac:dyDescent="0.15">
      <c r="C82" s="7">
        <v>9</v>
      </c>
      <c r="D82" s="7">
        <f t="shared" si="80"/>
        <v>17.248257996264499</v>
      </c>
      <c r="E82" s="10">
        <f t="shared" si="81"/>
        <v>20.5473089478552</v>
      </c>
      <c r="F82" s="7" t="s">
        <v>83</v>
      </c>
      <c r="G82" s="1">
        <v>10</v>
      </c>
      <c r="H82" s="9">
        <f t="shared" si="63"/>
        <v>17.248257996264499</v>
      </c>
      <c r="I82" s="9">
        <f t="shared" si="64"/>
        <v>290.39825799626448</v>
      </c>
      <c r="J82" s="9">
        <f t="shared" si="65"/>
        <v>0.14477834193072139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0.41749583016743053</v>
      </c>
      <c r="P82" s="9">
        <f t="shared" si="68"/>
        <v>6.0444354054630646E-2</v>
      </c>
      <c r="Q82" s="12">
        <f t="shared" si="69"/>
        <v>1.0879983729833516E-2</v>
      </c>
      <c r="R82" s="9">
        <f t="shared" si="70"/>
        <v>1.9710000000000002E-2</v>
      </c>
      <c r="S82" s="13">
        <f t="shared" si="71"/>
        <v>0.55200323337562229</v>
      </c>
      <c r="T82" s="2">
        <f t="shared" si="72"/>
        <v>0.01</v>
      </c>
      <c r="U82" s="14">
        <f t="shared" si="73"/>
        <v>5.5200323337562234E-3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2.7120032333756226E-2</v>
      </c>
      <c r="AR82" s="9">
        <f t="shared" si="77"/>
        <v>10.950000000000001</v>
      </c>
      <c r="AS82" s="1">
        <f t="shared" si="78"/>
        <v>0.18</v>
      </c>
      <c r="AT82" s="1">
        <f t="shared" si="83"/>
        <v>104333.33333333333</v>
      </c>
      <c r="AU82" s="1">
        <f t="shared" si="79"/>
        <v>37365836.81327796</v>
      </c>
    </row>
    <row r="83" spans="1:48" x14ac:dyDescent="0.15">
      <c r="C83" s="7">
        <v>10</v>
      </c>
      <c r="D83" s="7">
        <f t="shared" si="80"/>
        <v>12.7779603760249</v>
      </c>
      <c r="E83" s="10">
        <f t="shared" si="81"/>
        <v>17.248257996264499</v>
      </c>
      <c r="F83" s="7" t="s">
        <v>83</v>
      </c>
      <c r="G83" s="1">
        <v>11</v>
      </c>
      <c r="H83" s="9">
        <f t="shared" si="63"/>
        <v>12.7779603760249</v>
      </c>
      <c r="I83" s="9">
        <f t="shared" si="64"/>
        <v>285.92796037602488</v>
      </c>
      <c r="J83" s="9">
        <f t="shared" si="65"/>
        <v>8.5712476707896126E-2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0.33919890230715988</v>
      </c>
      <c r="O83" s="9">
        <f t="shared" si="82"/>
        <v>0.12735257380564002</v>
      </c>
      <c r="P83" s="9">
        <f t="shared" si="68"/>
        <v>1.0915704516006543E-2</v>
      </c>
      <c r="Q83" s="12">
        <f t="shared" si="69"/>
        <v>1.9648268128811775E-3</v>
      </c>
      <c r="R83" s="9">
        <f t="shared" si="70"/>
        <v>1.9710000000000002E-2</v>
      </c>
      <c r="S83" s="13">
        <f t="shared" si="71"/>
        <v>9.9686799232936441E-2</v>
      </c>
      <c r="T83" s="2">
        <f t="shared" si="72"/>
        <v>0.01</v>
      </c>
      <c r="U83" s="14">
        <f t="shared" si="73"/>
        <v>9.9686799232936432E-4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1.3596867992329365E-2</v>
      </c>
      <c r="AR83" s="9">
        <f t="shared" si="77"/>
        <v>10.950000000000001</v>
      </c>
      <c r="AS83" s="1">
        <f t="shared" si="78"/>
        <v>0.18</v>
      </c>
      <c r="AT83" s="1">
        <f t="shared" si="83"/>
        <v>104333.33333333333</v>
      </c>
      <c r="AU83" s="1">
        <f t="shared" si="79"/>
        <v>18733692.656431038</v>
      </c>
    </row>
    <row r="84" spans="1:48" x14ac:dyDescent="0.15">
      <c r="C84" s="7">
        <v>11</v>
      </c>
      <c r="D84" s="7">
        <f t="shared" si="80"/>
        <v>8.0799136576546502</v>
      </c>
      <c r="E84" s="10">
        <f t="shared" si="81"/>
        <v>12.7779603760249</v>
      </c>
      <c r="F84" s="7" t="s">
        <v>85</v>
      </c>
      <c r="G84" s="1">
        <v>12</v>
      </c>
      <c r="H84" s="9">
        <f t="shared" si="63"/>
        <v>8.0799136576546502</v>
      </c>
      <c r="I84" s="9">
        <f t="shared" si="64"/>
        <v>281.22991365765461</v>
      </c>
      <c r="J84" s="9">
        <f t="shared" si="65"/>
        <v>4.8527268640737205E-2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0.2259368692896335</v>
      </c>
      <c r="P84" s="9">
        <f t="shared" si="68"/>
        <v>1.0964099151865173E-2</v>
      </c>
      <c r="Q84" s="12">
        <f t="shared" si="69"/>
        <v>1.9735378473357311E-3</v>
      </c>
      <c r="R84" s="9">
        <f t="shared" si="70"/>
        <v>1.9710000000000002E-2</v>
      </c>
      <c r="S84" s="13">
        <f t="shared" si="71"/>
        <v>0.10012875937776412</v>
      </c>
      <c r="T84" s="2">
        <f t="shared" si="72"/>
        <v>0.01</v>
      </c>
      <c r="U84" s="14">
        <f t="shared" si="73"/>
        <v>1.0012875937776412E-3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1.3601287593777642E-2</v>
      </c>
      <c r="AR84" s="9">
        <f t="shared" si="77"/>
        <v>10.950000000000001</v>
      </c>
      <c r="AS84" s="1">
        <f t="shared" si="78"/>
        <v>0.18</v>
      </c>
      <c r="AT84" s="1">
        <f t="shared" si="83"/>
        <v>104333.33333333333</v>
      </c>
      <c r="AU84" s="1">
        <f t="shared" si="79"/>
        <v>18739781.959882587</v>
      </c>
      <c r="AV84" s="1">
        <f>SUM(AU73:AU84)</f>
        <v>305669001.0923357</v>
      </c>
    </row>
    <row r="85" spans="1:48" x14ac:dyDescent="0.15">
      <c r="C85" s="7">
        <v>12</v>
      </c>
      <c r="D85" s="7">
        <f t="shared" si="80"/>
        <v>6.4839338088079899</v>
      </c>
      <c r="E85" s="10">
        <f t="shared" si="81"/>
        <v>8.0799136576546502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6.6270838536451597</v>
      </c>
      <c r="E89" s="7"/>
      <c r="F89" s="7"/>
      <c r="G89" s="1">
        <v>1</v>
      </c>
      <c r="H89" s="9">
        <f t="shared" ref="H89:H100" si="84">E90</f>
        <v>6.6270838536451597</v>
      </c>
      <c r="I89" s="9">
        <f t="shared" ref="I89:I100" si="85">H89+273.15</f>
        <v>279.77708385364514</v>
      </c>
      <c r="J89" s="9">
        <f t="shared" ref="J89:J100" si="86">EXP(($C$15*(I89-$C$13))/($C$16*I89*$C$13))</f>
        <v>4.0542040520840636E-2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0.21508667402420281</v>
      </c>
      <c r="Q89" s="12">
        <f t="shared" ref="Q89:Q100" si="90">P89*$B$91</f>
        <v>9.678900331089127E-2</v>
      </c>
      <c r="R89" s="9">
        <f t="shared" ref="R89:R100" si="91">L89*$B$91</f>
        <v>2.3873737500000001</v>
      </c>
      <c r="S89" s="13">
        <f t="shared" ref="S89:S100" si="92">Q89/R89</f>
        <v>4.0542040520840636E-2</v>
      </c>
      <c r="T89" s="2">
        <f t="shared" ref="T89:T100" si="93">$B$90/100</f>
        <v>0.51</v>
      </c>
      <c r="U89" s="14">
        <f t="shared" ref="U89:U100" si="94">S89*T89</f>
        <v>2.0676440665628723E-2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3.6570946860687056E-2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1142750</v>
      </c>
      <c r="AN89" s="1">
        <f t="shared" ref="AN89:AN100" si="98">AM89*10000*AK89*AJ89</f>
        <v>4347355536.8433399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7.09409531409871</v>
      </c>
      <c r="E90" s="10">
        <f t="shared" ref="E90:E101" si="100">D89</f>
        <v>6.6270838536451597</v>
      </c>
      <c r="F90" s="7" t="s">
        <v>83</v>
      </c>
      <c r="G90" s="1">
        <v>2</v>
      </c>
      <c r="H90" s="9">
        <f t="shared" si="84"/>
        <v>7.09409531409871</v>
      </c>
      <c r="I90" s="9">
        <f t="shared" si="85"/>
        <v>280.24409531409867</v>
      </c>
      <c r="J90" s="9">
        <f t="shared" si="86"/>
        <v>4.2962817234313833E-2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10.395463325975797</v>
      </c>
      <c r="P90" s="9">
        <f t="shared" si="89"/>
        <v>0.44661839093991035</v>
      </c>
      <c r="Q90" s="12">
        <f t="shared" si="90"/>
        <v>0.20097827592295966</v>
      </c>
      <c r="R90" s="9">
        <f t="shared" si="91"/>
        <v>2.3873737500000001</v>
      </c>
      <c r="S90" s="13">
        <f t="shared" si="92"/>
        <v>8.4183834191424639E-2</v>
      </c>
      <c r="T90" s="2">
        <f t="shared" si="93"/>
        <v>0.51</v>
      </c>
      <c r="U90" s="14">
        <f t="shared" si="94"/>
        <v>4.2933755437626564E-2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4.3281527264444411E-2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1142750</v>
      </c>
      <c r="AN90" s="1">
        <f t="shared" si="98"/>
        <v>5145072888.4021969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1.9350484119078999</v>
      </c>
      <c r="E91" s="10">
        <f t="shared" si="100"/>
        <v>7.09409531409871</v>
      </c>
      <c r="F91" s="7" t="s">
        <v>83</v>
      </c>
      <c r="G91" s="1">
        <v>3</v>
      </c>
      <c r="H91" s="9">
        <f t="shared" si="84"/>
        <v>1.9350484119078999</v>
      </c>
      <c r="I91" s="9">
        <f t="shared" si="85"/>
        <v>275.08504841190791</v>
      </c>
      <c r="J91" s="9">
        <f t="shared" si="86"/>
        <v>2.2392676502324179E-2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15.254119935035886</v>
      </c>
      <c r="P91" s="9">
        <f t="shared" si="89"/>
        <v>0.34158057303291295</v>
      </c>
      <c r="Q91" s="12">
        <f t="shared" si="90"/>
        <v>0.15371125786481082</v>
      </c>
      <c r="R91" s="9">
        <f t="shared" si="91"/>
        <v>2.3873737500000001</v>
      </c>
      <c r="S91" s="13">
        <f t="shared" si="92"/>
        <v>6.4385083343071359E-2</v>
      </c>
      <c r="T91" s="2">
        <f t="shared" si="93"/>
        <v>0.51</v>
      </c>
      <c r="U91" s="14">
        <f t="shared" si="94"/>
        <v>3.2836392504966394E-2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4.0237172340247367E-2</v>
      </c>
      <c r="AK91" s="9">
        <f t="shared" si="96"/>
        <v>10.4025</v>
      </c>
      <c r="AL91" s="1">
        <f t="shared" si="97"/>
        <v>0.45</v>
      </c>
      <c r="AM91" s="17">
        <f t="shared" si="102"/>
        <v>1142750</v>
      </c>
      <c r="AN91" s="1">
        <f t="shared" si="98"/>
        <v>4783176509.6663342</v>
      </c>
    </row>
    <row r="92" spans="1:48" x14ac:dyDescent="0.15">
      <c r="C92" s="7">
        <v>3</v>
      </c>
      <c r="D92" s="7">
        <f t="shared" si="99"/>
        <v>6.6203863531963796</v>
      </c>
      <c r="E92" s="10">
        <f t="shared" si="100"/>
        <v>1.9350484119078999</v>
      </c>
      <c r="F92" s="7" t="s">
        <v>83</v>
      </c>
      <c r="G92" s="1">
        <v>4</v>
      </c>
      <c r="H92" s="9">
        <f t="shared" si="84"/>
        <v>6.6203863531963796</v>
      </c>
      <c r="I92" s="9">
        <f t="shared" si="85"/>
        <v>279.77038635319633</v>
      </c>
      <c r="J92" s="9">
        <f t="shared" si="86"/>
        <v>4.0508277652326105E-2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20.217814362002972</v>
      </c>
      <c r="P92" s="9">
        <f t="shared" si="89"/>
        <v>0.81898883769920272</v>
      </c>
      <c r="Q92" s="12">
        <f t="shared" si="90"/>
        <v>0.36854497696464122</v>
      </c>
      <c r="R92" s="9">
        <f t="shared" si="91"/>
        <v>2.3873737500000001</v>
      </c>
      <c r="S92" s="13">
        <f t="shared" si="92"/>
        <v>0.15437255141330142</v>
      </c>
      <c r="T92" s="2">
        <f t="shared" si="93"/>
        <v>0.51</v>
      </c>
      <c r="U92" s="14">
        <f t="shared" si="94"/>
        <v>7.8730001220783719E-2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5.4074095368066288E-2</v>
      </c>
      <c r="AK92" s="9">
        <f t="shared" si="96"/>
        <v>10.4025</v>
      </c>
      <c r="AL92" s="1">
        <f t="shared" si="97"/>
        <v>0.45</v>
      </c>
      <c r="AM92" s="17">
        <f t="shared" si="102"/>
        <v>1142750</v>
      </c>
      <c r="AN92" s="1">
        <f t="shared" si="98"/>
        <v>6428034767.4252529</v>
      </c>
    </row>
    <row r="93" spans="1:48" x14ac:dyDescent="0.15">
      <c r="C93" s="7">
        <v>4</v>
      </c>
      <c r="D93" s="7">
        <f t="shared" si="99"/>
        <v>12.5227593518494</v>
      </c>
      <c r="E93" s="10">
        <f t="shared" si="100"/>
        <v>6.6203863531963796</v>
      </c>
      <c r="F93" s="7" t="s">
        <v>83</v>
      </c>
      <c r="G93" s="1">
        <v>5</v>
      </c>
      <c r="H93" s="9">
        <f t="shared" si="84"/>
        <v>12.5227593518494</v>
      </c>
      <c r="I93" s="9">
        <f t="shared" si="85"/>
        <v>285.67275935184938</v>
      </c>
      <c r="J93" s="9">
        <f t="shared" si="86"/>
        <v>8.3144283532759239E-2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18.428884248088583</v>
      </c>
      <c r="O93" s="9">
        <f t="shared" si="101"/>
        <v>6.2752162762151862</v>
      </c>
      <c r="P93" s="9">
        <f t="shared" si="89"/>
        <v>0.52174836129902102</v>
      </c>
      <c r="Q93" s="12">
        <f t="shared" si="90"/>
        <v>0.23478676258455947</v>
      </c>
      <c r="R93" s="9">
        <f t="shared" si="91"/>
        <v>2.3873737500000001</v>
      </c>
      <c r="S93" s="13">
        <f t="shared" si="92"/>
        <v>9.8345205724306661E-2</v>
      </c>
      <c r="T93" s="2">
        <f t="shared" si="93"/>
        <v>0.51</v>
      </c>
      <c r="U93" s="14">
        <f t="shared" si="94"/>
        <v>5.0156054919396398E-2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3.8033050558198014E-2</v>
      </c>
      <c r="AK93" s="9">
        <f t="shared" si="96"/>
        <v>10.4025</v>
      </c>
      <c r="AL93" s="1">
        <f t="shared" si="97"/>
        <v>0.45</v>
      </c>
      <c r="AM93" s="17">
        <f t="shared" si="102"/>
        <v>1142750</v>
      </c>
      <c r="AN93" s="1">
        <f t="shared" si="98"/>
        <v>4521162483.3527355</v>
      </c>
    </row>
    <row r="94" spans="1:48" x14ac:dyDescent="0.15">
      <c r="C94" s="7">
        <v>5</v>
      </c>
      <c r="D94" s="7">
        <f t="shared" si="99"/>
        <v>14.8821417139945</v>
      </c>
      <c r="E94" s="10">
        <f t="shared" si="100"/>
        <v>12.5227593518494</v>
      </c>
      <c r="F94" s="7" t="s">
        <v>85</v>
      </c>
      <c r="G94" s="1">
        <v>6</v>
      </c>
      <c r="H94" s="9">
        <f t="shared" si="84"/>
        <v>14.8821417139945</v>
      </c>
      <c r="I94" s="9">
        <f t="shared" si="85"/>
        <v>288.03214171399446</v>
      </c>
      <c r="J94" s="9">
        <f t="shared" si="86"/>
        <v>0.10992192221599432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11.058742914916165</v>
      </c>
      <c r="P94" s="9">
        <f t="shared" si="89"/>
        <v>1.2155982785000929</v>
      </c>
      <c r="Q94" s="12">
        <f t="shared" si="90"/>
        <v>0.54701922532504188</v>
      </c>
      <c r="R94" s="9">
        <f t="shared" si="91"/>
        <v>2.3873737500000001</v>
      </c>
      <c r="S94" s="13">
        <f t="shared" si="92"/>
        <v>0.22913011644072984</v>
      </c>
      <c r="T94" s="2">
        <f t="shared" si="93"/>
        <v>0.51</v>
      </c>
      <c r="U94" s="14">
        <f t="shared" si="94"/>
        <v>0.11685635938477222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6.1361192354508834E-2</v>
      </c>
      <c r="AK94" s="9">
        <f t="shared" si="96"/>
        <v>10.4025</v>
      </c>
      <c r="AL94" s="1">
        <f t="shared" si="97"/>
        <v>0.45</v>
      </c>
      <c r="AM94" s="17">
        <f t="shared" si="102"/>
        <v>1142750</v>
      </c>
      <c r="AN94" s="1">
        <f t="shared" si="98"/>
        <v>7294285279.1280346</v>
      </c>
    </row>
    <row r="95" spans="1:48" x14ac:dyDescent="0.15">
      <c r="C95" s="7">
        <v>6</v>
      </c>
      <c r="D95" s="7">
        <f t="shared" si="99"/>
        <v>18.627732503535299</v>
      </c>
      <c r="E95" s="10">
        <f t="shared" si="100"/>
        <v>14.8821417139945</v>
      </c>
      <c r="F95" s="7" t="s">
        <v>83</v>
      </c>
      <c r="G95" s="1">
        <v>7</v>
      </c>
      <c r="H95" s="9">
        <f t="shared" si="84"/>
        <v>18.627732503535299</v>
      </c>
      <c r="I95" s="9">
        <f t="shared" si="85"/>
        <v>291.77773250353528</v>
      </c>
      <c r="J95" s="9">
        <f t="shared" si="86"/>
        <v>0.16964764587346434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15.148419636416072</v>
      </c>
      <c r="P95" s="9">
        <f t="shared" si="89"/>
        <v>2.5698937300213474</v>
      </c>
      <c r="Q95" s="12">
        <f t="shared" si="90"/>
        <v>1.1564521785096062</v>
      </c>
      <c r="R95" s="9">
        <f t="shared" si="91"/>
        <v>2.3873737500000001</v>
      </c>
      <c r="S95" s="13">
        <f t="shared" si="92"/>
        <v>0.4844034908692475</v>
      </c>
      <c r="T95" s="2">
        <f t="shared" si="93"/>
        <v>0.51</v>
      </c>
      <c r="U95" s="14">
        <f t="shared" si="94"/>
        <v>0.24704578034331623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0.12093930277350985</v>
      </c>
      <c r="AK95" s="9">
        <f t="shared" si="96"/>
        <v>10.4025</v>
      </c>
      <c r="AL95" s="1">
        <f t="shared" si="97"/>
        <v>0.45</v>
      </c>
      <c r="AM95" s="17">
        <f t="shared" si="102"/>
        <v>1142750</v>
      </c>
      <c r="AN95" s="1">
        <f t="shared" si="98"/>
        <v>14376607462.126663</v>
      </c>
    </row>
    <row r="96" spans="1:48" x14ac:dyDescent="0.15">
      <c r="C96" s="7">
        <v>7</v>
      </c>
      <c r="D96" s="7">
        <f t="shared" si="99"/>
        <v>21.659642068352099</v>
      </c>
      <c r="E96" s="10">
        <f t="shared" si="100"/>
        <v>18.627732503535299</v>
      </c>
      <c r="F96" s="7" t="s">
        <v>83</v>
      </c>
      <c r="G96" s="1">
        <v>8</v>
      </c>
      <c r="H96" s="9">
        <f t="shared" si="84"/>
        <v>21.659642068352099</v>
      </c>
      <c r="I96" s="9">
        <f t="shared" si="85"/>
        <v>294.8096420683521</v>
      </c>
      <c r="J96" s="9">
        <f t="shared" si="86"/>
        <v>0.23910826084938028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17.883800906394725</v>
      </c>
      <c r="P96" s="9">
        <f t="shared" si="89"/>
        <v>4.2761645321046133</v>
      </c>
      <c r="Q96" s="12">
        <f t="shared" si="90"/>
        <v>1.9242740394470761</v>
      </c>
      <c r="R96" s="9">
        <f t="shared" si="91"/>
        <v>2.3873737500000001</v>
      </c>
      <c r="S96" s="13">
        <f t="shared" si="92"/>
        <v>0.80602127733333584</v>
      </c>
      <c r="T96" s="2">
        <f t="shared" si="93"/>
        <v>0.51</v>
      </c>
      <c r="U96" s="14">
        <f t="shared" si="94"/>
        <v>0.41107085144000127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0.1703928617091604</v>
      </c>
      <c r="AK96" s="9">
        <f t="shared" si="96"/>
        <v>10.4025</v>
      </c>
      <c r="AL96" s="1">
        <f t="shared" si="97"/>
        <v>0.45</v>
      </c>
      <c r="AM96" s="17">
        <f t="shared" si="102"/>
        <v>1142750</v>
      </c>
      <c r="AN96" s="1">
        <f t="shared" si="98"/>
        <v>20255377953.754829</v>
      </c>
    </row>
    <row r="97" spans="1:50" x14ac:dyDescent="0.15">
      <c r="C97" s="7">
        <v>8</v>
      </c>
      <c r="D97" s="7">
        <f t="shared" si="99"/>
        <v>20.5473089478552</v>
      </c>
      <c r="E97" s="10">
        <f t="shared" si="100"/>
        <v>21.659642068352099</v>
      </c>
      <c r="F97" s="7" t="s">
        <v>83</v>
      </c>
      <c r="G97" s="1">
        <v>9</v>
      </c>
      <c r="H97" s="9">
        <f t="shared" si="84"/>
        <v>20.5473089478552</v>
      </c>
      <c r="I97" s="9">
        <f t="shared" si="85"/>
        <v>293.69730894785516</v>
      </c>
      <c r="J97" s="9">
        <f t="shared" si="86"/>
        <v>0.21099413642379464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18.912911374290115</v>
      </c>
      <c r="P97" s="9">
        <f t="shared" si="89"/>
        <v>3.9905134026781059</v>
      </c>
      <c r="Q97" s="12">
        <f t="shared" si="90"/>
        <v>1.7957310312051478</v>
      </c>
      <c r="R97" s="9">
        <f t="shared" si="91"/>
        <v>2.3873737500000001</v>
      </c>
      <c r="S97" s="13">
        <f t="shared" si="92"/>
        <v>0.75217842669382939</v>
      </c>
      <c r="T97" s="2">
        <f t="shared" si="93"/>
        <v>0.51</v>
      </c>
      <c r="U97" s="14">
        <f t="shared" si="94"/>
        <v>0.38361099761385298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0.16211371578057671</v>
      </c>
      <c r="AK97" s="9">
        <f t="shared" si="96"/>
        <v>10.4025</v>
      </c>
      <c r="AL97" s="1">
        <f t="shared" si="97"/>
        <v>0.45</v>
      </c>
      <c r="AM97" s="17">
        <f t="shared" si="102"/>
        <v>1142750</v>
      </c>
      <c r="AN97" s="1">
        <f t="shared" si="98"/>
        <v>19271198051.876125</v>
      </c>
    </row>
    <row r="98" spans="1:50" x14ac:dyDescent="0.15">
      <c r="C98" s="7">
        <v>9</v>
      </c>
      <c r="D98" s="7">
        <f t="shared" si="99"/>
        <v>17.248257996264499</v>
      </c>
      <c r="E98" s="10">
        <f t="shared" si="100"/>
        <v>20.5473089478552</v>
      </c>
      <c r="F98" s="7" t="s">
        <v>83</v>
      </c>
      <c r="G98" s="1">
        <v>10</v>
      </c>
      <c r="H98" s="9">
        <f t="shared" si="84"/>
        <v>17.248257996264499</v>
      </c>
      <c r="I98" s="9">
        <f t="shared" si="85"/>
        <v>290.39825799626448</v>
      </c>
      <c r="J98" s="9">
        <f t="shared" si="86"/>
        <v>0.14477834193072139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20.227672971612009</v>
      </c>
      <c r="P98" s="9">
        <f t="shared" si="89"/>
        <v>2.9285289539468549</v>
      </c>
      <c r="Q98" s="12">
        <f t="shared" si="90"/>
        <v>1.3178380292760847</v>
      </c>
      <c r="R98" s="9">
        <f t="shared" si="91"/>
        <v>2.3873737500000001</v>
      </c>
      <c r="S98" s="13">
        <f t="shared" si="92"/>
        <v>0.5520032333756224</v>
      </c>
      <c r="T98" s="2">
        <f t="shared" si="93"/>
        <v>0.51</v>
      </c>
      <c r="U98" s="14">
        <f t="shared" si="94"/>
        <v>0.28152164902156745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0.12812777718000257</v>
      </c>
      <c r="AK98" s="9">
        <f t="shared" si="96"/>
        <v>10.4025</v>
      </c>
      <c r="AL98" s="1">
        <f t="shared" si="97"/>
        <v>0.45</v>
      </c>
      <c r="AM98" s="17">
        <f t="shared" si="102"/>
        <v>1142750</v>
      </c>
      <c r="AN98" s="1">
        <f t="shared" si="98"/>
        <v>15231134257.168896</v>
      </c>
    </row>
    <row r="99" spans="1:50" x14ac:dyDescent="0.15">
      <c r="C99" s="7">
        <v>10</v>
      </c>
      <c r="D99" s="7">
        <f t="shared" si="99"/>
        <v>12.7779603760249</v>
      </c>
      <c r="E99" s="10">
        <f t="shared" si="100"/>
        <v>17.248257996264499</v>
      </c>
      <c r="F99" s="7" t="s">
        <v>83</v>
      </c>
      <c r="G99" s="1">
        <v>11</v>
      </c>
      <c r="H99" s="9">
        <f t="shared" si="84"/>
        <v>12.7779603760249</v>
      </c>
      <c r="I99" s="9">
        <f t="shared" si="85"/>
        <v>285.92796037602488</v>
      </c>
      <c r="J99" s="9">
        <f t="shared" si="86"/>
        <v>8.5712476707896126E-2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16.434186816781896</v>
      </c>
      <c r="O99" s="9">
        <f t="shared" si="101"/>
        <v>6.1702322008832589</v>
      </c>
      <c r="P99" s="9">
        <f t="shared" si="89"/>
        <v>0.52886588380051702</v>
      </c>
      <c r="Q99" s="12">
        <f t="shared" si="90"/>
        <v>0.23798964771023268</v>
      </c>
      <c r="R99" s="9">
        <f t="shared" si="91"/>
        <v>2.3873737500000001</v>
      </c>
      <c r="S99" s="13">
        <f t="shared" si="92"/>
        <v>9.9686799232936468E-2</v>
      </c>
      <c r="T99" s="2">
        <f t="shared" si="93"/>
        <v>0.51</v>
      </c>
      <c r="U99" s="14">
        <f t="shared" si="94"/>
        <v>5.0840267608797597E-2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4.5665340684052473E-2</v>
      </c>
      <c r="AK99" s="9">
        <f t="shared" si="96"/>
        <v>10.4025</v>
      </c>
      <c r="AL99" s="1">
        <f t="shared" si="97"/>
        <v>0.45</v>
      </c>
      <c r="AM99" s="17">
        <f t="shared" si="102"/>
        <v>1142750</v>
      </c>
      <c r="AN99" s="1">
        <f t="shared" si="98"/>
        <v>5428447680.6385679</v>
      </c>
    </row>
    <row r="100" spans="1:50" x14ac:dyDescent="0.15">
      <c r="C100" s="7">
        <v>11</v>
      </c>
      <c r="D100" s="7">
        <f t="shared" si="99"/>
        <v>8.0799136576546502</v>
      </c>
      <c r="E100" s="10">
        <f t="shared" si="100"/>
        <v>12.7779603760249</v>
      </c>
      <c r="F100" s="7" t="s">
        <v>85</v>
      </c>
      <c r="G100" s="1">
        <v>12</v>
      </c>
      <c r="H100" s="9">
        <f t="shared" si="84"/>
        <v>8.0799136576546502</v>
      </c>
      <c r="I100" s="9">
        <f t="shared" si="85"/>
        <v>281.22991365765461</v>
      </c>
      <c r="J100" s="9">
        <f t="shared" si="86"/>
        <v>4.8527268640737205E-2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10.946641317082742</v>
      </c>
      <c r="P100" s="9">
        <f t="shared" si="89"/>
        <v>0.53121060390786756</v>
      </c>
      <c r="Q100" s="12">
        <f t="shared" si="90"/>
        <v>0.23904477175854041</v>
      </c>
      <c r="R100" s="9">
        <f t="shared" si="91"/>
        <v>2.3873737500000001</v>
      </c>
      <c r="S100" s="13">
        <f t="shared" si="92"/>
        <v>0.10012875937776412</v>
      </c>
      <c r="T100" s="2">
        <f t="shared" si="93"/>
        <v>0.51</v>
      </c>
      <c r="U100" s="14">
        <f t="shared" si="94"/>
        <v>5.1065667282659703E-2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4.5733298685721901E-2</v>
      </c>
      <c r="AK100" s="9">
        <f t="shared" si="96"/>
        <v>10.4025</v>
      </c>
      <c r="AL100" s="1">
        <f t="shared" si="97"/>
        <v>0.45</v>
      </c>
      <c r="AM100" s="17">
        <f t="shared" si="102"/>
        <v>1142750</v>
      </c>
      <c r="AN100" s="1">
        <f t="shared" si="98"/>
        <v>5436526158.7801332</v>
      </c>
      <c r="AO100" s="1">
        <f>SUM(AN89:AN100)</f>
        <v>112518379029.16312</v>
      </c>
    </row>
    <row r="101" spans="1:50" x14ac:dyDescent="0.15">
      <c r="C101" s="7">
        <v>12</v>
      </c>
      <c r="D101" s="7">
        <f t="shared" si="99"/>
        <v>6.4839338088079899</v>
      </c>
      <c r="E101" s="10">
        <f t="shared" si="100"/>
        <v>8.0799136576546502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6.6270838536451597</v>
      </c>
      <c r="E105" s="7"/>
      <c r="F105" s="7"/>
      <c r="G105" s="1">
        <v>1</v>
      </c>
      <c r="H105" s="9">
        <f t="shared" ref="H105:H116" si="103">E106</f>
        <v>6.6270838536451597</v>
      </c>
      <c r="I105" s="9">
        <f t="shared" ref="I105:I116" si="104">H105+273.15</f>
        <v>279.77708385364514</v>
      </c>
      <c r="J105" s="9">
        <f t="shared" ref="J105:J116" si="105">EXP(($C$15*(I105-$C$13))/($C$16*I105*$C$13))</f>
        <v>4.0542040520840636E-2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2.6266791079305886E-2</v>
      </c>
      <c r="Q105" s="12">
        <f t="shared" ref="Q105:Q116" si="109">P105*$B$107</f>
        <v>7.8800373237917654E-3</v>
      </c>
      <c r="R105" s="9">
        <f t="shared" ref="R105:R116" si="110">L105*$B$107</f>
        <v>0.19436706250000002</v>
      </c>
      <c r="S105" s="13">
        <f t="shared" ref="S105:S116" si="111">Q105/R105</f>
        <v>4.0542040520840636E-2</v>
      </c>
      <c r="T105" s="2">
        <f t="shared" ref="T105:T116" si="112">$B$106/100</f>
        <v>0.01</v>
      </c>
      <c r="U105" s="14">
        <f t="shared" ref="U105:U116" si="113">S105*T105</f>
        <v>4.0542040520840636E-4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5.8954204052084061E-3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30906.75</v>
      </c>
      <c r="AX105" s="1">
        <f t="shared" ref="AX105:AX116" si="119">AW105*10000*AV105*0.67*AU105*AT105</f>
        <v>23728243.658509914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7.09409531409871</v>
      </c>
      <c r="E106" s="10">
        <f t="shared" ref="E106:E117" si="121">D105</f>
        <v>6.6270838536451597</v>
      </c>
      <c r="F106" s="7" t="s">
        <v>83</v>
      </c>
      <c r="G106" s="1">
        <v>2</v>
      </c>
      <c r="H106" s="9">
        <f t="shared" si="103"/>
        <v>7.09409531409871</v>
      </c>
      <c r="I106" s="9">
        <f t="shared" si="104"/>
        <v>280.24409531409867</v>
      </c>
      <c r="J106" s="9">
        <f t="shared" si="105"/>
        <v>4.2962817234313833E-2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1.2695136255873609</v>
      </c>
      <c r="P106" s="9">
        <f t="shared" si="108"/>
        <v>5.4541881872580911E-2</v>
      </c>
      <c r="Q106" s="12">
        <f t="shared" si="109"/>
        <v>1.6362564561774273E-2</v>
      </c>
      <c r="R106" s="9">
        <f t="shared" si="110"/>
        <v>0.19436706250000002</v>
      </c>
      <c r="S106" s="13">
        <f t="shared" si="111"/>
        <v>8.4183834191424639E-2</v>
      </c>
      <c r="T106" s="2">
        <f t="shared" si="112"/>
        <v>0.01</v>
      </c>
      <c r="U106" s="14">
        <f t="shared" si="113"/>
        <v>8.418383419142464E-4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6.3318383419142463E-3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30906.75</v>
      </c>
      <c r="AX106" s="1">
        <f t="shared" si="119"/>
        <v>25484764.89488377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1.9350484119078999</v>
      </c>
      <c r="E107" s="10">
        <f t="shared" si="121"/>
        <v>7.09409531409871</v>
      </c>
      <c r="F107" s="7" t="s">
        <v>83</v>
      </c>
      <c r="G107" s="1">
        <v>3</v>
      </c>
      <c r="H107" s="9">
        <f t="shared" si="103"/>
        <v>1.9350484119078999</v>
      </c>
      <c r="I107" s="9">
        <f t="shared" si="104"/>
        <v>275.08504841190791</v>
      </c>
      <c r="J107" s="9">
        <f t="shared" si="105"/>
        <v>2.2392676502324179E-2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1.8628619520481136</v>
      </c>
      <c r="P107" s="9">
        <f t="shared" si="108"/>
        <v>4.1714465060701547E-2</v>
      </c>
      <c r="Q107" s="12">
        <f t="shared" si="109"/>
        <v>1.2514339518210463E-2</v>
      </c>
      <c r="R107" s="9">
        <f t="shared" si="110"/>
        <v>0.19436706250000002</v>
      </c>
      <c r="S107" s="13">
        <f t="shared" si="111"/>
        <v>6.4385083343071373E-2</v>
      </c>
      <c r="T107" s="2">
        <f t="shared" si="112"/>
        <v>0.01</v>
      </c>
      <c r="U107" s="14">
        <f t="shared" si="113"/>
        <v>6.4385083343071372E-4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6.1338508334307139E-3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30906.75</v>
      </c>
      <c r="AX107" s="1">
        <f t="shared" si="119"/>
        <v>24687892.828137159</v>
      </c>
    </row>
    <row r="108" spans="1:50" x14ac:dyDescent="0.15">
      <c r="C108" s="7">
        <v>3</v>
      </c>
      <c r="D108" s="7">
        <f t="shared" si="120"/>
        <v>6.6203863531963796</v>
      </c>
      <c r="E108" s="10">
        <f t="shared" si="121"/>
        <v>1.9350484119078999</v>
      </c>
      <c r="F108" s="7" t="s">
        <v>83</v>
      </c>
      <c r="G108" s="1">
        <v>4</v>
      </c>
      <c r="H108" s="9">
        <f t="shared" si="103"/>
        <v>6.6203863531963796</v>
      </c>
      <c r="I108" s="9">
        <f t="shared" si="104"/>
        <v>279.77038635319633</v>
      </c>
      <c r="J108" s="9">
        <f t="shared" si="105"/>
        <v>4.0508277652326105E-2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2.4690376953207451</v>
      </c>
      <c r="P108" s="9">
        <f t="shared" si="108"/>
        <v>0.1000164644961121</v>
      </c>
      <c r="Q108" s="12">
        <f t="shared" si="109"/>
        <v>3.0004939348833626E-2</v>
      </c>
      <c r="R108" s="9">
        <f t="shared" si="110"/>
        <v>0.19436706250000002</v>
      </c>
      <c r="S108" s="13">
        <f t="shared" si="111"/>
        <v>0.15437255141330145</v>
      </c>
      <c r="T108" s="2">
        <f t="shared" si="112"/>
        <v>0.01</v>
      </c>
      <c r="U108" s="14">
        <f t="shared" si="113"/>
        <v>1.5437255141330145E-3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7.0337255141330142E-3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30906.75</v>
      </c>
      <c r="AX108" s="1">
        <f t="shared" si="119"/>
        <v>28309762.723448411</v>
      </c>
    </row>
    <row r="109" spans="1:50" x14ac:dyDescent="0.15">
      <c r="C109" s="7">
        <v>4</v>
      </c>
      <c r="D109" s="7">
        <f t="shared" si="120"/>
        <v>12.5227593518494</v>
      </c>
      <c r="E109" s="10">
        <f t="shared" si="121"/>
        <v>6.6203863531963796</v>
      </c>
      <c r="F109" s="7" t="s">
        <v>83</v>
      </c>
      <c r="G109" s="1">
        <v>5</v>
      </c>
      <c r="H109" s="9">
        <f t="shared" si="103"/>
        <v>12.5227593518494</v>
      </c>
      <c r="I109" s="9">
        <f t="shared" si="104"/>
        <v>285.67275935184938</v>
      </c>
      <c r="J109" s="9">
        <f t="shared" si="105"/>
        <v>8.3144283532759239E-2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2.2505701692834013</v>
      </c>
      <c r="O109" s="9">
        <f t="shared" si="122"/>
        <v>0.76634126987456552</v>
      </c>
      <c r="P109" s="9">
        <f t="shared" si="108"/>
        <v>6.3716895825305639E-2</v>
      </c>
      <c r="Q109" s="12">
        <f t="shared" si="109"/>
        <v>1.9115068747591692E-2</v>
      </c>
      <c r="R109" s="9">
        <f t="shared" si="110"/>
        <v>0.19436706250000002</v>
      </c>
      <c r="S109" s="13">
        <f t="shared" si="111"/>
        <v>9.8345205724306758E-2</v>
      </c>
      <c r="T109" s="2">
        <f t="shared" si="112"/>
        <v>0.01</v>
      </c>
      <c r="U109" s="14">
        <f t="shared" si="113"/>
        <v>9.834520572430676E-4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6.4734520572430681E-3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30906.75</v>
      </c>
      <c r="AX109" s="1">
        <f t="shared" si="119"/>
        <v>26054740.318475354</v>
      </c>
    </row>
    <row r="110" spans="1:50" x14ac:dyDescent="0.15">
      <c r="C110" s="7">
        <v>5</v>
      </c>
      <c r="D110" s="7">
        <f t="shared" si="120"/>
        <v>14.8821417139945</v>
      </c>
      <c r="E110" s="10">
        <f t="shared" si="121"/>
        <v>12.5227593518494</v>
      </c>
      <c r="F110" s="7" t="s">
        <v>85</v>
      </c>
      <c r="G110" s="1">
        <v>6</v>
      </c>
      <c r="H110" s="9">
        <f t="shared" si="103"/>
        <v>14.8821417139945</v>
      </c>
      <c r="I110" s="9">
        <f t="shared" si="104"/>
        <v>288.03214171399446</v>
      </c>
      <c r="J110" s="9">
        <f t="shared" si="105"/>
        <v>0.10992192221599432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1.3505145823825935</v>
      </c>
      <c r="P110" s="9">
        <f t="shared" si="108"/>
        <v>0.14845115887622551</v>
      </c>
      <c r="Q110" s="12">
        <f t="shared" si="109"/>
        <v>4.4535347662867653E-2</v>
      </c>
      <c r="R110" s="9">
        <f t="shared" si="110"/>
        <v>0.19436706250000002</v>
      </c>
      <c r="S110" s="13">
        <f t="shared" si="111"/>
        <v>0.22913011644073</v>
      </c>
      <c r="T110" s="2">
        <f t="shared" si="112"/>
        <v>0.01</v>
      </c>
      <c r="U110" s="14">
        <f t="shared" si="113"/>
        <v>2.2913011644073002E-3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7.7813011644073003E-3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30906.75</v>
      </c>
      <c r="AX110" s="1">
        <f t="shared" si="119"/>
        <v>31318650.294418879</v>
      </c>
    </row>
    <row r="111" spans="1:50" x14ac:dyDescent="0.15">
      <c r="C111" s="7">
        <v>6</v>
      </c>
      <c r="D111" s="7">
        <f t="shared" si="120"/>
        <v>18.627732503535299</v>
      </c>
      <c r="E111" s="10">
        <f t="shared" si="121"/>
        <v>14.8821417139945</v>
      </c>
      <c r="F111" s="7" t="s">
        <v>83</v>
      </c>
      <c r="G111" s="1">
        <v>7</v>
      </c>
      <c r="H111" s="9">
        <f t="shared" si="103"/>
        <v>18.627732503535299</v>
      </c>
      <c r="I111" s="9">
        <f t="shared" si="104"/>
        <v>291.77773250353528</v>
      </c>
      <c r="J111" s="9">
        <f t="shared" si="105"/>
        <v>0.16964764587346434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1.8499536318397012</v>
      </c>
      <c r="P111" s="9">
        <f t="shared" si="108"/>
        <v>0.31384027861667085</v>
      </c>
      <c r="Q111" s="12">
        <f t="shared" si="109"/>
        <v>9.4152083585001253E-2</v>
      </c>
      <c r="R111" s="9">
        <f t="shared" si="110"/>
        <v>0.19436706250000002</v>
      </c>
      <c r="S111" s="13">
        <f t="shared" si="111"/>
        <v>0.48440349086924767</v>
      </c>
      <c r="T111" s="2">
        <f t="shared" si="112"/>
        <v>0.01</v>
      </c>
      <c r="U111" s="14">
        <f t="shared" si="113"/>
        <v>4.8440349086924768E-3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1.4794034908692476E-2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30906.75</v>
      </c>
      <c r="AX111" s="1">
        <f t="shared" si="119"/>
        <v>59543924.076360628</v>
      </c>
    </row>
    <row r="112" spans="1:50" x14ac:dyDescent="0.15">
      <c r="C112" s="7">
        <v>7</v>
      </c>
      <c r="D112" s="7">
        <f t="shared" si="120"/>
        <v>21.659642068352099</v>
      </c>
      <c r="E112" s="10">
        <f t="shared" si="121"/>
        <v>18.627732503535299</v>
      </c>
      <c r="F112" s="7" t="s">
        <v>83</v>
      </c>
      <c r="G112" s="1">
        <v>8</v>
      </c>
      <c r="H112" s="9">
        <f t="shared" si="103"/>
        <v>21.659642068352099</v>
      </c>
      <c r="I112" s="9">
        <f t="shared" si="104"/>
        <v>294.8096420683521</v>
      </c>
      <c r="J112" s="9">
        <f t="shared" si="105"/>
        <v>0.23910826084938028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2.1840035615563638</v>
      </c>
      <c r="P112" s="9">
        <f t="shared" si="108"/>
        <v>0.52221329329259458</v>
      </c>
      <c r="Q112" s="12">
        <f t="shared" si="109"/>
        <v>0.15666398798777836</v>
      </c>
      <c r="R112" s="9">
        <f t="shared" si="110"/>
        <v>0.19436706250000002</v>
      </c>
      <c r="S112" s="13">
        <f t="shared" si="111"/>
        <v>0.80602127733333595</v>
      </c>
      <c r="T112" s="2">
        <f t="shared" si="112"/>
        <v>0.01</v>
      </c>
      <c r="U112" s="14">
        <f t="shared" si="113"/>
        <v>8.0602127733333598E-3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1.801021277333336E-2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30906.75</v>
      </c>
      <c r="AX112" s="1">
        <f t="shared" si="119"/>
        <v>72488590.745744184</v>
      </c>
    </row>
    <row r="113" spans="1:53" x14ac:dyDescent="0.15">
      <c r="C113" s="7">
        <v>8</v>
      </c>
      <c r="D113" s="7">
        <f t="shared" si="120"/>
        <v>20.5473089478552</v>
      </c>
      <c r="E113" s="10">
        <f t="shared" si="121"/>
        <v>21.659642068352099</v>
      </c>
      <c r="F113" s="7" t="s">
        <v>83</v>
      </c>
      <c r="G113" s="1">
        <v>9</v>
      </c>
      <c r="H113" s="9">
        <f t="shared" si="103"/>
        <v>20.5473089478552</v>
      </c>
      <c r="I113" s="9">
        <f t="shared" si="104"/>
        <v>293.69730894785516</v>
      </c>
      <c r="J113" s="9">
        <f t="shared" si="105"/>
        <v>0.21099413642379464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2.3096804765971028</v>
      </c>
      <c r="P113" s="9">
        <f t="shared" si="108"/>
        <v>0.48732903757450413</v>
      </c>
      <c r="Q113" s="12">
        <f t="shared" si="109"/>
        <v>0.14619871127235123</v>
      </c>
      <c r="R113" s="9">
        <f t="shared" si="110"/>
        <v>0.19436706250000002</v>
      </c>
      <c r="S113" s="13">
        <f t="shared" si="111"/>
        <v>0.7521784266938295</v>
      </c>
      <c r="T113" s="2">
        <f t="shared" si="112"/>
        <v>0.01</v>
      </c>
      <c r="U113" s="14">
        <f t="shared" si="113"/>
        <v>7.5217842669382954E-3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1.7471784266938295E-2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30906.75</v>
      </c>
      <c r="AX113" s="1">
        <f t="shared" si="119"/>
        <v>70321491.215209857</v>
      </c>
    </row>
    <row r="114" spans="1:53" x14ac:dyDescent="0.15">
      <c r="C114" s="7">
        <v>9</v>
      </c>
      <c r="D114" s="7">
        <f t="shared" si="120"/>
        <v>17.248257996264499</v>
      </c>
      <c r="E114" s="10">
        <f t="shared" si="121"/>
        <v>20.5473089478552</v>
      </c>
      <c r="F114" s="7" t="s">
        <v>83</v>
      </c>
      <c r="G114" s="1">
        <v>10</v>
      </c>
      <c r="H114" s="9">
        <f t="shared" si="103"/>
        <v>17.248257996264499</v>
      </c>
      <c r="I114" s="9">
        <f t="shared" si="104"/>
        <v>290.39825799626448</v>
      </c>
      <c r="J114" s="9">
        <f t="shared" si="105"/>
        <v>0.14477834193072139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2.4702416473559321</v>
      </c>
      <c r="P114" s="9">
        <f t="shared" si="108"/>
        <v>0.35763748987240562</v>
      </c>
      <c r="Q114" s="12">
        <f t="shared" si="109"/>
        <v>0.10729124696172168</v>
      </c>
      <c r="R114" s="9">
        <f t="shared" si="110"/>
        <v>0.19436706250000002</v>
      </c>
      <c r="S114" s="13">
        <f t="shared" si="111"/>
        <v>0.55200323337562229</v>
      </c>
      <c r="T114" s="2">
        <f t="shared" si="112"/>
        <v>0.01</v>
      </c>
      <c r="U114" s="14">
        <f t="shared" si="113"/>
        <v>5.5200323337562234E-3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1.5470032333756222E-2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30906.75</v>
      </c>
      <c r="AX114" s="1">
        <f t="shared" si="119"/>
        <v>62264719.288906768</v>
      </c>
    </row>
    <row r="115" spans="1:53" x14ac:dyDescent="0.15">
      <c r="C115" s="7">
        <v>10</v>
      </c>
      <c r="D115" s="7">
        <f t="shared" si="120"/>
        <v>12.7779603760249</v>
      </c>
      <c r="E115" s="10">
        <f t="shared" si="121"/>
        <v>17.248257996264499</v>
      </c>
      <c r="F115" s="7" t="s">
        <v>83</v>
      </c>
      <c r="G115" s="1">
        <v>11</v>
      </c>
      <c r="H115" s="9">
        <f t="shared" si="103"/>
        <v>12.7779603760249</v>
      </c>
      <c r="I115" s="9">
        <f t="shared" si="104"/>
        <v>285.92796037602488</v>
      </c>
      <c r="J115" s="9">
        <f t="shared" si="105"/>
        <v>8.5712476707896126E-2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2.0069739496093502</v>
      </c>
      <c r="O115" s="9">
        <f t="shared" si="122"/>
        <v>0.75352041620750976</v>
      </c>
      <c r="P115" s="9">
        <f t="shared" si="108"/>
        <v>6.4586101123110376E-2</v>
      </c>
      <c r="Q115" s="12">
        <f t="shared" si="109"/>
        <v>1.9375830336933113E-2</v>
      </c>
      <c r="R115" s="9">
        <f t="shared" si="110"/>
        <v>0.19436706250000002</v>
      </c>
      <c r="S115" s="13">
        <f t="shared" si="111"/>
        <v>9.9686799232936454E-2</v>
      </c>
      <c r="T115" s="2">
        <f t="shared" si="112"/>
        <v>0.01</v>
      </c>
      <c r="U115" s="14">
        <f t="shared" si="113"/>
        <v>9.9686799232936454E-4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6.4868679923293648E-3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30906.75</v>
      </c>
      <c r="AX115" s="1">
        <f t="shared" si="119"/>
        <v>26108737.583259586</v>
      </c>
    </row>
    <row r="116" spans="1:53" x14ac:dyDescent="0.15">
      <c r="C116" s="7">
        <v>11</v>
      </c>
      <c r="D116" s="7">
        <f t="shared" si="120"/>
        <v>8.0799136576546502</v>
      </c>
      <c r="E116" s="10">
        <f t="shared" si="121"/>
        <v>12.7779603760249</v>
      </c>
      <c r="F116" s="7" t="s">
        <v>85</v>
      </c>
      <c r="G116" s="1">
        <v>12</v>
      </c>
      <c r="H116" s="9">
        <f t="shared" si="103"/>
        <v>8.0799136576546502</v>
      </c>
      <c r="I116" s="9">
        <f t="shared" si="104"/>
        <v>281.22991365765461</v>
      </c>
      <c r="J116" s="9">
        <f t="shared" si="105"/>
        <v>4.8527268640737205E-2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1.3368245234177329</v>
      </c>
      <c r="P116" s="9">
        <f t="shared" si="108"/>
        <v>6.4872442773417804E-2</v>
      </c>
      <c r="Q116" s="12">
        <f t="shared" si="109"/>
        <v>1.946173283202534E-2</v>
      </c>
      <c r="R116" s="9">
        <f t="shared" si="110"/>
        <v>0.19436706250000002</v>
      </c>
      <c r="S116" s="13">
        <f t="shared" si="111"/>
        <v>0.10012875937776411</v>
      </c>
      <c r="T116" s="2">
        <f t="shared" si="112"/>
        <v>0.01</v>
      </c>
      <c r="U116" s="14">
        <f t="shared" si="113"/>
        <v>1.0012875937776412E-3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6.4912875937776409E-3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30906.75</v>
      </c>
      <c r="AX116" s="1">
        <f t="shared" si="119"/>
        <v>26126525.861758869</v>
      </c>
      <c r="AY116" s="1">
        <f>SUM(AX105:AX116)</f>
        <v>476438043.48911333</v>
      </c>
    </row>
    <row r="117" spans="1:53" x14ac:dyDescent="0.15">
      <c r="C117" s="7">
        <v>12</v>
      </c>
      <c r="D117" s="7">
        <f t="shared" si="120"/>
        <v>6.4839338088079899</v>
      </c>
      <c r="E117" s="10">
        <f t="shared" si="121"/>
        <v>8.0799136576546502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6.6270838536451597</v>
      </c>
      <c r="E121" s="7"/>
      <c r="F121" s="7"/>
      <c r="G121" s="1">
        <v>1</v>
      </c>
      <c r="H121" s="9">
        <f t="shared" ref="H121:H132" si="124">E122</f>
        <v>6.6270838536451597</v>
      </c>
      <c r="I121" s="9">
        <f t="shared" ref="I121:I132" si="125">H121+273.15</f>
        <v>279.77708385364514</v>
      </c>
      <c r="J121" s="9">
        <f t="shared" ref="J121:J132" si="126">EXP(($C$15*(I121-$C$13))/($C$16*I121*$C$13))</f>
        <v>4.0542040520840636E-2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1.154231893628333E-2</v>
      </c>
      <c r="Q121" s="12">
        <f t="shared" ref="Q121:Q132" si="130">P121*$B$123</f>
        <v>3.808965248973499E-3</v>
      </c>
      <c r="R121" s="9">
        <f t="shared" ref="R121:R132" si="131">L121*$B$123</f>
        <v>9.3951000000000007E-2</v>
      </c>
      <c r="S121" s="13">
        <f t="shared" ref="S121:S132" si="132">Q121/R121</f>
        <v>4.0542040520840636E-2</v>
      </c>
      <c r="T121" s="2">
        <f t="shared" ref="T121:T132" si="133">$B$122/100</f>
        <v>0.01</v>
      </c>
      <c r="U121" s="14">
        <f t="shared" ref="U121:U132" si="134">S121*T121</f>
        <v>4.0542040520840636E-4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5.8954204052084061E-3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7.09409531409871</v>
      </c>
      <c r="E122" s="10">
        <f t="shared" ref="E122:E133" si="143">D121</f>
        <v>6.6270838536451597</v>
      </c>
      <c r="F122" s="7" t="s">
        <v>83</v>
      </c>
      <c r="G122" s="1">
        <v>2</v>
      </c>
      <c r="H122" s="9">
        <f t="shared" si="124"/>
        <v>7.09409531409871</v>
      </c>
      <c r="I122" s="9">
        <f t="shared" si="125"/>
        <v>280.24409531409867</v>
      </c>
      <c r="J122" s="9">
        <f t="shared" si="126"/>
        <v>4.2962817234313833E-2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0.55785768106371669</v>
      </c>
      <c r="P122" s="9">
        <f t="shared" si="129"/>
        <v>2.3967137594298596E-2</v>
      </c>
      <c r="Q122" s="12">
        <f t="shared" si="130"/>
        <v>7.9091554061185374E-3</v>
      </c>
      <c r="R122" s="9">
        <f t="shared" si="131"/>
        <v>9.3951000000000007E-2</v>
      </c>
      <c r="S122" s="13">
        <f t="shared" si="132"/>
        <v>8.4183834191424639E-2</v>
      </c>
      <c r="T122" s="2">
        <f t="shared" si="133"/>
        <v>0.01</v>
      </c>
      <c r="U122" s="14">
        <f t="shared" si="134"/>
        <v>8.418383419142464E-4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6.3318383419142463E-3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1.9350484119078999</v>
      </c>
      <c r="E123" s="10">
        <f t="shared" si="143"/>
        <v>7.09409531409871</v>
      </c>
      <c r="F123" s="7" t="s">
        <v>83</v>
      </c>
      <c r="G123" s="1">
        <v>3</v>
      </c>
      <c r="H123" s="9">
        <f t="shared" si="124"/>
        <v>1.9350484119078999</v>
      </c>
      <c r="I123" s="9">
        <f t="shared" si="125"/>
        <v>275.08504841190791</v>
      </c>
      <c r="J123" s="9">
        <f t="shared" si="126"/>
        <v>2.2392676502324179E-2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0.81859054346941817</v>
      </c>
      <c r="P123" s="9">
        <f t="shared" si="129"/>
        <v>1.8330433227772419E-2</v>
      </c>
      <c r="Q123" s="12">
        <f t="shared" si="130"/>
        <v>6.0490429651648987E-3</v>
      </c>
      <c r="R123" s="9">
        <f t="shared" si="131"/>
        <v>9.3951000000000007E-2</v>
      </c>
      <c r="S123" s="13">
        <f t="shared" si="132"/>
        <v>6.4385083343071373E-2</v>
      </c>
      <c r="T123" s="2">
        <f t="shared" si="133"/>
        <v>0.01</v>
      </c>
      <c r="U123" s="14">
        <f t="shared" si="134"/>
        <v>6.4385083343071372E-4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6.1338508334307139E-3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6.6203863531963796</v>
      </c>
      <c r="E124" s="10">
        <f t="shared" si="143"/>
        <v>1.9350484119078999</v>
      </c>
      <c r="F124" s="7" t="s">
        <v>83</v>
      </c>
      <c r="G124" s="1">
        <v>4</v>
      </c>
      <c r="H124" s="9">
        <f t="shared" si="124"/>
        <v>6.6203863531963796</v>
      </c>
      <c r="I124" s="9">
        <f t="shared" si="125"/>
        <v>279.77038635319633</v>
      </c>
      <c r="J124" s="9">
        <f t="shared" si="126"/>
        <v>4.0508277652326105E-2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1.0849601102416457</v>
      </c>
      <c r="P124" s="9">
        <f t="shared" si="129"/>
        <v>4.3949865387366928E-2</v>
      </c>
      <c r="Q124" s="12">
        <f t="shared" si="130"/>
        <v>1.4503455577831087E-2</v>
      </c>
      <c r="R124" s="9">
        <f t="shared" si="131"/>
        <v>9.3951000000000007E-2</v>
      </c>
      <c r="S124" s="13">
        <f t="shared" si="132"/>
        <v>0.15437255141330147</v>
      </c>
      <c r="T124" s="2">
        <f t="shared" si="133"/>
        <v>0.01</v>
      </c>
      <c r="U124" s="14">
        <f t="shared" si="134"/>
        <v>1.5437255141330147E-3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7.033725514133015E-3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12.5227593518494</v>
      </c>
      <c r="E125" s="10">
        <f t="shared" si="143"/>
        <v>6.6203863531963796</v>
      </c>
      <c r="F125" s="7" t="s">
        <v>83</v>
      </c>
      <c r="G125" s="1">
        <v>5</v>
      </c>
      <c r="H125" s="9">
        <f t="shared" si="124"/>
        <v>12.5227593518494</v>
      </c>
      <c r="I125" s="9">
        <f t="shared" si="125"/>
        <v>285.67275935184938</v>
      </c>
      <c r="J125" s="9">
        <f t="shared" si="126"/>
        <v>8.3144283532759239E-2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0.98895973261156489</v>
      </c>
      <c r="O125" s="9">
        <f t="shared" si="144"/>
        <v>0.33675051224271391</v>
      </c>
      <c r="P125" s="9">
        <f t="shared" si="129"/>
        <v>2.7998880069710116E-2</v>
      </c>
      <c r="Q125" s="12">
        <f t="shared" si="130"/>
        <v>9.2396304230043386E-3</v>
      </c>
      <c r="R125" s="9">
        <f t="shared" si="131"/>
        <v>9.3951000000000007E-2</v>
      </c>
      <c r="S125" s="13">
        <f t="shared" si="132"/>
        <v>9.8345205724306689E-2</v>
      </c>
      <c r="T125" s="2">
        <f t="shared" si="133"/>
        <v>0.01</v>
      </c>
      <c r="U125" s="14">
        <f t="shared" si="134"/>
        <v>9.8345205724306695E-4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6.4734520572430673E-3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14.8821417139945</v>
      </c>
      <c r="E126" s="10">
        <f t="shared" si="143"/>
        <v>12.5227593518494</v>
      </c>
      <c r="F126" s="7" t="s">
        <v>85</v>
      </c>
      <c r="G126" s="1">
        <v>6</v>
      </c>
      <c r="H126" s="9">
        <f t="shared" si="124"/>
        <v>14.8821417139945</v>
      </c>
      <c r="I126" s="9">
        <f t="shared" si="125"/>
        <v>288.03214171399446</v>
      </c>
      <c r="J126" s="9">
        <f t="shared" si="126"/>
        <v>0.10992192221599432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0.59345163217300378</v>
      </c>
      <c r="P126" s="9">
        <f t="shared" si="129"/>
        <v>6.5233344150675804E-2</v>
      </c>
      <c r="Q126" s="12">
        <f t="shared" si="130"/>
        <v>2.1527003569723015E-2</v>
      </c>
      <c r="R126" s="9">
        <f t="shared" si="131"/>
        <v>9.3951000000000007E-2</v>
      </c>
      <c r="S126" s="13">
        <f t="shared" si="132"/>
        <v>0.22913011644072989</v>
      </c>
      <c r="T126" s="2">
        <f t="shared" si="133"/>
        <v>0.01</v>
      </c>
      <c r="U126" s="14">
        <f t="shared" si="134"/>
        <v>2.2913011644072989E-3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7.7813011644072986E-3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18.627732503535299</v>
      </c>
      <c r="E127" s="10">
        <f t="shared" si="143"/>
        <v>14.8821417139945</v>
      </c>
      <c r="F127" s="7" t="s">
        <v>83</v>
      </c>
      <c r="G127" s="1">
        <v>7</v>
      </c>
      <c r="H127" s="9">
        <f t="shared" si="124"/>
        <v>18.627732503535299</v>
      </c>
      <c r="I127" s="9">
        <f t="shared" si="125"/>
        <v>291.77773250353528</v>
      </c>
      <c r="J127" s="9">
        <f t="shared" si="126"/>
        <v>0.16964764587346434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0.81291828802232802</v>
      </c>
      <c r="P127" s="9">
        <f t="shared" si="129"/>
        <v>0.13790967385047478</v>
      </c>
      <c r="Q127" s="12">
        <f t="shared" si="130"/>
        <v>4.5510192370656684E-2</v>
      </c>
      <c r="R127" s="9">
        <f t="shared" si="131"/>
        <v>9.3951000000000007E-2</v>
      </c>
      <c r="S127" s="13">
        <f t="shared" si="132"/>
        <v>0.48440349086924761</v>
      </c>
      <c r="T127" s="2">
        <f t="shared" si="133"/>
        <v>0.01</v>
      </c>
      <c r="U127" s="14">
        <f t="shared" si="134"/>
        <v>4.844034908692476E-3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1.4794034908692476E-2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21.659642068352099</v>
      </c>
      <c r="E128" s="10">
        <f t="shared" si="143"/>
        <v>18.627732503535299</v>
      </c>
      <c r="F128" s="7" t="s">
        <v>83</v>
      </c>
      <c r="G128" s="1">
        <v>8</v>
      </c>
      <c r="H128" s="9">
        <f t="shared" si="124"/>
        <v>21.659642068352099</v>
      </c>
      <c r="I128" s="9">
        <f t="shared" si="125"/>
        <v>294.8096420683521</v>
      </c>
      <c r="J128" s="9">
        <f t="shared" si="126"/>
        <v>0.23910826084938028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0.95970861417185316</v>
      </c>
      <c r="P128" s="9">
        <f t="shared" si="129"/>
        <v>0.22947425765680071</v>
      </c>
      <c r="Q128" s="12">
        <f t="shared" si="130"/>
        <v>7.5726505026744245E-2</v>
      </c>
      <c r="R128" s="9">
        <f t="shared" si="131"/>
        <v>9.3951000000000007E-2</v>
      </c>
      <c r="S128" s="13">
        <f t="shared" si="132"/>
        <v>0.80602127733333584</v>
      </c>
      <c r="T128" s="2">
        <f t="shared" si="133"/>
        <v>0.01</v>
      </c>
      <c r="U128" s="14">
        <f t="shared" si="134"/>
        <v>8.060212773333358E-3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1.8010212773333357E-2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20.5473089478552</v>
      </c>
      <c r="E129" s="10">
        <f t="shared" si="143"/>
        <v>21.659642068352099</v>
      </c>
      <c r="F129" s="7" t="s">
        <v>83</v>
      </c>
      <c r="G129" s="1">
        <v>9</v>
      </c>
      <c r="H129" s="9">
        <f t="shared" si="124"/>
        <v>20.5473089478552</v>
      </c>
      <c r="I129" s="9">
        <f t="shared" si="125"/>
        <v>293.69730894785516</v>
      </c>
      <c r="J129" s="9">
        <f t="shared" si="126"/>
        <v>0.21099413642379464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1.0149343565150524</v>
      </c>
      <c r="P129" s="9">
        <f t="shared" si="129"/>
        <v>0.21414519807973317</v>
      </c>
      <c r="Q129" s="12">
        <f t="shared" si="130"/>
        <v>7.0667915366311951E-2</v>
      </c>
      <c r="R129" s="9">
        <f t="shared" si="131"/>
        <v>9.3951000000000007E-2</v>
      </c>
      <c r="S129" s="13">
        <f t="shared" si="132"/>
        <v>0.75217842669382917</v>
      </c>
      <c r="T129" s="2">
        <f t="shared" si="133"/>
        <v>0.01</v>
      </c>
      <c r="U129" s="14">
        <f t="shared" si="134"/>
        <v>7.5217842669382919E-3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1.7471784266938292E-2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17.248257996264499</v>
      </c>
      <c r="E130" s="10">
        <f t="shared" si="143"/>
        <v>20.5473089478552</v>
      </c>
      <c r="F130" s="7" t="s">
        <v>83</v>
      </c>
      <c r="G130" s="1">
        <v>10</v>
      </c>
      <c r="H130" s="9">
        <f t="shared" si="124"/>
        <v>17.248257996264499</v>
      </c>
      <c r="I130" s="9">
        <f t="shared" si="125"/>
        <v>290.39825799626448</v>
      </c>
      <c r="J130" s="9">
        <f t="shared" si="126"/>
        <v>0.14477834193072139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1.0854891584353192</v>
      </c>
      <c r="P130" s="9">
        <f t="shared" si="129"/>
        <v>0.15715532054203965</v>
      </c>
      <c r="Q130" s="12">
        <f t="shared" si="130"/>
        <v>5.1861255778873086E-2</v>
      </c>
      <c r="R130" s="9">
        <f t="shared" si="131"/>
        <v>9.3951000000000007E-2</v>
      </c>
      <c r="S130" s="13">
        <f t="shared" si="132"/>
        <v>0.55200323337562218</v>
      </c>
      <c r="T130" s="2">
        <f t="shared" si="133"/>
        <v>0.01</v>
      </c>
      <c r="U130" s="14">
        <f t="shared" si="134"/>
        <v>5.5200323337562217E-3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1.5470032333756222E-2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12.7779603760249</v>
      </c>
      <c r="E131" s="10">
        <f t="shared" si="143"/>
        <v>17.248257996264499</v>
      </c>
      <c r="F131" s="7" t="s">
        <v>83</v>
      </c>
      <c r="G131" s="1">
        <v>11</v>
      </c>
      <c r="H131" s="9">
        <f t="shared" si="124"/>
        <v>12.7779603760249</v>
      </c>
      <c r="I131" s="9">
        <f t="shared" si="125"/>
        <v>285.92796037602488</v>
      </c>
      <c r="J131" s="9">
        <f t="shared" si="126"/>
        <v>8.5712476707896126E-2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0.8819171459986157</v>
      </c>
      <c r="O131" s="9">
        <f t="shared" si="144"/>
        <v>0.33111669189466375</v>
      </c>
      <c r="P131" s="9">
        <f t="shared" si="129"/>
        <v>2.8380831741616985E-2</v>
      </c>
      <c r="Q131" s="12">
        <f t="shared" si="130"/>
        <v>9.3656744747336058E-3</v>
      </c>
      <c r="R131" s="9">
        <f t="shared" si="131"/>
        <v>9.3951000000000007E-2</v>
      </c>
      <c r="S131" s="13">
        <f t="shared" si="132"/>
        <v>9.9686799232936371E-2</v>
      </c>
      <c r="T131" s="2">
        <f t="shared" si="133"/>
        <v>0.01</v>
      </c>
      <c r="U131" s="14">
        <f t="shared" si="134"/>
        <v>9.9686799232936367E-4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6.486867992329364E-3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8.0799136576546502</v>
      </c>
      <c r="E132" s="10">
        <f t="shared" si="143"/>
        <v>12.7779603760249</v>
      </c>
      <c r="F132" s="7" t="s">
        <v>85</v>
      </c>
      <c r="G132" s="1">
        <v>12</v>
      </c>
      <c r="H132" s="9">
        <f t="shared" si="124"/>
        <v>8.0799136576546502</v>
      </c>
      <c r="I132" s="9">
        <f t="shared" si="125"/>
        <v>281.22991365765461</v>
      </c>
      <c r="J132" s="9">
        <f t="shared" si="126"/>
        <v>4.8527268640737205E-2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0.58743586015304672</v>
      </c>
      <c r="P132" s="9">
        <f t="shared" si="129"/>
        <v>2.8506657794849431E-2</v>
      </c>
      <c r="Q132" s="12">
        <f t="shared" si="130"/>
        <v>9.4071970723003124E-3</v>
      </c>
      <c r="R132" s="9">
        <f t="shared" si="131"/>
        <v>9.3951000000000007E-2</v>
      </c>
      <c r="S132" s="13">
        <f t="shared" si="132"/>
        <v>0.10012875937776407</v>
      </c>
      <c r="T132" s="2">
        <f t="shared" si="133"/>
        <v>0.01</v>
      </c>
      <c r="U132" s="14">
        <f t="shared" si="134"/>
        <v>1.0012875937776408E-3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6.4912875937776409E-3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6.4839338088079899</v>
      </c>
      <c r="E133" s="10">
        <f t="shared" si="143"/>
        <v>8.0799136576546502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6.6270838536451597</v>
      </c>
      <c r="E136" s="7"/>
      <c r="F136" s="7"/>
      <c r="G136" s="1">
        <v>1</v>
      </c>
      <c r="H136" s="9">
        <f t="shared" ref="H136:H147" si="147">E137</f>
        <v>6.6270838536451597</v>
      </c>
      <c r="I136" s="9">
        <f t="shared" ref="I136:I147" si="148">H136+273.15</f>
        <v>279.77708385364514</v>
      </c>
      <c r="J136" s="9">
        <f t="shared" ref="J136:J147" si="149">EXP(($C$15*(I136-$C$13))/($C$16*I136*$C$13))</f>
        <v>4.0542040520840636E-2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3.0773351394759667E-2</v>
      </c>
      <c r="Q136" s="12">
        <f t="shared" ref="Q136:Q147" si="153">P136*$B$138</f>
        <v>8.001071362637514E-3</v>
      </c>
      <c r="R136" s="9">
        <f t="shared" ref="R136:R147" si="154">L136*$B$138</f>
        <v>0.19735245833333334</v>
      </c>
      <c r="S136" s="13">
        <f t="shared" ref="S136:S147" si="155">Q136/R136</f>
        <v>4.0542040520840636E-2</v>
      </c>
      <c r="T136" s="2">
        <f t="shared" ref="T136:T147" si="156">$B$137/100</f>
        <v>0.01</v>
      </c>
      <c r="U136" s="14">
        <f t="shared" ref="U136:U147" si="157">S136*T136</f>
        <v>4.0542040520840636E-4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5.8954204052084061E-3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7.09409531409871</v>
      </c>
      <c r="E137" s="10">
        <f t="shared" ref="E137:E148" si="166">D136</f>
        <v>6.6270838536451597</v>
      </c>
      <c r="F137" s="7" t="s">
        <v>83</v>
      </c>
      <c r="G137" s="1">
        <v>2</v>
      </c>
      <c r="H137" s="9">
        <f t="shared" si="147"/>
        <v>7.09409531409871</v>
      </c>
      <c r="I137" s="9">
        <f t="shared" si="148"/>
        <v>280.24409531409867</v>
      </c>
      <c r="J137" s="9">
        <f t="shared" si="149"/>
        <v>4.2962817234313833E-2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1.4873224819385737</v>
      </c>
      <c r="P137" s="9">
        <f t="shared" si="152"/>
        <v>6.3899563960012978E-2</v>
      </c>
      <c r="Q137" s="12">
        <f t="shared" si="153"/>
        <v>1.6613886629603374E-2</v>
      </c>
      <c r="R137" s="9">
        <f t="shared" si="154"/>
        <v>0.19735245833333334</v>
      </c>
      <c r="S137" s="13">
        <f t="shared" si="155"/>
        <v>8.4183834191424639E-2</v>
      </c>
      <c r="T137" s="2">
        <f t="shared" si="156"/>
        <v>0.01</v>
      </c>
      <c r="U137" s="14">
        <f t="shared" si="157"/>
        <v>8.418383419142464E-4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6.3318383419142463E-3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1.9350484119078999</v>
      </c>
      <c r="E138" s="10">
        <f t="shared" si="166"/>
        <v>7.09409531409871</v>
      </c>
      <c r="F138" s="7" t="s">
        <v>83</v>
      </c>
      <c r="G138" s="1">
        <v>3</v>
      </c>
      <c r="H138" s="9">
        <f t="shared" si="147"/>
        <v>1.9350484119078999</v>
      </c>
      <c r="I138" s="9">
        <f t="shared" si="148"/>
        <v>275.08504841190791</v>
      </c>
      <c r="J138" s="9">
        <f t="shared" si="149"/>
        <v>2.2392676502324179E-2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2.1824708346452275</v>
      </c>
      <c r="P138" s="9">
        <f t="shared" si="152"/>
        <v>4.8871363375968022E-2</v>
      </c>
      <c r="Q138" s="12">
        <f t="shared" si="153"/>
        <v>1.2706554477751686E-2</v>
      </c>
      <c r="R138" s="9">
        <f t="shared" si="154"/>
        <v>0.19735245833333334</v>
      </c>
      <c r="S138" s="13">
        <f t="shared" si="155"/>
        <v>6.4385083343071359E-2</v>
      </c>
      <c r="T138" s="2">
        <f t="shared" si="156"/>
        <v>0.01</v>
      </c>
      <c r="U138" s="14">
        <f t="shared" si="157"/>
        <v>6.4385083343071361E-4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6.1338508334307139E-3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6.6203863531963796</v>
      </c>
      <c r="E139" s="10">
        <f t="shared" si="166"/>
        <v>1.9350484119078999</v>
      </c>
      <c r="F139" s="7" t="s">
        <v>83</v>
      </c>
      <c r="G139" s="1">
        <v>4</v>
      </c>
      <c r="H139" s="9">
        <f t="shared" si="147"/>
        <v>6.6203863531963796</v>
      </c>
      <c r="I139" s="9">
        <f t="shared" si="148"/>
        <v>279.77038635319633</v>
      </c>
      <c r="J139" s="9">
        <f t="shared" si="149"/>
        <v>4.0508277652326105E-2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2.8926473879359262</v>
      </c>
      <c r="P139" s="9">
        <f t="shared" si="152"/>
        <v>0.11717616354078436</v>
      </c>
      <c r="Q139" s="12">
        <f t="shared" si="153"/>
        <v>3.0465802520603935E-2</v>
      </c>
      <c r="R139" s="9">
        <f t="shared" si="154"/>
        <v>0.19735245833333334</v>
      </c>
      <c r="S139" s="13">
        <f t="shared" si="155"/>
        <v>0.15437255141330145</v>
      </c>
      <c r="T139" s="2">
        <f t="shared" si="156"/>
        <v>0.01</v>
      </c>
      <c r="U139" s="14">
        <f t="shared" si="157"/>
        <v>1.5437255141330145E-3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7.0337255141330142E-3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12.5227593518494</v>
      </c>
      <c r="E140" s="10">
        <f t="shared" si="166"/>
        <v>6.6203863531963796</v>
      </c>
      <c r="F140" s="7" t="s">
        <v>83</v>
      </c>
      <c r="G140" s="1">
        <v>5</v>
      </c>
      <c r="H140" s="9">
        <f t="shared" si="147"/>
        <v>12.5227593518494</v>
      </c>
      <c r="I140" s="9">
        <f t="shared" si="148"/>
        <v>285.67275935184938</v>
      </c>
      <c r="J140" s="9">
        <f t="shared" si="149"/>
        <v>8.3144283532759239E-2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3.5345191410618089</v>
      </c>
      <c r="P140" s="9">
        <f t="shared" si="152"/>
        <v>0.2938750616164077</v>
      </c>
      <c r="Q140" s="12">
        <f t="shared" si="153"/>
        <v>7.6407516020266006E-2</v>
      </c>
      <c r="R140" s="9">
        <f t="shared" si="154"/>
        <v>0.19735245833333334</v>
      </c>
      <c r="S140" s="13">
        <f t="shared" si="155"/>
        <v>0.38716272736370866</v>
      </c>
      <c r="T140" s="2">
        <f t="shared" si="156"/>
        <v>0.01</v>
      </c>
      <c r="U140" s="14">
        <f t="shared" si="157"/>
        <v>3.8716272736370868E-3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9.361627273637086E-3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14.8821417139945</v>
      </c>
      <c r="E141" s="10">
        <f t="shared" si="166"/>
        <v>12.5227593518494</v>
      </c>
      <c r="F141" s="7" t="s">
        <v>85</v>
      </c>
      <c r="G141" s="1">
        <v>6</v>
      </c>
      <c r="H141" s="9">
        <f t="shared" si="147"/>
        <v>14.8821417139945</v>
      </c>
      <c r="I141" s="9">
        <f t="shared" si="148"/>
        <v>288.03214171399446</v>
      </c>
      <c r="J141" s="9">
        <f t="shared" si="149"/>
        <v>0.10992192221599432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3.9996919961120678</v>
      </c>
      <c r="P141" s="9">
        <f t="shared" si="152"/>
        <v>0.4396538324845658</v>
      </c>
      <c r="Q141" s="12">
        <f t="shared" si="153"/>
        <v>0.11430999644598711</v>
      </c>
      <c r="R141" s="9">
        <f t="shared" si="154"/>
        <v>0.19735245833333334</v>
      </c>
      <c r="S141" s="13">
        <f t="shared" si="155"/>
        <v>0.57921749448347182</v>
      </c>
      <c r="T141" s="2">
        <f t="shared" si="156"/>
        <v>0.01</v>
      </c>
      <c r="U141" s="14">
        <f t="shared" si="157"/>
        <v>5.792174944834718E-3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1.128217494483472E-2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18.627732503535299</v>
      </c>
      <c r="E142" s="10">
        <f t="shared" si="166"/>
        <v>14.8821417139945</v>
      </c>
      <c r="F142" s="7" t="s">
        <v>83</v>
      </c>
      <c r="G142" s="1">
        <v>7</v>
      </c>
      <c r="H142" s="9">
        <f t="shared" si="147"/>
        <v>18.627732503535299</v>
      </c>
      <c r="I142" s="9">
        <f t="shared" si="148"/>
        <v>291.77773250353528</v>
      </c>
      <c r="J142" s="9">
        <f t="shared" si="149"/>
        <v>0.16964764587346434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4.3190860802941691</v>
      </c>
      <c r="P142" s="9">
        <f t="shared" si="152"/>
        <v>0.73272278584675432</v>
      </c>
      <c r="Q142" s="12">
        <f t="shared" si="153"/>
        <v>0.19050792432015612</v>
      </c>
      <c r="R142" s="9">
        <f t="shared" si="154"/>
        <v>0.19735245833333334</v>
      </c>
      <c r="S142" s="13">
        <f t="shared" si="155"/>
        <v>0.96531822268148981</v>
      </c>
      <c r="T142" s="2">
        <f t="shared" si="156"/>
        <v>0.01</v>
      </c>
      <c r="U142" s="14">
        <f t="shared" si="157"/>
        <v>9.6531822268148982E-3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1.9603182226814897E-2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21.659642068352099</v>
      </c>
      <c r="E143" s="10">
        <f t="shared" si="166"/>
        <v>18.627732503535299</v>
      </c>
      <c r="F143" s="7" t="s">
        <v>83</v>
      </c>
      <c r="G143" s="1">
        <v>8</v>
      </c>
      <c r="H143" s="9">
        <f t="shared" si="147"/>
        <v>21.659642068352099</v>
      </c>
      <c r="I143" s="9">
        <f t="shared" si="148"/>
        <v>294.8096420683521</v>
      </c>
      <c r="J143" s="9">
        <f t="shared" si="149"/>
        <v>0.23910826084938028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4.3454112111140812</v>
      </c>
      <c r="P143" s="9">
        <f t="shared" si="152"/>
        <v>1.0390237173648873</v>
      </c>
      <c r="Q143" s="12">
        <f t="shared" si="153"/>
        <v>0.27014616651487072</v>
      </c>
      <c r="R143" s="9">
        <f t="shared" si="154"/>
        <v>0.19735245833333334</v>
      </c>
      <c r="S143" s="13">
        <f t="shared" si="155"/>
        <v>1.3688512866588516</v>
      </c>
      <c r="T143" s="2">
        <f t="shared" si="156"/>
        <v>0.01</v>
      </c>
      <c r="U143" s="14">
        <f t="shared" si="157"/>
        <v>1.3688512866588516E-2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2.3638512866588517E-2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20.5473089478552</v>
      </c>
      <c r="E144" s="10">
        <f t="shared" si="166"/>
        <v>21.659642068352099</v>
      </c>
      <c r="F144" s="7" t="s">
        <v>83</v>
      </c>
      <c r="G144" s="1">
        <v>9</v>
      </c>
      <c r="H144" s="9">
        <f t="shared" si="147"/>
        <v>20.5473089478552</v>
      </c>
      <c r="I144" s="9">
        <f t="shared" si="148"/>
        <v>293.69730894785516</v>
      </c>
      <c r="J144" s="9">
        <f t="shared" si="149"/>
        <v>0.21099413642379464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4.0654354104158603</v>
      </c>
      <c r="P144" s="9">
        <f t="shared" si="152"/>
        <v>0.8577830336074096</v>
      </c>
      <c r="Q144" s="12">
        <f t="shared" si="153"/>
        <v>0.22302358873792649</v>
      </c>
      <c r="R144" s="9">
        <f t="shared" si="154"/>
        <v>0.19735245833333334</v>
      </c>
      <c r="S144" s="13">
        <f t="shared" si="155"/>
        <v>1.1300775811023036</v>
      </c>
      <c r="T144" s="2">
        <f t="shared" si="156"/>
        <v>0.01</v>
      </c>
      <c r="U144" s="14">
        <f t="shared" si="157"/>
        <v>1.1300775811023036E-2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2.1250775811023036E-2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17.248257996264499</v>
      </c>
      <c r="E145" s="10">
        <f t="shared" si="166"/>
        <v>20.5473089478552</v>
      </c>
      <c r="F145" s="7" t="s">
        <v>83</v>
      </c>
      <c r="G145" s="1">
        <v>10</v>
      </c>
      <c r="H145" s="9">
        <f t="shared" si="147"/>
        <v>17.248257996264499</v>
      </c>
      <c r="I145" s="9">
        <f t="shared" si="148"/>
        <v>290.39825799626448</v>
      </c>
      <c r="J145" s="9">
        <f t="shared" si="149"/>
        <v>0.14477834193072139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3.9667002934751174</v>
      </c>
      <c r="P145" s="9">
        <f t="shared" si="152"/>
        <v>0.57429229142543348</v>
      </c>
      <c r="Q145" s="12">
        <f t="shared" si="153"/>
        <v>0.14931599577061272</v>
      </c>
      <c r="R145" s="9">
        <f t="shared" si="154"/>
        <v>0.19735245833333334</v>
      </c>
      <c r="S145" s="13">
        <f t="shared" si="155"/>
        <v>0.75659557033950997</v>
      </c>
      <c r="T145" s="2">
        <f t="shared" si="156"/>
        <v>0.01</v>
      </c>
      <c r="U145" s="14">
        <f t="shared" si="157"/>
        <v>7.5659557033951001E-3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1.7515955703395099E-2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12.7779603760249</v>
      </c>
      <c r="E146" s="10">
        <f t="shared" si="166"/>
        <v>17.248257996264499</v>
      </c>
      <c r="F146" s="7" t="s">
        <v>83</v>
      </c>
      <c r="G146" s="1">
        <v>11</v>
      </c>
      <c r="H146" s="9">
        <f t="shared" si="147"/>
        <v>12.7779603760249</v>
      </c>
      <c r="I146" s="9">
        <f t="shared" si="148"/>
        <v>285.92796037602488</v>
      </c>
      <c r="J146" s="9">
        <f t="shared" si="149"/>
        <v>8.5712476707896126E-2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4.1514559187163504</v>
      </c>
      <c r="P146" s="9">
        <f t="shared" si="152"/>
        <v>0.35583156873683269</v>
      </c>
      <c r="Q146" s="12">
        <f t="shared" si="153"/>
        <v>9.2516207871576508E-2</v>
      </c>
      <c r="R146" s="9">
        <f t="shared" si="154"/>
        <v>0.19735245833333334</v>
      </c>
      <c r="S146" s="13">
        <f t="shared" si="155"/>
        <v>0.46878670097594766</v>
      </c>
      <c r="T146" s="2">
        <f t="shared" si="156"/>
        <v>0.01</v>
      </c>
      <c r="U146" s="14">
        <f t="shared" si="157"/>
        <v>4.6878670097594763E-3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1.0177867009759478E-2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8.0799136576546502</v>
      </c>
      <c r="E147" s="10">
        <f t="shared" si="166"/>
        <v>12.7779603760249</v>
      </c>
      <c r="F147" s="7" t="s">
        <v>85</v>
      </c>
      <c r="G147" s="1">
        <v>12</v>
      </c>
      <c r="H147" s="9">
        <f t="shared" si="147"/>
        <v>8.0799136576546502</v>
      </c>
      <c r="I147" s="9">
        <f t="shared" si="148"/>
        <v>281.22991365765461</v>
      </c>
      <c r="J147" s="9">
        <f t="shared" si="149"/>
        <v>4.8527268640737205E-2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4.5546722666461843</v>
      </c>
      <c r="P147" s="9">
        <f t="shared" si="152"/>
        <v>0.22102580465405483</v>
      </c>
      <c r="Q147" s="12">
        <f t="shared" si="153"/>
        <v>5.7466709210054256E-2</v>
      </c>
      <c r="R147" s="9">
        <f t="shared" si="154"/>
        <v>0.19735245833333334</v>
      </c>
      <c r="S147" s="13">
        <f t="shared" si="155"/>
        <v>0.29118821065300093</v>
      </c>
      <c r="T147" s="2">
        <f t="shared" si="156"/>
        <v>0.01</v>
      </c>
      <c r="U147" s="14">
        <f t="shared" si="157"/>
        <v>2.9118821065300094E-3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8.4018821065300099E-3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6.4839338088079899</v>
      </c>
      <c r="E148" s="10">
        <f t="shared" si="166"/>
        <v>8.0799136576546502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9610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11949090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146000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1569900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26445400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72106214.66748178</v>
      </c>
      <c r="J13" s="6" t="s">
        <v>37</v>
      </c>
      <c r="K13" s="6">
        <f>I13/(10000*1000)</f>
        <v>7.2106214667481776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7.1300825968064503</v>
      </c>
      <c r="E26" s="7"/>
      <c r="F26" s="7"/>
      <c r="G26" s="1">
        <v>1</v>
      </c>
      <c r="H26" s="9">
        <f t="shared" ref="H26:H37" si="0">E27</f>
        <v>7.1300825968064503</v>
      </c>
      <c r="I26" s="9">
        <f t="shared" ref="I26:I37" si="1">H26+273.15</f>
        <v>280.28008259680644</v>
      </c>
      <c r="J26" s="9">
        <f t="shared" ref="J26:J37" si="2">EXP(($C$15*(I26-$C$13))/($C$16*I26*$C$13))</f>
        <v>4.3154904213640134E-2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1.7491586413407421</v>
      </c>
      <c r="Q26" s="12">
        <f t="shared" ref="Q26:Q37" si="6">P26*$B$28</f>
        <v>0.17491586413407423</v>
      </c>
      <c r="R26" s="9">
        <f t="shared" ref="R26:R37" si="7">L26*$B$28</f>
        <v>4.0532094166666672</v>
      </c>
      <c r="S26" s="13">
        <f t="shared" ref="S26:S37" si="8">Q26/R26</f>
        <v>4.3154904213640134E-2</v>
      </c>
      <c r="T26" s="2">
        <f t="shared" ref="T26:T37" si="9">$B$27/100</f>
        <v>0.34</v>
      </c>
      <c r="U26" s="14">
        <f t="shared" ref="U26:U37" si="10">S26*T26</f>
        <v>1.4672667432637647E-2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2.7572667432637647E-2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>$E$2/12</f>
        <v>800.83333333333337</v>
      </c>
      <c r="AU26" s="1">
        <f t="shared" ref="AU26:AU37" si="16">AT26*10000*AS26*0.67*AR26*AQ26</f>
        <v>1763664.0109634912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6.9497944899746402</v>
      </c>
      <c r="E27" s="10">
        <f t="shared" ref="E27:E38" si="17">D26</f>
        <v>7.1300825968064503</v>
      </c>
      <c r="F27" s="7" t="s">
        <v>83</v>
      </c>
      <c r="G27" s="1">
        <v>2</v>
      </c>
      <c r="H27" s="9">
        <f t="shared" si="0"/>
        <v>6.9497944899746402</v>
      </c>
      <c r="I27" s="9">
        <f t="shared" si="1"/>
        <v>280.09979448997461</v>
      </c>
      <c r="J27" s="9">
        <f t="shared" si="2"/>
        <v>4.2200655593208375E-2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8">L27+O26-P26-N27</f>
        <v>79.315029691992592</v>
      </c>
      <c r="P27" s="9">
        <f t="shared" si="5"/>
        <v>3.3471462513968757</v>
      </c>
      <c r="Q27" s="12">
        <f t="shared" si="6"/>
        <v>0.33471462513968758</v>
      </c>
      <c r="R27" s="9">
        <f t="shared" si="7"/>
        <v>4.0532094166666672</v>
      </c>
      <c r="S27" s="13">
        <f t="shared" si="8"/>
        <v>8.2580145936539021E-2</v>
      </c>
      <c r="T27" s="2">
        <f t="shared" si="9"/>
        <v>0.34</v>
      </c>
      <c r="U27" s="14">
        <f t="shared" si="10"/>
        <v>2.8077249618423269E-2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4.0977249618423271E-2</v>
      </c>
      <c r="AR27" s="9">
        <f t="shared" si="14"/>
        <v>119.21204166666666</v>
      </c>
      <c r="AS27" s="1">
        <f t="shared" si="15"/>
        <v>0.1</v>
      </c>
      <c r="AT27" s="1">
        <f t="shared" ref="AT27:AT37" si="19">$E$2/12</f>
        <v>800.83333333333337</v>
      </c>
      <c r="AU27" s="1">
        <f t="shared" si="16"/>
        <v>2621077.5797025268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7.9517599201896703</v>
      </c>
      <c r="E28" s="10">
        <f t="shared" si="17"/>
        <v>6.9497944899746402</v>
      </c>
      <c r="F28" s="7" t="s">
        <v>83</v>
      </c>
      <c r="G28" s="1">
        <v>3</v>
      </c>
      <c r="H28" s="9">
        <f t="shared" si="0"/>
        <v>7.9517599201896703</v>
      </c>
      <c r="I28" s="9">
        <f t="shared" si="1"/>
        <v>281.10175992018964</v>
      </c>
      <c r="J28" s="9">
        <f t="shared" si="2"/>
        <v>4.7767318975158776E-2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8"/>
        <v>116.49997760726238</v>
      </c>
      <c r="P28" s="9">
        <f t="shared" si="5"/>
        <v>5.5648915909649572</v>
      </c>
      <c r="Q28" s="12">
        <f t="shared" si="6"/>
        <v>0.55648915909649577</v>
      </c>
      <c r="R28" s="9">
        <f t="shared" si="7"/>
        <v>4.0532094166666672</v>
      </c>
      <c r="S28" s="13">
        <f t="shared" si="8"/>
        <v>0.13729593067859513</v>
      </c>
      <c r="T28" s="2">
        <f t="shared" si="9"/>
        <v>0.34</v>
      </c>
      <c r="U28" s="14">
        <f t="shared" si="10"/>
        <v>4.6680616430722348E-2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5.958061643072235E-2</v>
      </c>
      <c r="AR28" s="9">
        <f t="shared" si="14"/>
        <v>119.21204166666666</v>
      </c>
      <c r="AS28" s="1">
        <f t="shared" si="15"/>
        <v>0.1</v>
      </c>
      <c r="AT28" s="1">
        <f t="shared" si="19"/>
        <v>800.83333333333337</v>
      </c>
      <c r="AU28" s="1">
        <f t="shared" si="16"/>
        <v>3811027.3228589445</v>
      </c>
    </row>
    <row r="29" spans="1:47" x14ac:dyDescent="0.15">
      <c r="C29" s="7">
        <v>3</v>
      </c>
      <c r="D29" s="8">
        <v>10.914082714796599</v>
      </c>
      <c r="E29" s="10">
        <f t="shared" si="17"/>
        <v>7.9517599201896703</v>
      </c>
      <c r="F29" s="7" t="s">
        <v>83</v>
      </c>
      <c r="G29" s="1">
        <v>4</v>
      </c>
      <c r="H29" s="9">
        <f t="shared" si="0"/>
        <v>10.914082714796599</v>
      </c>
      <c r="I29" s="9">
        <f t="shared" si="1"/>
        <v>284.0640827147966</v>
      </c>
      <c r="J29" s="9">
        <f t="shared" si="2"/>
        <v>6.8549681790747719E-2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8"/>
        <v>151.46718018296409</v>
      </c>
      <c r="P29" s="9">
        <f t="shared" si="5"/>
        <v>10.383027003284036</v>
      </c>
      <c r="Q29" s="12">
        <f t="shared" si="6"/>
        <v>1.0383027003284038</v>
      </c>
      <c r="R29" s="9">
        <f t="shared" si="7"/>
        <v>4.0532094166666672</v>
      </c>
      <c r="S29" s="13">
        <f t="shared" si="8"/>
        <v>0.25616803712607011</v>
      </c>
      <c r="T29" s="2">
        <f t="shared" si="9"/>
        <v>0.34</v>
      </c>
      <c r="U29" s="14">
        <f t="shared" si="10"/>
        <v>8.7097132622863851E-2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9.9997132622863846E-2</v>
      </c>
      <c r="AR29" s="9">
        <f t="shared" si="14"/>
        <v>119.21204166666666</v>
      </c>
      <c r="AS29" s="1">
        <f t="shared" si="15"/>
        <v>0.1</v>
      </c>
      <c r="AT29" s="1">
        <f t="shared" si="19"/>
        <v>800.83333333333337</v>
      </c>
      <c r="AU29" s="1">
        <f t="shared" si="16"/>
        <v>6396238.0294671841</v>
      </c>
    </row>
    <row r="30" spans="1:47" x14ac:dyDescent="0.15">
      <c r="C30" s="7">
        <v>4</v>
      </c>
      <c r="D30" s="8">
        <v>15.7909262126143</v>
      </c>
      <c r="E30" s="10">
        <f t="shared" si="17"/>
        <v>10.914082714796599</v>
      </c>
      <c r="F30" s="7" t="s">
        <v>83</v>
      </c>
      <c r="G30" s="1">
        <v>5</v>
      </c>
      <c r="H30" s="9">
        <f t="shared" si="0"/>
        <v>15.7909262126143</v>
      </c>
      <c r="I30" s="9">
        <f t="shared" si="1"/>
        <v>288.94092621261427</v>
      </c>
      <c r="J30" s="9">
        <f t="shared" si="2"/>
        <v>0.12225306239521723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134.02994552069603</v>
      </c>
      <c r="O30" s="9">
        <f t="shared" si="18"/>
        <v>47.586301825650679</v>
      </c>
      <c r="P30" s="9">
        <f t="shared" si="5"/>
        <v>5.8175711262489118</v>
      </c>
      <c r="Q30" s="12">
        <f t="shared" si="6"/>
        <v>0.58175711262489116</v>
      </c>
      <c r="R30" s="9">
        <f t="shared" si="7"/>
        <v>4.0532094166666672</v>
      </c>
      <c r="S30" s="13">
        <f t="shared" si="8"/>
        <v>0.14352999137738223</v>
      </c>
      <c r="T30" s="2">
        <f t="shared" si="9"/>
        <v>0.34</v>
      </c>
      <c r="U30" s="14">
        <f t="shared" si="10"/>
        <v>4.8800197068309965E-2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6.1700197068309967E-2</v>
      </c>
      <c r="AR30" s="9">
        <f t="shared" si="14"/>
        <v>119.21204166666666</v>
      </c>
      <c r="AS30" s="1">
        <f t="shared" si="15"/>
        <v>0.1</v>
      </c>
      <c r="AT30" s="1">
        <f t="shared" si="19"/>
        <v>800.83333333333337</v>
      </c>
      <c r="AU30" s="1">
        <f t="shared" si="16"/>
        <v>3946604.6331783449</v>
      </c>
    </row>
    <row r="31" spans="1:47" x14ac:dyDescent="0.15">
      <c r="C31" s="7">
        <v>5</v>
      </c>
      <c r="D31" s="8">
        <v>19.076717070198001</v>
      </c>
      <c r="E31" s="10">
        <f t="shared" si="17"/>
        <v>15.7909262126143</v>
      </c>
      <c r="F31" s="7" t="s">
        <v>85</v>
      </c>
      <c r="G31" s="1">
        <v>6</v>
      </c>
      <c r="H31" s="9">
        <f t="shared" si="0"/>
        <v>19.076717070198001</v>
      </c>
      <c r="I31" s="9">
        <f t="shared" si="1"/>
        <v>292.22671707019799</v>
      </c>
      <c r="J31" s="9">
        <f t="shared" si="2"/>
        <v>0.17857255823370988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8"/>
        <v>82.300824866068439</v>
      </c>
      <c r="P31" s="9">
        <f t="shared" si="5"/>
        <v>14.696668841078365</v>
      </c>
      <c r="Q31" s="12">
        <f t="shared" si="6"/>
        <v>1.4696668841078366</v>
      </c>
      <c r="R31" s="9">
        <f t="shared" si="7"/>
        <v>4.0532094166666672</v>
      </c>
      <c r="S31" s="13">
        <f t="shared" si="8"/>
        <v>0.36259337552720899</v>
      </c>
      <c r="T31" s="2">
        <f t="shared" si="9"/>
        <v>0.34</v>
      </c>
      <c r="U31" s="14">
        <f t="shared" si="10"/>
        <v>0.12328174767925107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0.13618174767925106</v>
      </c>
      <c r="AR31" s="9">
        <f t="shared" si="14"/>
        <v>119.21204166666666</v>
      </c>
      <c r="AS31" s="1">
        <f t="shared" si="15"/>
        <v>0.1</v>
      </c>
      <c r="AT31" s="1">
        <f t="shared" si="19"/>
        <v>800.83333333333337</v>
      </c>
      <c r="AU31" s="1">
        <f t="shared" si="16"/>
        <v>8710758.5045510456</v>
      </c>
    </row>
    <row r="32" spans="1:47" x14ac:dyDescent="0.15">
      <c r="C32" s="7">
        <v>6</v>
      </c>
      <c r="D32" s="8">
        <v>21.679869238300999</v>
      </c>
      <c r="E32" s="10">
        <f t="shared" si="17"/>
        <v>19.076717070198001</v>
      </c>
      <c r="F32" s="7" t="s">
        <v>83</v>
      </c>
      <c r="G32" s="1">
        <v>7</v>
      </c>
      <c r="H32" s="9">
        <f t="shared" si="0"/>
        <v>21.679869238300999</v>
      </c>
      <c r="I32" s="9">
        <f t="shared" si="1"/>
        <v>294.829869238301</v>
      </c>
      <c r="J32" s="9">
        <f t="shared" si="2"/>
        <v>0.23965066677911079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8"/>
        <v>108.13625019165674</v>
      </c>
      <c r="P32" s="9">
        <f t="shared" si="5"/>
        <v>25.914924461423286</v>
      </c>
      <c r="Q32" s="12">
        <f t="shared" si="6"/>
        <v>2.591492446142329</v>
      </c>
      <c r="R32" s="9">
        <f t="shared" si="7"/>
        <v>4.0532094166666672</v>
      </c>
      <c r="S32" s="13">
        <f t="shared" si="8"/>
        <v>0.63936801179978386</v>
      </c>
      <c r="T32" s="2">
        <f t="shared" si="9"/>
        <v>0.34</v>
      </c>
      <c r="U32" s="14">
        <f t="shared" si="10"/>
        <v>0.21738512401192653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0.24948512401192652</v>
      </c>
      <c r="AR32" s="9">
        <f t="shared" si="14"/>
        <v>119.21204166666666</v>
      </c>
      <c r="AS32" s="1">
        <f t="shared" si="15"/>
        <v>0.1</v>
      </c>
      <c r="AT32" s="1">
        <f t="shared" si="19"/>
        <v>800.83333333333337</v>
      </c>
      <c r="AU32" s="1">
        <f t="shared" si="16"/>
        <v>15958119.959397284</v>
      </c>
    </row>
    <row r="33" spans="1:48" x14ac:dyDescent="0.15">
      <c r="C33" s="7">
        <v>7</v>
      </c>
      <c r="D33" s="8">
        <v>24.211705938430601</v>
      </c>
      <c r="E33" s="10">
        <f t="shared" si="17"/>
        <v>21.679869238300999</v>
      </c>
      <c r="F33" s="7" t="s">
        <v>83</v>
      </c>
      <c r="G33" s="1">
        <v>8</v>
      </c>
      <c r="H33" s="9">
        <f t="shared" si="0"/>
        <v>24.211705938430601</v>
      </c>
      <c r="I33" s="9">
        <f t="shared" si="1"/>
        <v>297.36170593843059</v>
      </c>
      <c r="J33" s="9">
        <f t="shared" si="2"/>
        <v>0.31746548767838445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8"/>
        <v>122.75341989690011</v>
      </c>
      <c r="P33" s="9">
        <f t="shared" si="5"/>
        <v>38.969974311758897</v>
      </c>
      <c r="Q33" s="12">
        <f t="shared" si="6"/>
        <v>3.8969974311758899</v>
      </c>
      <c r="R33" s="9">
        <f t="shared" si="7"/>
        <v>4.0532094166666672</v>
      </c>
      <c r="S33" s="13">
        <f t="shared" si="8"/>
        <v>0.96145968060558662</v>
      </c>
      <c r="T33" s="2">
        <f t="shared" si="9"/>
        <v>0.34</v>
      </c>
      <c r="U33" s="14">
        <f t="shared" si="10"/>
        <v>0.32689629140589949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0.3589962914058995</v>
      </c>
      <c r="AR33" s="9">
        <f t="shared" si="14"/>
        <v>119.21204166666666</v>
      </c>
      <c r="AS33" s="1">
        <f t="shared" si="15"/>
        <v>0.1</v>
      </c>
      <c r="AT33" s="1">
        <f t="shared" si="19"/>
        <v>800.83333333333337</v>
      </c>
      <c r="AU33" s="1">
        <f t="shared" si="16"/>
        <v>22962915.748676948</v>
      </c>
    </row>
    <row r="34" spans="1:48" x14ac:dyDescent="0.15">
      <c r="C34" s="7">
        <v>8</v>
      </c>
      <c r="D34" s="8">
        <v>24.254616116667499</v>
      </c>
      <c r="E34" s="10">
        <f t="shared" si="17"/>
        <v>24.211705938430601</v>
      </c>
      <c r="F34" s="7" t="s">
        <v>83</v>
      </c>
      <c r="G34" s="1">
        <v>9</v>
      </c>
      <c r="H34" s="9">
        <f t="shared" si="0"/>
        <v>24.254616116667499</v>
      </c>
      <c r="I34" s="9">
        <f t="shared" si="1"/>
        <v>297.40461611666746</v>
      </c>
      <c r="J34" s="9">
        <f t="shared" si="2"/>
        <v>0.31896885859360075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8"/>
        <v>124.31553975180788</v>
      </c>
      <c r="P34" s="9">
        <f t="shared" si="5"/>
        <v>39.652785820081561</v>
      </c>
      <c r="Q34" s="12">
        <f t="shared" si="6"/>
        <v>3.9652785820081564</v>
      </c>
      <c r="R34" s="9">
        <f t="shared" si="7"/>
        <v>4.0532094166666672</v>
      </c>
      <c r="S34" s="13">
        <f t="shared" si="8"/>
        <v>0.97830587427904858</v>
      </c>
      <c r="T34" s="2">
        <f t="shared" si="9"/>
        <v>0.34</v>
      </c>
      <c r="U34" s="14">
        <f t="shared" si="10"/>
        <v>0.33262399725487657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0.36472399725487659</v>
      </c>
      <c r="AR34" s="9">
        <f t="shared" si="14"/>
        <v>119.21204166666666</v>
      </c>
      <c r="AS34" s="1">
        <f t="shared" si="15"/>
        <v>0.1</v>
      </c>
      <c r="AT34" s="1">
        <f t="shared" si="19"/>
        <v>800.83333333333337</v>
      </c>
      <c r="AU34" s="1">
        <f t="shared" si="16"/>
        <v>23329283.953563377</v>
      </c>
    </row>
    <row r="35" spans="1:48" x14ac:dyDescent="0.15">
      <c r="C35" s="7">
        <v>9</v>
      </c>
      <c r="D35" s="8">
        <v>20.9462470348831</v>
      </c>
      <c r="E35" s="10">
        <f t="shared" si="17"/>
        <v>24.254616116667499</v>
      </c>
      <c r="F35" s="7" t="s">
        <v>83</v>
      </c>
      <c r="G35" s="1">
        <v>10</v>
      </c>
      <c r="H35" s="9">
        <f t="shared" si="0"/>
        <v>20.9462470348831</v>
      </c>
      <c r="I35" s="9">
        <f t="shared" si="1"/>
        <v>294.09624703488305</v>
      </c>
      <c r="J35" s="9">
        <f t="shared" si="2"/>
        <v>0.22069932793684813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8"/>
        <v>125.19484809839298</v>
      </c>
      <c r="P35" s="9">
        <f t="shared" si="5"/>
        <v>27.630418836471119</v>
      </c>
      <c r="Q35" s="12">
        <f t="shared" si="6"/>
        <v>2.7630418836471122</v>
      </c>
      <c r="R35" s="9">
        <f t="shared" si="7"/>
        <v>4.0532094166666672</v>
      </c>
      <c r="S35" s="13">
        <f t="shared" si="8"/>
        <v>0.68169235773645753</v>
      </c>
      <c r="T35" s="2">
        <f t="shared" si="9"/>
        <v>0.34</v>
      </c>
      <c r="U35" s="14">
        <f t="shared" si="10"/>
        <v>0.23177540163039559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0.26387540163039558</v>
      </c>
      <c r="AR35" s="9">
        <f t="shared" si="14"/>
        <v>119.21204166666666</v>
      </c>
      <c r="AS35" s="1">
        <f t="shared" si="15"/>
        <v>0.1</v>
      </c>
      <c r="AT35" s="1">
        <f t="shared" si="19"/>
        <v>800.83333333333337</v>
      </c>
      <c r="AU35" s="1">
        <f t="shared" si="16"/>
        <v>16878582.762115657</v>
      </c>
    </row>
    <row r="36" spans="1:48" x14ac:dyDescent="0.15">
      <c r="C36" s="7">
        <v>10</v>
      </c>
      <c r="D36" s="8">
        <v>16.366419722777099</v>
      </c>
      <c r="E36" s="10">
        <f t="shared" si="17"/>
        <v>20.9462470348831</v>
      </c>
      <c r="F36" s="7" t="s">
        <v>83</v>
      </c>
      <c r="G36" s="1">
        <v>11</v>
      </c>
      <c r="H36" s="9">
        <f t="shared" si="0"/>
        <v>16.366419722777099</v>
      </c>
      <c r="I36" s="9">
        <f t="shared" si="1"/>
        <v>289.51641972277707</v>
      </c>
      <c r="J36" s="9">
        <f t="shared" si="2"/>
        <v>0.13072261283264097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92.686207798825762</v>
      </c>
      <c r="O36" s="9">
        <f t="shared" si="18"/>
        <v>45.410315629762778</v>
      </c>
      <c r="P36" s="9">
        <f t="shared" si="5"/>
        <v>5.9361551086775046</v>
      </c>
      <c r="Q36" s="12">
        <f t="shared" si="6"/>
        <v>0.59361551086775044</v>
      </c>
      <c r="R36" s="9">
        <f t="shared" si="7"/>
        <v>4.0532094166666672</v>
      </c>
      <c r="S36" s="13">
        <f t="shared" si="8"/>
        <v>0.14645567249173519</v>
      </c>
      <c r="T36" s="2">
        <f t="shared" si="9"/>
        <v>0.34</v>
      </c>
      <c r="U36" s="14">
        <f t="shared" si="10"/>
        <v>4.979492864718997E-2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6.2694928647189965E-2</v>
      </c>
      <c r="AR36" s="9">
        <f t="shared" si="14"/>
        <v>119.21204166666666</v>
      </c>
      <c r="AS36" s="1">
        <f t="shared" si="15"/>
        <v>0.1</v>
      </c>
      <c r="AT36" s="1">
        <f t="shared" si="19"/>
        <v>800.83333333333337</v>
      </c>
      <c r="AU36" s="1">
        <f t="shared" si="16"/>
        <v>4010231.857150259</v>
      </c>
    </row>
    <row r="37" spans="1:48" x14ac:dyDescent="0.15">
      <c r="C37" s="7">
        <v>11</v>
      </c>
      <c r="D37" s="8">
        <v>11.8315160764674</v>
      </c>
      <c r="E37" s="10">
        <f t="shared" si="17"/>
        <v>16.366419722777099</v>
      </c>
      <c r="F37" s="7" t="s">
        <v>85</v>
      </c>
      <c r="G37" s="1">
        <v>12</v>
      </c>
      <c r="H37" s="9">
        <f t="shared" si="0"/>
        <v>11.8315160764674</v>
      </c>
      <c r="I37" s="9">
        <f t="shared" si="1"/>
        <v>284.98151607646736</v>
      </c>
      <c r="J37" s="9">
        <f t="shared" si="2"/>
        <v>7.6547000448571337E-2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8"/>
        <v>80.006254687751934</v>
      </c>
      <c r="P37" s="9">
        <f t="shared" si="5"/>
        <v>6.1242388134718597</v>
      </c>
      <c r="Q37" s="12">
        <f t="shared" si="6"/>
        <v>0.61242388134718606</v>
      </c>
      <c r="R37" s="9">
        <f t="shared" si="7"/>
        <v>4.0532094166666672</v>
      </c>
      <c r="S37" s="13">
        <f t="shared" si="8"/>
        <v>0.15109603733498661</v>
      </c>
      <c r="T37" s="2">
        <f t="shared" si="9"/>
        <v>0.34</v>
      </c>
      <c r="U37" s="14">
        <f t="shared" si="10"/>
        <v>5.1372652693895453E-2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6.4272652693895455E-2</v>
      </c>
      <c r="AR37" s="9">
        <f t="shared" si="14"/>
        <v>119.21204166666666</v>
      </c>
      <c r="AS37" s="1">
        <f t="shared" si="15"/>
        <v>0.1</v>
      </c>
      <c r="AT37" s="1">
        <f t="shared" si="19"/>
        <v>800.83333333333337</v>
      </c>
      <c r="AU37" s="1">
        <f t="shared" si="16"/>
        <v>4111149.7363218777</v>
      </c>
      <c r="AV37" s="1">
        <f>SUM(AU26:AU37)</f>
        <v>114499654.09794694</v>
      </c>
    </row>
    <row r="38" spans="1:48" x14ac:dyDescent="0.15">
      <c r="C38" s="7">
        <v>12</v>
      </c>
      <c r="D38" s="8">
        <v>6.50614397973027</v>
      </c>
      <c r="E38" s="10">
        <f t="shared" si="17"/>
        <v>11.8315160764674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7.1300825968064503</v>
      </c>
      <c r="E42" s="7"/>
      <c r="F42" s="7"/>
      <c r="G42" s="1">
        <v>1</v>
      </c>
      <c r="H42" s="9">
        <f t="shared" ref="H42:H53" si="20">E43</f>
        <v>7.1300825968064503</v>
      </c>
      <c r="I42" s="9">
        <f t="shared" ref="I42:I53" si="21">H42+273.15</f>
        <v>280.28008259680644</v>
      </c>
      <c r="J42" s="9">
        <f t="shared" ref="J42:J53" si="22">EXP(($C$15*(I42-$C$13))/($C$16*I42*$C$13))</f>
        <v>4.3154904213640134E-2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2.5399358311240574</v>
      </c>
      <c r="Q42" s="12">
        <f t="shared" ref="Q42:Q53" si="26">P42*$B$44</f>
        <v>0.60958459946977372</v>
      </c>
      <c r="R42" s="9">
        <f t="shared" ref="R42:R53" si="27">L42*$B$44</f>
        <v>14.125500000000001</v>
      </c>
      <c r="S42" s="13">
        <f t="shared" ref="S42:S53" si="28">Q42/R42</f>
        <v>4.3154904213640134E-2</v>
      </c>
      <c r="T42" s="2">
        <f t="shared" ref="T42:T53" si="29">$B$43/100</f>
        <v>0.43</v>
      </c>
      <c r="U42" s="14">
        <f t="shared" ref="U42:U53" si="30">S42*T42</f>
        <v>1.8556608811865258E-2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2.6976608811865255E-2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995757.5</v>
      </c>
      <c r="AU42" s="1">
        <f t="shared" ref="AU42:AU53" si="37">AT42*10000*AS42*0.67*AR42*AQ42</f>
        <v>5912227226.0279551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6.9497944899746402</v>
      </c>
      <c r="E43" s="10">
        <f t="shared" ref="E43:E54" si="39">D42</f>
        <v>7.1300825968064503</v>
      </c>
      <c r="F43" s="7" t="s">
        <v>83</v>
      </c>
      <c r="G43" s="1">
        <v>2</v>
      </c>
      <c r="H43" s="9">
        <f t="shared" si="20"/>
        <v>6.9497944899746402</v>
      </c>
      <c r="I43" s="9">
        <f t="shared" si="21"/>
        <v>280.09979448997461</v>
      </c>
      <c r="J43" s="9">
        <f t="shared" si="22"/>
        <v>4.2200655593208375E-2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115.17256416887595</v>
      </c>
      <c r="P43" s="9">
        <f t="shared" si="25"/>
        <v>4.8603577142774252</v>
      </c>
      <c r="Q43" s="12">
        <f t="shared" si="26"/>
        <v>1.1664858514265821</v>
      </c>
      <c r="R43" s="9">
        <f t="shared" si="27"/>
        <v>14.125500000000001</v>
      </c>
      <c r="S43" s="13">
        <f t="shared" si="28"/>
        <v>8.2580145936539034E-2</v>
      </c>
      <c r="T43" s="2">
        <f t="shared" si="29"/>
        <v>0.43</v>
      </c>
      <c r="U43" s="14">
        <f t="shared" si="30"/>
        <v>3.5509462752711787E-2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4.3929462752711784E-2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995757.5</v>
      </c>
      <c r="AU43" s="1">
        <f t="shared" si="37"/>
        <v>9627635835.2770119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7.9517599201896703</v>
      </c>
      <c r="E44" s="10">
        <f t="shared" si="39"/>
        <v>6.9497944899746402</v>
      </c>
      <c r="F44" s="7" t="s">
        <v>83</v>
      </c>
      <c r="G44" s="1">
        <v>3</v>
      </c>
      <c r="H44" s="9">
        <f t="shared" si="20"/>
        <v>7.9517599201896703</v>
      </c>
      <c r="I44" s="9">
        <f t="shared" si="21"/>
        <v>281.10175992018964</v>
      </c>
      <c r="J44" s="9">
        <f t="shared" si="22"/>
        <v>4.7767318975158776E-2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169.16845645459853</v>
      </c>
      <c r="P44" s="9">
        <f t="shared" si="25"/>
        <v>8.0807236200020647</v>
      </c>
      <c r="Q44" s="12">
        <f t="shared" si="26"/>
        <v>1.9393736688004954</v>
      </c>
      <c r="R44" s="9">
        <f t="shared" si="27"/>
        <v>14.125500000000001</v>
      </c>
      <c r="S44" s="13">
        <f t="shared" si="28"/>
        <v>0.13729593067859511</v>
      </c>
      <c r="T44" s="2">
        <f t="shared" si="29"/>
        <v>0.43</v>
      </c>
      <c r="U44" s="14">
        <f t="shared" si="30"/>
        <v>5.9037250191795898E-2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6.7457250191795909E-2</v>
      </c>
      <c r="AR44" s="9">
        <f t="shared" si="35"/>
        <v>136.875</v>
      </c>
      <c r="AS44" s="1">
        <f t="shared" si="36"/>
        <v>0.24</v>
      </c>
      <c r="AT44" s="1">
        <f t="shared" si="41"/>
        <v>995757.5</v>
      </c>
      <c r="AU44" s="1">
        <f t="shared" si="37"/>
        <v>14784015068.695333</v>
      </c>
    </row>
    <row r="45" spans="1:48" x14ac:dyDescent="0.15">
      <c r="C45" s="7">
        <v>3</v>
      </c>
      <c r="D45" s="7">
        <f t="shared" si="38"/>
        <v>10.914082714796599</v>
      </c>
      <c r="E45" s="10">
        <f t="shared" si="39"/>
        <v>7.9517599201896703</v>
      </c>
      <c r="F45" s="7" t="s">
        <v>83</v>
      </c>
      <c r="G45" s="1">
        <v>4</v>
      </c>
      <c r="H45" s="9">
        <f t="shared" si="20"/>
        <v>10.914082714796599</v>
      </c>
      <c r="I45" s="9">
        <f t="shared" si="21"/>
        <v>284.0640827147966</v>
      </c>
      <c r="J45" s="9">
        <f t="shared" si="22"/>
        <v>6.8549681790747719E-2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219.94398283459645</v>
      </c>
      <c r="P45" s="9">
        <f t="shared" si="25"/>
        <v>15.077090035101266</v>
      </c>
      <c r="Q45" s="12">
        <f t="shared" si="26"/>
        <v>3.6185016084243036</v>
      </c>
      <c r="R45" s="9">
        <f t="shared" si="27"/>
        <v>14.125500000000001</v>
      </c>
      <c r="S45" s="13">
        <f t="shared" si="28"/>
        <v>0.25616803712607011</v>
      </c>
      <c r="T45" s="2">
        <f t="shared" si="29"/>
        <v>0.43</v>
      </c>
      <c r="U45" s="14">
        <f t="shared" si="30"/>
        <v>0.11015225596421015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0.11857225596421016</v>
      </c>
      <c r="AR45" s="9">
        <f t="shared" si="35"/>
        <v>136.875</v>
      </c>
      <c r="AS45" s="1">
        <f t="shared" si="36"/>
        <v>0.24</v>
      </c>
      <c r="AT45" s="1">
        <f t="shared" si="41"/>
        <v>995757.5</v>
      </c>
      <c r="AU45" s="1">
        <f t="shared" si="37"/>
        <v>25986443472.273026</v>
      </c>
    </row>
    <row r="46" spans="1:48" x14ac:dyDescent="0.15">
      <c r="C46" s="7">
        <v>4</v>
      </c>
      <c r="D46" s="7">
        <f t="shared" si="38"/>
        <v>15.7909262126143</v>
      </c>
      <c r="E46" s="10">
        <f t="shared" si="39"/>
        <v>10.914082714796599</v>
      </c>
      <c r="F46" s="7" t="s">
        <v>83</v>
      </c>
      <c r="G46" s="1">
        <v>5</v>
      </c>
      <c r="H46" s="9">
        <f t="shared" si="20"/>
        <v>15.7909262126143</v>
      </c>
      <c r="I46" s="9">
        <f t="shared" si="21"/>
        <v>288.94092621261427</v>
      </c>
      <c r="J46" s="9">
        <f t="shared" si="22"/>
        <v>0.12225306239521723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194.62354815952042</v>
      </c>
      <c r="O46" s="9">
        <f t="shared" si="40"/>
        <v>69.099594639974754</v>
      </c>
      <c r="P46" s="9">
        <f t="shared" si="25"/>
        <v>8.4476370550050515</v>
      </c>
      <c r="Q46" s="12">
        <f t="shared" si="26"/>
        <v>2.0274328932012122</v>
      </c>
      <c r="R46" s="9">
        <f t="shared" si="27"/>
        <v>14.125500000000001</v>
      </c>
      <c r="S46" s="13">
        <f t="shared" si="28"/>
        <v>0.1435299913773822</v>
      </c>
      <c r="T46" s="2">
        <f t="shared" si="29"/>
        <v>0.43</v>
      </c>
      <c r="U46" s="14">
        <f t="shared" si="30"/>
        <v>6.1717896292274345E-2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7.0137896292274349E-2</v>
      </c>
      <c r="AR46" s="9">
        <f t="shared" si="35"/>
        <v>136.875</v>
      </c>
      <c r="AS46" s="1">
        <f t="shared" si="36"/>
        <v>0.24</v>
      </c>
      <c r="AT46" s="1">
        <f t="shared" si="41"/>
        <v>995757.5</v>
      </c>
      <c r="AU46" s="1">
        <f t="shared" si="37"/>
        <v>15371508810.741352</v>
      </c>
    </row>
    <row r="47" spans="1:48" x14ac:dyDescent="0.15">
      <c r="C47" s="7">
        <v>5</v>
      </c>
      <c r="D47" s="7">
        <f t="shared" si="38"/>
        <v>19.076717070198001</v>
      </c>
      <c r="E47" s="10">
        <f t="shared" si="39"/>
        <v>15.7909262126143</v>
      </c>
      <c r="F47" s="7" t="s">
        <v>85</v>
      </c>
      <c r="G47" s="1">
        <v>6</v>
      </c>
      <c r="H47" s="9">
        <f t="shared" si="20"/>
        <v>19.076717070198001</v>
      </c>
      <c r="I47" s="9">
        <f t="shared" si="21"/>
        <v>292.22671707019799</v>
      </c>
      <c r="J47" s="9">
        <f t="shared" si="22"/>
        <v>0.17857255823370988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119.50820758496971</v>
      </c>
      <c r="P47" s="9">
        <f t="shared" si="25"/>
        <v>21.340886358373293</v>
      </c>
      <c r="Q47" s="12">
        <f t="shared" si="26"/>
        <v>5.1218127260095905</v>
      </c>
      <c r="R47" s="9">
        <f t="shared" si="27"/>
        <v>14.125500000000001</v>
      </c>
      <c r="S47" s="13">
        <f t="shared" si="28"/>
        <v>0.36259337552720894</v>
      </c>
      <c r="T47" s="2">
        <f t="shared" si="29"/>
        <v>0.43</v>
      </c>
      <c r="U47" s="14">
        <f t="shared" si="30"/>
        <v>0.15591515147669985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0.16433515147669983</v>
      </c>
      <c r="AR47" s="9">
        <f t="shared" si="35"/>
        <v>136.875</v>
      </c>
      <c r="AS47" s="1">
        <f t="shared" si="36"/>
        <v>0.24</v>
      </c>
      <c r="AT47" s="1">
        <f t="shared" si="41"/>
        <v>995757.5</v>
      </c>
      <c r="AU47" s="1">
        <f t="shared" si="37"/>
        <v>36015896717.404861</v>
      </c>
    </row>
    <row r="48" spans="1:48" x14ac:dyDescent="0.15">
      <c r="C48" s="7">
        <v>6</v>
      </c>
      <c r="D48" s="7">
        <f t="shared" si="38"/>
        <v>21.679869238300999</v>
      </c>
      <c r="E48" s="10">
        <f t="shared" si="39"/>
        <v>19.076717070198001</v>
      </c>
      <c r="F48" s="7" t="s">
        <v>83</v>
      </c>
      <c r="G48" s="1">
        <v>7</v>
      </c>
      <c r="H48" s="9">
        <f t="shared" si="20"/>
        <v>21.679869238300999</v>
      </c>
      <c r="I48" s="9">
        <f t="shared" si="21"/>
        <v>294.829869238301</v>
      </c>
      <c r="J48" s="9">
        <f t="shared" si="22"/>
        <v>0.23965066677911079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157.02357122659643</v>
      </c>
      <c r="P48" s="9">
        <f t="shared" si="25"/>
        <v>37.63080354449103</v>
      </c>
      <c r="Q48" s="12">
        <f t="shared" si="26"/>
        <v>9.0313928506778467</v>
      </c>
      <c r="R48" s="9">
        <f t="shared" si="27"/>
        <v>14.125500000000001</v>
      </c>
      <c r="S48" s="13">
        <f t="shared" si="28"/>
        <v>0.63936801179978386</v>
      </c>
      <c r="T48" s="2">
        <f t="shared" si="29"/>
        <v>0.43</v>
      </c>
      <c r="U48" s="14">
        <f t="shared" si="30"/>
        <v>0.27492824507390706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0.29472824507390705</v>
      </c>
      <c r="AR48" s="9">
        <f t="shared" si="35"/>
        <v>136.875</v>
      </c>
      <c r="AS48" s="1">
        <f t="shared" si="36"/>
        <v>0.24</v>
      </c>
      <c r="AT48" s="1">
        <f t="shared" si="41"/>
        <v>995757.5</v>
      </c>
      <c r="AU48" s="1">
        <f t="shared" si="37"/>
        <v>64593009705.466766</v>
      </c>
    </row>
    <row r="49" spans="1:48" x14ac:dyDescent="0.15">
      <c r="C49" s="7">
        <v>7</v>
      </c>
      <c r="D49" s="7">
        <f t="shared" si="38"/>
        <v>24.211705938430601</v>
      </c>
      <c r="E49" s="10">
        <f t="shared" si="39"/>
        <v>21.679869238300999</v>
      </c>
      <c r="F49" s="7" t="s">
        <v>83</v>
      </c>
      <c r="G49" s="1">
        <v>8</v>
      </c>
      <c r="H49" s="9">
        <f t="shared" si="20"/>
        <v>24.211705938430601</v>
      </c>
      <c r="I49" s="9">
        <f t="shared" si="21"/>
        <v>297.36170593843059</v>
      </c>
      <c r="J49" s="9">
        <f t="shared" si="22"/>
        <v>0.31746548767838445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178.24901768210543</v>
      </c>
      <c r="P49" s="9">
        <f t="shared" si="25"/>
        <v>56.587911326642576</v>
      </c>
      <c r="Q49" s="12">
        <f t="shared" si="26"/>
        <v>13.581098718394218</v>
      </c>
      <c r="R49" s="9">
        <f t="shared" si="27"/>
        <v>14.125500000000001</v>
      </c>
      <c r="S49" s="13">
        <f t="shared" si="28"/>
        <v>0.96145968060558684</v>
      </c>
      <c r="T49" s="2">
        <f t="shared" si="29"/>
        <v>0.43</v>
      </c>
      <c r="U49" s="14">
        <f t="shared" si="30"/>
        <v>0.41342766266040232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0.4332276626604023</v>
      </c>
      <c r="AR49" s="9">
        <f t="shared" si="35"/>
        <v>136.875</v>
      </c>
      <c r="AS49" s="1">
        <f t="shared" si="36"/>
        <v>0.24</v>
      </c>
      <c r="AT49" s="1">
        <f t="shared" si="41"/>
        <v>995757.5</v>
      </c>
      <c r="AU49" s="1">
        <f t="shared" si="37"/>
        <v>94946714767.30307</v>
      </c>
    </row>
    <row r="50" spans="1:48" x14ac:dyDescent="0.15">
      <c r="C50" s="7">
        <v>8</v>
      </c>
      <c r="D50" s="7">
        <f t="shared" si="38"/>
        <v>24.254616116667499</v>
      </c>
      <c r="E50" s="10">
        <f t="shared" si="39"/>
        <v>24.211705938430601</v>
      </c>
      <c r="F50" s="7" t="s">
        <v>83</v>
      </c>
      <c r="G50" s="1">
        <v>9</v>
      </c>
      <c r="H50" s="9">
        <f t="shared" si="20"/>
        <v>24.254616116667499</v>
      </c>
      <c r="I50" s="9">
        <f t="shared" si="21"/>
        <v>297.40461611666746</v>
      </c>
      <c r="J50" s="9">
        <f t="shared" si="22"/>
        <v>0.31896885859360075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180.51735635546285</v>
      </c>
      <c r="P50" s="9">
        <f t="shared" si="25"/>
        <v>57.579415113036262</v>
      </c>
      <c r="Q50" s="12">
        <f t="shared" si="26"/>
        <v>13.819059627128702</v>
      </c>
      <c r="R50" s="9">
        <f t="shared" si="27"/>
        <v>14.125500000000001</v>
      </c>
      <c r="S50" s="13">
        <f t="shared" si="28"/>
        <v>0.97830587427904858</v>
      </c>
      <c r="T50" s="2">
        <f t="shared" si="29"/>
        <v>0.43</v>
      </c>
      <c r="U50" s="14">
        <f t="shared" si="30"/>
        <v>0.42067152593999091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0.44047152593999089</v>
      </c>
      <c r="AR50" s="9">
        <f t="shared" si="35"/>
        <v>136.875</v>
      </c>
      <c r="AS50" s="1">
        <f t="shared" si="36"/>
        <v>0.24</v>
      </c>
      <c r="AT50" s="1">
        <f t="shared" si="41"/>
        <v>995757.5</v>
      </c>
      <c r="AU50" s="1">
        <f t="shared" si="37"/>
        <v>96534288876.483566</v>
      </c>
    </row>
    <row r="51" spans="1:48" x14ac:dyDescent="0.15">
      <c r="C51" s="7">
        <v>9</v>
      </c>
      <c r="D51" s="7">
        <f t="shared" si="38"/>
        <v>20.9462470348831</v>
      </c>
      <c r="E51" s="10">
        <f t="shared" si="39"/>
        <v>24.254616116667499</v>
      </c>
      <c r="F51" s="7" t="s">
        <v>83</v>
      </c>
      <c r="G51" s="1">
        <v>10</v>
      </c>
      <c r="H51" s="9">
        <f t="shared" si="20"/>
        <v>20.9462470348831</v>
      </c>
      <c r="I51" s="9">
        <f t="shared" si="21"/>
        <v>294.09624703488305</v>
      </c>
      <c r="J51" s="9">
        <f t="shared" si="22"/>
        <v>0.22069932793684813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181.79419124242662</v>
      </c>
      <c r="P51" s="9">
        <f t="shared" si="25"/>
        <v>40.121855830026398</v>
      </c>
      <c r="Q51" s="12">
        <f t="shared" si="26"/>
        <v>9.6292453992063347</v>
      </c>
      <c r="R51" s="9">
        <f t="shared" si="27"/>
        <v>14.125500000000001</v>
      </c>
      <c r="S51" s="13">
        <f t="shared" si="28"/>
        <v>0.68169235773645775</v>
      </c>
      <c r="T51" s="2">
        <f t="shared" si="29"/>
        <v>0.43</v>
      </c>
      <c r="U51" s="14">
        <f t="shared" si="30"/>
        <v>0.29312771382667685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0.31292771382667683</v>
      </c>
      <c r="AR51" s="9">
        <f t="shared" si="35"/>
        <v>136.875</v>
      </c>
      <c r="AS51" s="1">
        <f t="shared" si="36"/>
        <v>0.24</v>
      </c>
      <c r="AT51" s="1">
        <f t="shared" si="41"/>
        <v>995757.5</v>
      </c>
      <c r="AU51" s="1">
        <f t="shared" si="37"/>
        <v>68581627971.378845</v>
      </c>
    </row>
    <row r="52" spans="1:48" x14ac:dyDescent="0.15">
      <c r="C52" s="7">
        <v>10</v>
      </c>
      <c r="D52" s="7">
        <f t="shared" si="38"/>
        <v>16.366419722777099</v>
      </c>
      <c r="E52" s="10">
        <f t="shared" si="39"/>
        <v>20.9462470348831</v>
      </c>
      <c r="F52" s="7" t="s">
        <v>83</v>
      </c>
      <c r="G52" s="1">
        <v>11</v>
      </c>
      <c r="H52" s="9">
        <f t="shared" si="20"/>
        <v>16.366419722777099</v>
      </c>
      <c r="I52" s="9">
        <f t="shared" si="21"/>
        <v>289.51641972277707</v>
      </c>
      <c r="J52" s="9">
        <f t="shared" si="22"/>
        <v>0.13072261283264097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134.58871864178022</v>
      </c>
      <c r="O52" s="9">
        <f t="shared" si="40"/>
        <v>65.93986677062</v>
      </c>
      <c r="P52" s="9">
        <f t="shared" si="25"/>
        <v>8.6198316740916852</v>
      </c>
      <c r="Q52" s="12">
        <f t="shared" si="26"/>
        <v>2.0687596017820042</v>
      </c>
      <c r="R52" s="9">
        <f t="shared" si="27"/>
        <v>14.125500000000001</v>
      </c>
      <c r="S52" s="13">
        <f t="shared" si="28"/>
        <v>0.14645567249173511</v>
      </c>
      <c r="T52" s="2">
        <f t="shared" si="29"/>
        <v>0.43</v>
      </c>
      <c r="U52" s="14">
        <f t="shared" si="30"/>
        <v>6.2975939171446088E-2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7.1395939171446099E-2</v>
      </c>
      <c r="AR52" s="9">
        <f t="shared" si="35"/>
        <v>136.875</v>
      </c>
      <c r="AS52" s="1">
        <f t="shared" si="36"/>
        <v>0.24</v>
      </c>
      <c r="AT52" s="1">
        <f t="shared" si="41"/>
        <v>995757.5</v>
      </c>
      <c r="AU52" s="1">
        <f t="shared" si="37"/>
        <v>15647223056.872927</v>
      </c>
    </row>
    <row r="53" spans="1:48" x14ac:dyDescent="0.15">
      <c r="C53" s="7">
        <v>11</v>
      </c>
      <c r="D53" s="7">
        <f t="shared" si="38"/>
        <v>11.8315160764674</v>
      </c>
      <c r="E53" s="10">
        <f t="shared" si="39"/>
        <v>16.366419722777099</v>
      </c>
      <c r="F53" s="7" t="s">
        <v>85</v>
      </c>
      <c r="G53" s="1">
        <v>12</v>
      </c>
      <c r="H53" s="9">
        <f t="shared" si="20"/>
        <v>11.8315160764674</v>
      </c>
      <c r="I53" s="9">
        <f t="shared" si="21"/>
        <v>284.98151607646736</v>
      </c>
      <c r="J53" s="9">
        <f t="shared" si="22"/>
        <v>7.6547000448571337E-2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116.17628509652832</v>
      </c>
      <c r="P53" s="9">
        <f t="shared" si="25"/>
        <v>8.8929461473973053</v>
      </c>
      <c r="Q53" s="12">
        <f t="shared" si="26"/>
        <v>2.1343070753753532</v>
      </c>
      <c r="R53" s="9">
        <f t="shared" si="27"/>
        <v>14.125500000000001</v>
      </c>
      <c r="S53" s="13">
        <f t="shared" si="28"/>
        <v>0.15109603733498658</v>
      </c>
      <c r="T53" s="2">
        <f t="shared" si="29"/>
        <v>0.43</v>
      </c>
      <c r="U53" s="14">
        <f t="shared" si="30"/>
        <v>6.4971296054044225E-2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7.3391296054044236E-2</v>
      </c>
      <c r="AR53" s="9">
        <f t="shared" si="35"/>
        <v>136.875</v>
      </c>
      <c r="AS53" s="1">
        <f t="shared" si="36"/>
        <v>0.24</v>
      </c>
      <c r="AT53" s="1">
        <f t="shared" si="41"/>
        <v>995757.5</v>
      </c>
      <c r="AU53" s="1">
        <f t="shared" si="37"/>
        <v>16084527959.39834</v>
      </c>
      <c r="AV53" s="1">
        <f>SUM(AU42:AU53)</f>
        <v>464085119467.323</v>
      </c>
    </row>
    <row r="54" spans="1:48" x14ac:dyDescent="0.15">
      <c r="C54" s="7">
        <v>12</v>
      </c>
      <c r="D54" s="7">
        <f t="shared" si="38"/>
        <v>6.50614397973027</v>
      </c>
      <c r="E54" s="10">
        <f t="shared" si="39"/>
        <v>11.8315160764674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7.1300825968064503</v>
      </c>
      <c r="E58" s="7"/>
      <c r="F58" s="7"/>
      <c r="G58" s="1">
        <v>1</v>
      </c>
      <c r="H58" s="9">
        <f t="shared" ref="H58:H69" si="42">E59</f>
        <v>7.1300825968064503</v>
      </c>
      <c r="I58" s="9">
        <f t="shared" ref="I58:I69" si="43">H58+273.15</f>
        <v>280.28008259680644</v>
      </c>
      <c r="J58" s="9">
        <f t="shared" ref="J58:J69" si="44">EXP(($C$15*(I58-$C$13))/($C$16*I58*$C$13))</f>
        <v>4.3154904213640134E-2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4.305420943714164E-3</v>
      </c>
      <c r="Q58" s="12">
        <f t="shared" ref="Q58:Q69" si="48">P58*$B$60</f>
        <v>8.1802997930569118E-4</v>
      </c>
      <c r="R58" s="9">
        <f t="shared" ref="R58:R69" si="49">L58*$B$60</f>
        <v>1.8955666666666669E-2</v>
      </c>
      <c r="S58" s="13">
        <f t="shared" ref="S58:S69" si="50">Q58/R58</f>
        <v>4.3154904213640127E-2</v>
      </c>
      <c r="T58" s="2">
        <f t="shared" ref="T58:T69" si="51">$B$59/100</f>
        <v>0.01</v>
      </c>
      <c r="U58" s="14">
        <f t="shared" ref="U58:U69" si="52">S58*T58</f>
        <v>4.3154904213640129E-4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1.2431549042136402E-2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130825</v>
      </c>
      <c r="AU58" s="1">
        <f t="shared" ref="AU58:AU69" si="58">AT58*10000*AS58*0.67*AR58*AQ58</f>
        <v>20655221.50968587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6.9497944899746402</v>
      </c>
      <c r="E59" s="10">
        <f t="shared" ref="E59:E70" si="60">D58</f>
        <v>7.1300825968064503</v>
      </c>
      <c r="F59" s="7" t="s">
        <v>83</v>
      </c>
      <c r="G59" s="1">
        <v>2</v>
      </c>
      <c r="H59" s="9">
        <f t="shared" si="42"/>
        <v>6.9497944899746402</v>
      </c>
      <c r="I59" s="9">
        <f t="shared" si="43"/>
        <v>280.09979448997461</v>
      </c>
      <c r="J59" s="9">
        <f t="shared" si="44"/>
        <v>4.2200655593208375E-2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0.19522791238961917</v>
      </c>
      <c r="P59" s="9">
        <f t="shared" si="47"/>
        <v>8.2387458929353771E-3</v>
      </c>
      <c r="Q59" s="12">
        <f t="shared" si="48"/>
        <v>1.5653617196577216E-3</v>
      </c>
      <c r="R59" s="9">
        <f t="shared" si="49"/>
        <v>1.8955666666666669E-2</v>
      </c>
      <c r="S59" s="13">
        <f t="shared" si="50"/>
        <v>8.2580145936539007E-2</v>
      </c>
      <c r="T59" s="2">
        <f t="shared" si="51"/>
        <v>0.01</v>
      </c>
      <c r="U59" s="14">
        <f t="shared" si="52"/>
        <v>8.2580145936539005E-4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1.2825801459365391E-2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130825</v>
      </c>
      <c r="AU59" s="1">
        <f t="shared" si="58"/>
        <v>21310278.331727285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7.9517599201896703</v>
      </c>
      <c r="E60" s="10">
        <f t="shared" si="60"/>
        <v>6.9497944899746402</v>
      </c>
      <c r="F60" s="7" t="s">
        <v>83</v>
      </c>
      <c r="G60" s="1">
        <v>3</v>
      </c>
      <c r="H60" s="9">
        <f t="shared" si="42"/>
        <v>7.9517599201896703</v>
      </c>
      <c r="I60" s="9">
        <f t="shared" si="43"/>
        <v>281.10175992018964</v>
      </c>
      <c r="J60" s="9">
        <f t="shared" si="44"/>
        <v>4.7767318975158776E-2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0.28675583316335046</v>
      </c>
      <c r="P60" s="9">
        <f t="shared" si="47"/>
        <v>1.3697557350701176E-2</v>
      </c>
      <c r="Q60" s="12">
        <f t="shared" si="48"/>
        <v>2.6025358966332234E-3</v>
      </c>
      <c r="R60" s="9">
        <f t="shared" si="49"/>
        <v>1.8955666666666669E-2</v>
      </c>
      <c r="S60" s="13">
        <f t="shared" si="50"/>
        <v>0.13729593067859513</v>
      </c>
      <c r="T60" s="2">
        <f t="shared" si="51"/>
        <v>0.01</v>
      </c>
      <c r="U60" s="14">
        <f t="shared" si="52"/>
        <v>1.3729593067859514E-3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1.3372959306785951E-2</v>
      </c>
      <c r="AR60" s="9">
        <f t="shared" si="56"/>
        <v>9.9766666666666666</v>
      </c>
      <c r="AS60" s="1">
        <f t="shared" si="57"/>
        <v>0.19</v>
      </c>
      <c r="AT60" s="1">
        <f t="shared" si="62"/>
        <v>130825</v>
      </c>
      <c r="AU60" s="1">
        <f t="shared" si="58"/>
        <v>22219390.020136178</v>
      </c>
    </row>
    <row r="61" spans="1:48" x14ac:dyDescent="0.15">
      <c r="C61" s="7">
        <v>3</v>
      </c>
      <c r="D61" s="7">
        <f t="shared" si="59"/>
        <v>10.914082714796599</v>
      </c>
      <c r="E61" s="10">
        <f t="shared" si="60"/>
        <v>7.9517599201896703</v>
      </c>
      <c r="F61" s="7" t="s">
        <v>83</v>
      </c>
      <c r="G61" s="1">
        <v>4</v>
      </c>
      <c r="H61" s="9">
        <f t="shared" si="42"/>
        <v>10.914082714796599</v>
      </c>
      <c r="I61" s="9">
        <f t="shared" si="43"/>
        <v>284.0640827147966</v>
      </c>
      <c r="J61" s="9">
        <f t="shared" si="44"/>
        <v>6.8549681790747719E-2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0.37282494247931597</v>
      </c>
      <c r="P61" s="9">
        <f t="shared" si="47"/>
        <v>2.5557031170610933E-2</v>
      </c>
      <c r="Q61" s="12">
        <f t="shared" si="48"/>
        <v>4.8558359224160769E-3</v>
      </c>
      <c r="R61" s="9">
        <f t="shared" si="49"/>
        <v>1.8955666666666669E-2</v>
      </c>
      <c r="S61" s="13">
        <f t="shared" si="50"/>
        <v>0.25616803712607011</v>
      </c>
      <c r="T61" s="2">
        <f t="shared" si="51"/>
        <v>0.01</v>
      </c>
      <c r="U61" s="14">
        <f t="shared" si="52"/>
        <v>2.5616803712607012E-3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1.4561680371260701E-2</v>
      </c>
      <c r="AR61" s="9">
        <f t="shared" si="56"/>
        <v>9.9766666666666666</v>
      </c>
      <c r="AS61" s="1">
        <f t="shared" si="57"/>
        <v>0.19</v>
      </c>
      <c r="AT61" s="1">
        <f t="shared" si="62"/>
        <v>130825</v>
      </c>
      <c r="AU61" s="1">
        <f t="shared" si="58"/>
        <v>24194469.458485559</v>
      </c>
    </row>
    <row r="62" spans="1:48" x14ac:dyDescent="0.15">
      <c r="C62" s="7">
        <v>4</v>
      </c>
      <c r="D62" s="7">
        <f t="shared" si="59"/>
        <v>15.7909262126143</v>
      </c>
      <c r="E62" s="10">
        <f t="shared" si="60"/>
        <v>10.914082714796599</v>
      </c>
      <c r="F62" s="7" t="s">
        <v>83</v>
      </c>
      <c r="G62" s="1">
        <v>5</v>
      </c>
      <c r="H62" s="9">
        <f t="shared" si="42"/>
        <v>15.7909262126143</v>
      </c>
      <c r="I62" s="9">
        <f t="shared" si="43"/>
        <v>288.94092621261427</v>
      </c>
      <c r="J62" s="9">
        <f t="shared" si="44"/>
        <v>0.12225306239521723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0.32990451574326984</v>
      </c>
      <c r="O62" s="9">
        <f t="shared" si="61"/>
        <v>0.11713006223210187</v>
      </c>
      <c r="P62" s="9">
        <f t="shared" si="47"/>
        <v>1.4319508806416827E-2</v>
      </c>
      <c r="Q62" s="12">
        <f t="shared" si="48"/>
        <v>2.7207066732191972E-3</v>
      </c>
      <c r="R62" s="9">
        <f t="shared" si="49"/>
        <v>1.8955666666666669E-2</v>
      </c>
      <c r="S62" s="13">
        <f t="shared" si="50"/>
        <v>0.14352999137738215</v>
      </c>
      <c r="T62" s="2">
        <f t="shared" si="51"/>
        <v>0.01</v>
      </c>
      <c r="U62" s="14">
        <f t="shared" si="52"/>
        <v>1.4352999137738215E-3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1.3435299913773822E-2</v>
      </c>
      <c r="AR62" s="9">
        <f t="shared" si="56"/>
        <v>9.9766666666666666</v>
      </c>
      <c r="AS62" s="1">
        <f t="shared" si="57"/>
        <v>0.19</v>
      </c>
      <c r="AT62" s="1">
        <f t="shared" si="62"/>
        <v>130825</v>
      </c>
      <c r="AU62" s="1">
        <f t="shared" si="58"/>
        <v>22322969.955510139</v>
      </c>
    </row>
    <row r="63" spans="1:48" x14ac:dyDescent="0.15">
      <c r="C63" s="7">
        <v>5</v>
      </c>
      <c r="D63" s="7">
        <f t="shared" si="59"/>
        <v>19.076717070198001</v>
      </c>
      <c r="E63" s="10">
        <f t="shared" si="60"/>
        <v>15.7909262126143</v>
      </c>
      <c r="F63" s="7" t="s">
        <v>85</v>
      </c>
      <c r="G63" s="1">
        <v>6</v>
      </c>
      <c r="H63" s="9">
        <f t="shared" si="42"/>
        <v>19.076717070198001</v>
      </c>
      <c r="I63" s="9">
        <f t="shared" si="43"/>
        <v>292.22671707019799</v>
      </c>
      <c r="J63" s="9">
        <f t="shared" si="44"/>
        <v>0.17857255823370988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0.20257722009235171</v>
      </c>
      <c r="P63" s="9">
        <f t="shared" si="47"/>
        <v>3.6174732431764542E-2</v>
      </c>
      <c r="Q63" s="12">
        <f t="shared" si="48"/>
        <v>6.8731991620352628E-3</v>
      </c>
      <c r="R63" s="9">
        <f t="shared" si="49"/>
        <v>1.8955666666666669E-2</v>
      </c>
      <c r="S63" s="13">
        <f t="shared" si="50"/>
        <v>0.36259337552720883</v>
      </c>
      <c r="T63" s="2">
        <f t="shared" si="51"/>
        <v>0.01</v>
      </c>
      <c r="U63" s="14">
        <f t="shared" si="52"/>
        <v>3.6259337552720884E-3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1.5625933755272089E-2</v>
      </c>
      <c r="AR63" s="9">
        <f t="shared" si="56"/>
        <v>9.9766666666666666</v>
      </c>
      <c r="AS63" s="1">
        <f t="shared" si="57"/>
        <v>0.19</v>
      </c>
      <c r="AT63" s="1">
        <f t="shared" si="62"/>
        <v>130825</v>
      </c>
      <c r="AU63" s="1">
        <f t="shared" si="58"/>
        <v>25962743.815500867</v>
      </c>
    </row>
    <row r="64" spans="1:48" x14ac:dyDescent="0.15">
      <c r="C64" s="7">
        <v>6</v>
      </c>
      <c r="D64" s="7">
        <f t="shared" si="59"/>
        <v>21.679869238300999</v>
      </c>
      <c r="E64" s="10">
        <f t="shared" si="60"/>
        <v>19.076717070198001</v>
      </c>
      <c r="F64" s="7" t="s">
        <v>83</v>
      </c>
      <c r="G64" s="1">
        <v>7</v>
      </c>
      <c r="H64" s="9">
        <f t="shared" si="42"/>
        <v>21.679869238300999</v>
      </c>
      <c r="I64" s="9">
        <f t="shared" si="43"/>
        <v>294.829869238301</v>
      </c>
      <c r="J64" s="9">
        <f t="shared" si="44"/>
        <v>0.23965066677911079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0.2661691543272538</v>
      </c>
      <c r="P64" s="9">
        <f t="shared" si="47"/>
        <v>6.3787615310558418E-2</v>
      </c>
      <c r="Q64" s="12">
        <f t="shared" si="48"/>
        <v>1.2119646909006099E-2</v>
      </c>
      <c r="R64" s="9">
        <f t="shared" si="49"/>
        <v>1.8955666666666669E-2</v>
      </c>
      <c r="S64" s="13">
        <f t="shared" si="50"/>
        <v>0.63936801179978353</v>
      </c>
      <c r="T64" s="2">
        <f t="shared" si="51"/>
        <v>0.01</v>
      </c>
      <c r="U64" s="14">
        <f t="shared" si="52"/>
        <v>6.3936801179978351E-3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3.2493680117997838E-2</v>
      </c>
      <c r="AR64" s="9">
        <f t="shared" si="56"/>
        <v>9.9766666666666666</v>
      </c>
      <c r="AS64" s="1">
        <f t="shared" si="57"/>
        <v>0.19</v>
      </c>
      <c r="AT64" s="1">
        <f t="shared" si="62"/>
        <v>130825</v>
      </c>
      <c r="AU64" s="1">
        <f t="shared" si="58"/>
        <v>53988779.534008846</v>
      </c>
    </row>
    <row r="65" spans="1:48" x14ac:dyDescent="0.15">
      <c r="C65" s="7">
        <v>7</v>
      </c>
      <c r="D65" s="7">
        <f t="shared" si="59"/>
        <v>24.211705938430601</v>
      </c>
      <c r="E65" s="10">
        <f t="shared" si="60"/>
        <v>21.679869238300999</v>
      </c>
      <c r="F65" s="7" t="s">
        <v>83</v>
      </c>
      <c r="G65" s="1">
        <v>8</v>
      </c>
      <c r="H65" s="9">
        <f t="shared" si="42"/>
        <v>24.211705938430601</v>
      </c>
      <c r="I65" s="9">
        <f t="shared" si="43"/>
        <v>297.36170593843059</v>
      </c>
      <c r="J65" s="9">
        <f t="shared" si="44"/>
        <v>0.31746548767838445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0.30214820568336204</v>
      </c>
      <c r="P65" s="9">
        <f t="shared" si="47"/>
        <v>9.5921627468417342E-2</v>
      </c>
      <c r="Q65" s="12">
        <f t="shared" si="48"/>
        <v>1.8225109218999294E-2</v>
      </c>
      <c r="R65" s="9">
        <f t="shared" si="49"/>
        <v>1.8955666666666669E-2</v>
      </c>
      <c r="S65" s="13">
        <f t="shared" si="50"/>
        <v>0.96145968060558629</v>
      </c>
      <c r="T65" s="2">
        <f t="shared" si="51"/>
        <v>0.01</v>
      </c>
      <c r="U65" s="14">
        <f t="shared" si="52"/>
        <v>9.6145968060558622E-3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3.5714596806055862E-2</v>
      </c>
      <c r="AR65" s="9">
        <f t="shared" si="56"/>
        <v>9.9766666666666666</v>
      </c>
      <c r="AS65" s="1">
        <f t="shared" si="57"/>
        <v>0.19</v>
      </c>
      <c r="AT65" s="1">
        <f t="shared" si="62"/>
        <v>130825</v>
      </c>
      <c r="AU65" s="1">
        <f t="shared" si="58"/>
        <v>59340385.148931406</v>
      </c>
    </row>
    <row r="66" spans="1:48" x14ac:dyDescent="0.15">
      <c r="C66" s="7">
        <v>8</v>
      </c>
      <c r="D66" s="7">
        <f t="shared" si="59"/>
        <v>24.254616116667499</v>
      </c>
      <c r="E66" s="10">
        <f t="shared" si="60"/>
        <v>24.211705938430601</v>
      </c>
      <c r="F66" s="7" t="s">
        <v>83</v>
      </c>
      <c r="G66" s="1">
        <v>9</v>
      </c>
      <c r="H66" s="9">
        <f t="shared" si="42"/>
        <v>24.254616116667499</v>
      </c>
      <c r="I66" s="9">
        <f t="shared" si="43"/>
        <v>297.40461611666746</v>
      </c>
      <c r="J66" s="9">
        <f t="shared" si="44"/>
        <v>0.31896885859360075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0.30599324488161139</v>
      </c>
      <c r="P66" s="9">
        <f t="shared" si="47"/>
        <v>9.7602316057239749E-2</v>
      </c>
      <c r="Q66" s="12">
        <f t="shared" si="48"/>
        <v>1.8544440050875553E-2</v>
      </c>
      <c r="R66" s="9">
        <f t="shared" si="49"/>
        <v>1.8955666666666669E-2</v>
      </c>
      <c r="S66" s="13">
        <f t="shared" si="50"/>
        <v>0.97830587427904847</v>
      </c>
      <c r="T66" s="2">
        <f t="shared" si="51"/>
        <v>0.01</v>
      </c>
      <c r="U66" s="14">
        <f t="shared" si="52"/>
        <v>9.7830587427904844E-3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3.5883058742790484E-2</v>
      </c>
      <c r="AR66" s="9">
        <f t="shared" si="56"/>
        <v>9.9766666666666666</v>
      </c>
      <c r="AS66" s="1">
        <f t="shared" si="57"/>
        <v>0.19</v>
      </c>
      <c r="AT66" s="1">
        <f t="shared" si="62"/>
        <v>130825</v>
      </c>
      <c r="AU66" s="1">
        <f t="shared" si="58"/>
        <v>59620287.404668823</v>
      </c>
    </row>
    <row r="67" spans="1:48" x14ac:dyDescent="0.15">
      <c r="C67" s="7">
        <v>9</v>
      </c>
      <c r="D67" s="7">
        <f t="shared" si="59"/>
        <v>20.9462470348831</v>
      </c>
      <c r="E67" s="10">
        <f t="shared" si="60"/>
        <v>24.254616116667499</v>
      </c>
      <c r="F67" s="7" t="s">
        <v>83</v>
      </c>
      <c r="G67" s="1">
        <v>10</v>
      </c>
      <c r="H67" s="9">
        <f t="shared" si="42"/>
        <v>20.9462470348831</v>
      </c>
      <c r="I67" s="9">
        <f t="shared" si="43"/>
        <v>294.09624703488305</v>
      </c>
      <c r="J67" s="9">
        <f t="shared" si="44"/>
        <v>0.22069932793684813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0.30815759549103833</v>
      </c>
      <c r="P67" s="9">
        <f t="shared" si="47"/>
        <v>6.8010174223507261E-2</v>
      </c>
      <c r="Q67" s="12">
        <f t="shared" si="48"/>
        <v>1.2921933102466379E-2</v>
      </c>
      <c r="R67" s="9">
        <f t="shared" si="49"/>
        <v>1.8955666666666669E-2</v>
      </c>
      <c r="S67" s="13">
        <f t="shared" si="50"/>
        <v>0.68169235773645753</v>
      </c>
      <c r="T67" s="2">
        <f t="shared" si="51"/>
        <v>0.01</v>
      </c>
      <c r="U67" s="14">
        <f t="shared" si="52"/>
        <v>6.8169235773645753E-3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3.2916923577364574E-2</v>
      </c>
      <c r="AR67" s="9">
        <f t="shared" si="56"/>
        <v>9.9766666666666666</v>
      </c>
      <c r="AS67" s="1">
        <f t="shared" si="57"/>
        <v>0.19</v>
      </c>
      <c r="AT67" s="1">
        <f t="shared" si="62"/>
        <v>130825</v>
      </c>
      <c r="AU67" s="1">
        <f t="shared" si="58"/>
        <v>54692005.445447095</v>
      </c>
    </row>
    <row r="68" spans="1:48" x14ac:dyDescent="0.15">
      <c r="C68" s="7">
        <v>10</v>
      </c>
      <c r="D68" s="7">
        <f t="shared" si="59"/>
        <v>16.366419722777099</v>
      </c>
      <c r="E68" s="10">
        <f t="shared" si="60"/>
        <v>20.9462470348831</v>
      </c>
      <c r="F68" s="7" t="s">
        <v>83</v>
      </c>
      <c r="G68" s="1">
        <v>11</v>
      </c>
      <c r="H68" s="9">
        <f t="shared" si="42"/>
        <v>16.366419722777099</v>
      </c>
      <c r="I68" s="9">
        <f t="shared" si="43"/>
        <v>289.51641972277707</v>
      </c>
      <c r="J68" s="9">
        <f t="shared" si="44"/>
        <v>0.13072261283264097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0.22814005020415454</v>
      </c>
      <c r="O68" s="9">
        <f t="shared" si="61"/>
        <v>0.11177403773004321</v>
      </c>
      <c r="P68" s="9">
        <f t="shared" si="47"/>
        <v>1.4611394258925443E-2</v>
      </c>
      <c r="Q68" s="12">
        <f t="shared" si="48"/>
        <v>2.7761649091958343E-3</v>
      </c>
      <c r="R68" s="9">
        <f t="shared" si="49"/>
        <v>1.8955666666666669E-2</v>
      </c>
      <c r="S68" s="13">
        <f t="shared" si="50"/>
        <v>0.14645567249173513</v>
      </c>
      <c r="T68" s="2">
        <f t="shared" si="51"/>
        <v>0.01</v>
      </c>
      <c r="U68" s="14">
        <f t="shared" si="52"/>
        <v>1.4645567249173513E-3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1.3464556724917351E-2</v>
      </c>
      <c r="AR68" s="9">
        <f t="shared" si="56"/>
        <v>9.9766666666666666</v>
      </c>
      <c r="AS68" s="1">
        <f t="shared" si="57"/>
        <v>0.19</v>
      </c>
      <c r="AT68" s="1">
        <f t="shared" si="62"/>
        <v>130825</v>
      </c>
      <c r="AU68" s="1">
        <f t="shared" si="58"/>
        <v>22371580.624445152</v>
      </c>
    </row>
    <row r="69" spans="1:48" x14ac:dyDescent="0.15">
      <c r="C69" s="7">
        <v>11</v>
      </c>
      <c r="D69" s="7">
        <f t="shared" si="59"/>
        <v>11.8315160764674</v>
      </c>
      <c r="E69" s="10">
        <f t="shared" si="60"/>
        <v>16.366419722777099</v>
      </c>
      <c r="F69" s="7" t="s">
        <v>85</v>
      </c>
      <c r="G69" s="1">
        <v>12</v>
      </c>
      <c r="H69" s="9">
        <f t="shared" si="42"/>
        <v>11.8315160764674</v>
      </c>
      <c r="I69" s="9">
        <f t="shared" si="43"/>
        <v>284.98151607646736</v>
      </c>
      <c r="J69" s="9">
        <f t="shared" si="44"/>
        <v>7.6547000448571337E-2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0.19692931013778445</v>
      </c>
      <c r="P69" s="9">
        <f t="shared" si="47"/>
        <v>1.5074347991453831E-2</v>
      </c>
      <c r="Q69" s="12">
        <f t="shared" si="48"/>
        <v>2.8641261183762279E-3</v>
      </c>
      <c r="R69" s="9">
        <f t="shared" si="49"/>
        <v>1.8955666666666669E-2</v>
      </c>
      <c r="S69" s="13">
        <f t="shared" si="50"/>
        <v>0.15109603733498658</v>
      </c>
      <c r="T69" s="2">
        <f t="shared" si="51"/>
        <v>0.01</v>
      </c>
      <c r="U69" s="14">
        <f t="shared" si="52"/>
        <v>1.5109603733498658E-3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1.3510960373349866E-2</v>
      </c>
      <c r="AR69" s="9">
        <f t="shared" si="56"/>
        <v>9.9766666666666666</v>
      </c>
      <c r="AS69" s="1">
        <f t="shared" si="57"/>
        <v>0.19</v>
      </c>
      <c r="AT69" s="1">
        <f t="shared" si="62"/>
        <v>130825</v>
      </c>
      <c r="AU69" s="1">
        <f t="shared" si="58"/>
        <v>22448681.04322502</v>
      </c>
      <c r="AV69" s="1">
        <f>SUM(AU58:AU69)</f>
        <v>409126792.29177225</v>
      </c>
    </row>
    <row r="70" spans="1:48" x14ac:dyDescent="0.15">
      <c r="C70" s="7">
        <v>12</v>
      </c>
      <c r="D70" s="7">
        <f t="shared" si="59"/>
        <v>6.50614397973027</v>
      </c>
      <c r="E70" s="10">
        <f t="shared" si="60"/>
        <v>11.8315160764674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7.1300825968064503</v>
      </c>
      <c r="E73" s="7"/>
      <c r="F73" s="7"/>
      <c r="G73" s="1">
        <v>1</v>
      </c>
      <c r="H73" s="9">
        <f t="shared" ref="H73:H84" si="63">E74</f>
        <v>7.1300825968064503</v>
      </c>
      <c r="I73" s="9">
        <f t="shared" ref="I73:I84" si="64">H73+273.15</f>
        <v>280.28008259680644</v>
      </c>
      <c r="J73" s="9">
        <f t="shared" ref="J73:J84" si="65">EXP(($C$15*(I73-$C$13))/($C$16*I73*$C$13))</f>
        <v>4.3154904213640134E-2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4.725462011393595E-3</v>
      </c>
      <c r="Q73" s="12">
        <f t="shared" ref="Q73:Q84" si="69">P73*$B$75</f>
        <v>8.5058316205084705E-4</v>
      </c>
      <c r="R73" s="9">
        <f t="shared" ref="R73:R84" si="70">L73*$B$75</f>
        <v>1.9710000000000002E-2</v>
      </c>
      <c r="S73" s="13">
        <f t="shared" ref="S73:S84" si="71">Q73/R73</f>
        <v>4.3154904213640127E-2</v>
      </c>
      <c r="T73" s="2">
        <f t="shared" ref="T73:T84" si="72">$B$74/100</f>
        <v>0.01</v>
      </c>
      <c r="U73" s="14">
        <f t="shared" ref="U73:U84" si="73">S73*T73</f>
        <v>4.3154904213640129E-4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1.3031549042136402E-2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12166.666666666666</v>
      </c>
      <c r="AU73" s="1">
        <f t="shared" ref="AU73:AU84" si="79">AT73*10000*AS73*0.67*AR73*AQ73</f>
        <v>2093770.5140931783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6.9497944899746402</v>
      </c>
      <c r="E74" s="10">
        <f t="shared" ref="E74:E85" si="81">D73</f>
        <v>7.1300825968064503</v>
      </c>
      <c r="F74" s="7" t="s">
        <v>83</v>
      </c>
      <c r="G74" s="1">
        <v>2</v>
      </c>
      <c r="H74" s="9">
        <f t="shared" si="63"/>
        <v>6.9497944899746402</v>
      </c>
      <c r="I74" s="9">
        <f t="shared" si="64"/>
        <v>280.09979448997461</v>
      </c>
      <c r="J74" s="9">
        <f t="shared" si="65"/>
        <v>4.2200655593208375E-2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0.21427453798860643</v>
      </c>
      <c r="P74" s="9">
        <f t="shared" si="68"/>
        <v>9.0425259800510239E-3</v>
      </c>
      <c r="Q74" s="12">
        <f t="shared" si="69"/>
        <v>1.6276546764091842E-3</v>
      </c>
      <c r="R74" s="9">
        <f t="shared" si="70"/>
        <v>1.9710000000000002E-2</v>
      </c>
      <c r="S74" s="13">
        <f t="shared" si="71"/>
        <v>8.2580145936539021E-2</v>
      </c>
      <c r="T74" s="2">
        <f t="shared" si="72"/>
        <v>0.01</v>
      </c>
      <c r="U74" s="14">
        <f t="shared" si="73"/>
        <v>8.2580145936539027E-4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1.3425801459365391E-2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12166.666666666666</v>
      </c>
      <c r="AU74" s="1">
        <f t="shared" si="79"/>
        <v>2157114.7937052888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7.9517599201896703</v>
      </c>
      <c r="E75" s="10">
        <f t="shared" si="81"/>
        <v>6.9497944899746402</v>
      </c>
      <c r="F75" s="7" t="s">
        <v>83</v>
      </c>
      <c r="G75" s="1">
        <v>3</v>
      </c>
      <c r="H75" s="9">
        <f t="shared" si="63"/>
        <v>7.9517599201896703</v>
      </c>
      <c r="I75" s="9">
        <f t="shared" si="64"/>
        <v>281.10175992018964</v>
      </c>
      <c r="J75" s="9">
        <f t="shared" si="65"/>
        <v>4.7767318975158776E-2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0.31473201200855544</v>
      </c>
      <c r="P75" s="9">
        <f t="shared" si="68"/>
        <v>1.503390440930617E-2</v>
      </c>
      <c r="Q75" s="12">
        <f t="shared" si="69"/>
        <v>2.7061027936751106E-3</v>
      </c>
      <c r="R75" s="9">
        <f t="shared" si="70"/>
        <v>1.9710000000000002E-2</v>
      </c>
      <c r="S75" s="13">
        <f t="shared" si="71"/>
        <v>0.13729593067859513</v>
      </c>
      <c r="T75" s="2">
        <f t="shared" si="72"/>
        <v>0.01</v>
      </c>
      <c r="U75" s="14">
        <f t="shared" si="73"/>
        <v>1.3729593067859514E-3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1.3972959306785951E-2</v>
      </c>
      <c r="AR75" s="9">
        <f t="shared" si="77"/>
        <v>10.950000000000001</v>
      </c>
      <c r="AS75" s="1">
        <f t="shared" si="78"/>
        <v>0.18</v>
      </c>
      <c r="AT75" s="1">
        <f t="shared" si="83"/>
        <v>12166.666666666666</v>
      </c>
      <c r="AU75" s="1">
        <f t="shared" si="79"/>
        <v>2245026.2893977491</v>
      </c>
    </row>
    <row r="76" spans="1:48" x14ac:dyDescent="0.15">
      <c r="C76" s="7">
        <v>3</v>
      </c>
      <c r="D76" s="7">
        <f t="shared" si="80"/>
        <v>10.914082714796599</v>
      </c>
      <c r="E76" s="10">
        <f t="shared" si="81"/>
        <v>7.9517599201896703</v>
      </c>
      <c r="F76" s="7" t="s">
        <v>83</v>
      </c>
      <c r="G76" s="1">
        <v>4</v>
      </c>
      <c r="H76" s="9">
        <f t="shared" si="63"/>
        <v>10.914082714796599</v>
      </c>
      <c r="I76" s="9">
        <f t="shared" si="64"/>
        <v>284.0640827147966</v>
      </c>
      <c r="J76" s="9">
        <f t="shared" si="65"/>
        <v>6.8549681790747719E-2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0.40919810759924924</v>
      </c>
      <c r="P76" s="9">
        <f t="shared" si="68"/>
        <v>2.8050400065304681E-2</v>
      </c>
      <c r="Q76" s="12">
        <f t="shared" si="69"/>
        <v>5.0490720117548427E-3</v>
      </c>
      <c r="R76" s="9">
        <f t="shared" si="70"/>
        <v>1.9710000000000002E-2</v>
      </c>
      <c r="S76" s="13">
        <f t="shared" si="71"/>
        <v>0.25616803712607011</v>
      </c>
      <c r="T76" s="2">
        <f t="shared" si="72"/>
        <v>0.01</v>
      </c>
      <c r="U76" s="14">
        <f t="shared" si="73"/>
        <v>2.5616803712607012E-3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1.5161680371260701E-2</v>
      </c>
      <c r="AR76" s="9">
        <f t="shared" si="77"/>
        <v>10.950000000000001</v>
      </c>
      <c r="AS76" s="1">
        <f t="shared" si="78"/>
        <v>0.18</v>
      </c>
      <c r="AT76" s="1">
        <f t="shared" si="83"/>
        <v>12166.666666666666</v>
      </c>
      <c r="AU76" s="1">
        <f t="shared" si="79"/>
        <v>2436017.3301582155</v>
      </c>
    </row>
    <row r="77" spans="1:48" x14ac:dyDescent="0.15">
      <c r="C77" s="7">
        <v>4</v>
      </c>
      <c r="D77" s="7">
        <f t="shared" si="80"/>
        <v>15.7909262126143</v>
      </c>
      <c r="E77" s="10">
        <f t="shared" si="81"/>
        <v>10.914082714796599</v>
      </c>
      <c r="F77" s="7" t="s">
        <v>83</v>
      </c>
      <c r="G77" s="1">
        <v>5</v>
      </c>
      <c r="H77" s="9">
        <f t="shared" si="63"/>
        <v>15.7909262126143</v>
      </c>
      <c r="I77" s="9">
        <f t="shared" si="64"/>
        <v>288.94092621261427</v>
      </c>
      <c r="J77" s="9">
        <f t="shared" si="65"/>
        <v>0.12225306239521723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0.36209032215724735</v>
      </c>
      <c r="O77" s="9">
        <f t="shared" si="82"/>
        <v>0.12855738537669725</v>
      </c>
      <c r="P77" s="9">
        <f t="shared" si="68"/>
        <v>1.5716534055823357E-2</v>
      </c>
      <c r="Q77" s="12">
        <f t="shared" si="69"/>
        <v>2.8289761300482044E-3</v>
      </c>
      <c r="R77" s="9">
        <f t="shared" si="70"/>
        <v>1.9710000000000002E-2</v>
      </c>
      <c r="S77" s="13">
        <f t="shared" si="71"/>
        <v>0.14352999137738226</v>
      </c>
      <c r="T77" s="2">
        <f t="shared" si="72"/>
        <v>0.01</v>
      </c>
      <c r="U77" s="14">
        <f t="shared" si="73"/>
        <v>1.4352999137738226E-3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1.4035299913773823E-2</v>
      </c>
      <c r="AR77" s="9">
        <f t="shared" si="77"/>
        <v>10.950000000000001</v>
      </c>
      <c r="AS77" s="1">
        <f t="shared" si="78"/>
        <v>0.18</v>
      </c>
      <c r="AT77" s="1">
        <f t="shared" si="83"/>
        <v>12166.666666666666</v>
      </c>
      <c r="AU77" s="1">
        <f t="shared" si="79"/>
        <v>2255042.5142010963</v>
      </c>
    </row>
    <row r="78" spans="1:48" x14ac:dyDescent="0.15">
      <c r="C78" s="7">
        <v>5</v>
      </c>
      <c r="D78" s="7">
        <f t="shared" si="80"/>
        <v>19.076717070198001</v>
      </c>
      <c r="E78" s="10">
        <f t="shared" si="81"/>
        <v>15.7909262126143</v>
      </c>
      <c r="F78" s="7" t="s">
        <v>85</v>
      </c>
      <c r="G78" s="1">
        <v>6</v>
      </c>
      <c r="H78" s="9">
        <f t="shared" si="63"/>
        <v>19.076717070198001</v>
      </c>
      <c r="I78" s="9">
        <f t="shared" si="64"/>
        <v>292.22671707019799</v>
      </c>
      <c r="J78" s="9">
        <f t="shared" si="65"/>
        <v>0.17857255823370988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0.22234085132087392</v>
      </c>
      <c r="P78" s="9">
        <f t="shared" si="68"/>
        <v>3.9703974620229385E-2</v>
      </c>
      <c r="Q78" s="12">
        <f t="shared" si="69"/>
        <v>7.1467154316412892E-3</v>
      </c>
      <c r="R78" s="9">
        <f t="shared" si="70"/>
        <v>1.9710000000000002E-2</v>
      </c>
      <c r="S78" s="13">
        <f t="shared" si="71"/>
        <v>0.36259337552720894</v>
      </c>
      <c r="T78" s="2">
        <f t="shared" si="72"/>
        <v>0.01</v>
      </c>
      <c r="U78" s="14">
        <f t="shared" si="73"/>
        <v>3.6259337552720892E-3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1.6225933755272089E-2</v>
      </c>
      <c r="AR78" s="9">
        <f t="shared" si="77"/>
        <v>10.950000000000001</v>
      </c>
      <c r="AS78" s="1">
        <f t="shared" si="78"/>
        <v>0.18</v>
      </c>
      <c r="AT78" s="1">
        <f t="shared" si="83"/>
        <v>12166.666666666666</v>
      </c>
      <c r="AU78" s="1">
        <f t="shared" si="79"/>
        <v>2607010.2296026256</v>
      </c>
    </row>
    <row r="79" spans="1:48" x14ac:dyDescent="0.15">
      <c r="C79" s="7">
        <v>6</v>
      </c>
      <c r="D79" s="7">
        <f t="shared" si="80"/>
        <v>21.679869238300999</v>
      </c>
      <c r="E79" s="10">
        <f t="shared" si="81"/>
        <v>19.076717070198001</v>
      </c>
      <c r="F79" s="7" t="s">
        <v>83</v>
      </c>
      <c r="G79" s="1">
        <v>7</v>
      </c>
      <c r="H79" s="9">
        <f t="shared" si="63"/>
        <v>21.679869238300999</v>
      </c>
      <c r="I79" s="9">
        <f t="shared" si="64"/>
        <v>294.829869238301</v>
      </c>
      <c r="J79" s="9">
        <f t="shared" si="65"/>
        <v>0.23965066677911079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0.29213687670064453</v>
      </c>
      <c r="P79" s="9">
        <f t="shared" si="68"/>
        <v>7.0010797292076335E-2</v>
      </c>
      <c r="Q79" s="12">
        <f t="shared" si="69"/>
        <v>1.260194351257374E-2</v>
      </c>
      <c r="R79" s="9">
        <f t="shared" si="70"/>
        <v>1.9710000000000002E-2</v>
      </c>
      <c r="S79" s="13">
        <f t="shared" si="71"/>
        <v>0.63936801179978375</v>
      </c>
      <c r="T79" s="2">
        <f t="shared" si="72"/>
        <v>0.01</v>
      </c>
      <c r="U79" s="14">
        <f t="shared" si="73"/>
        <v>6.3936801179978377E-3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3.4293680117997841E-2</v>
      </c>
      <c r="AR79" s="9">
        <f t="shared" si="77"/>
        <v>10.950000000000001</v>
      </c>
      <c r="AS79" s="1">
        <f t="shared" si="78"/>
        <v>0.18</v>
      </c>
      <c r="AT79" s="1">
        <f t="shared" si="83"/>
        <v>12166.666666666666</v>
      </c>
      <c r="AU79" s="1">
        <f t="shared" si="79"/>
        <v>5509943.2936666366</v>
      </c>
    </row>
    <row r="80" spans="1:48" x14ac:dyDescent="0.15">
      <c r="C80" s="7">
        <v>7</v>
      </c>
      <c r="D80" s="7">
        <f t="shared" si="80"/>
        <v>24.211705938430601</v>
      </c>
      <c r="E80" s="10">
        <f t="shared" si="81"/>
        <v>21.679869238300999</v>
      </c>
      <c r="F80" s="7" t="s">
        <v>83</v>
      </c>
      <c r="G80" s="1">
        <v>8</v>
      </c>
      <c r="H80" s="9">
        <f t="shared" si="63"/>
        <v>24.211705938430601</v>
      </c>
      <c r="I80" s="9">
        <f t="shared" si="64"/>
        <v>297.36170593843059</v>
      </c>
      <c r="J80" s="9">
        <f t="shared" si="65"/>
        <v>0.31746548767838445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0.3316260794085682</v>
      </c>
      <c r="P80" s="9">
        <f t="shared" si="68"/>
        <v>0.10527983502631175</v>
      </c>
      <c r="Q80" s="12">
        <f t="shared" si="69"/>
        <v>1.8950370304736112E-2</v>
      </c>
      <c r="R80" s="9">
        <f t="shared" si="70"/>
        <v>1.9710000000000002E-2</v>
      </c>
      <c r="S80" s="13">
        <f t="shared" si="71"/>
        <v>0.96145968060558651</v>
      </c>
      <c r="T80" s="2">
        <f t="shared" si="72"/>
        <v>0.01</v>
      </c>
      <c r="U80" s="14">
        <f t="shared" si="73"/>
        <v>9.6145968060558657E-3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3.7514596806055865E-2</v>
      </c>
      <c r="AR80" s="9">
        <f t="shared" si="77"/>
        <v>10.950000000000001</v>
      </c>
      <c r="AS80" s="1">
        <f t="shared" si="78"/>
        <v>0.18</v>
      </c>
      <c r="AT80" s="1">
        <f t="shared" si="83"/>
        <v>12166.666666666666</v>
      </c>
      <c r="AU80" s="1">
        <f t="shared" si="79"/>
        <v>6027445.8843410723</v>
      </c>
    </row>
    <row r="81" spans="1:48" x14ac:dyDescent="0.15">
      <c r="C81" s="7">
        <v>8</v>
      </c>
      <c r="D81" s="7">
        <f t="shared" si="80"/>
        <v>24.254616116667499</v>
      </c>
      <c r="E81" s="10">
        <f t="shared" si="81"/>
        <v>24.211705938430601</v>
      </c>
      <c r="F81" s="7" t="s">
        <v>83</v>
      </c>
      <c r="G81" s="1">
        <v>9</v>
      </c>
      <c r="H81" s="9">
        <f t="shared" si="63"/>
        <v>24.254616116667499</v>
      </c>
      <c r="I81" s="9">
        <f t="shared" si="64"/>
        <v>297.40461611666746</v>
      </c>
      <c r="J81" s="9">
        <f t="shared" si="65"/>
        <v>0.31896885859360075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0.33584624438225641</v>
      </c>
      <c r="P81" s="9">
        <f t="shared" si="68"/>
        <v>0.10712449323355583</v>
      </c>
      <c r="Q81" s="12">
        <f t="shared" si="69"/>
        <v>1.9282408782040048E-2</v>
      </c>
      <c r="R81" s="9">
        <f t="shared" si="70"/>
        <v>1.9710000000000002E-2</v>
      </c>
      <c r="S81" s="13">
        <f t="shared" si="71"/>
        <v>0.97830587427904847</v>
      </c>
      <c r="T81" s="2">
        <f t="shared" si="72"/>
        <v>0.01</v>
      </c>
      <c r="U81" s="14">
        <f t="shared" si="73"/>
        <v>9.7830587427904844E-3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3.7683058742790487E-2</v>
      </c>
      <c r="AR81" s="9">
        <f t="shared" si="77"/>
        <v>10.950000000000001</v>
      </c>
      <c r="AS81" s="1">
        <f t="shared" si="78"/>
        <v>0.18</v>
      </c>
      <c r="AT81" s="1">
        <f t="shared" si="83"/>
        <v>12166.666666666666</v>
      </c>
      <c r="AU81" s="1">
        <f t="shared" si="79"/>
        <v>6054512.5542159649</v>
      </c>
    </row>
    <row r="82" spans="1:48" x14ac:dyDescent="0.15">
      <c r="C82" s="7">
        <v>9</v>
      </c>
      <c r="D82" s="7">
        <f t="shared" si="80"/>
        <v>20.9462470348831</v>
      </c>
      <c r="E82" s="10">
        <f t="shared" si="81"/>
        <v>24.254616116667499</v>
      </c>
      <c r="F82" s="7" t="s">
        <v>83</v>
      </c>
      <c r="G82" s="1">
        <v>10</v>
      </c>
      <c r="H82" s="9">
        <f t="shared" si="63"/>
        <v>20.9462470348831</v>
      </c>
      <c r="I82" s="9">
        <f t="shared" si="64"/>
        <v>294.09624703488305</v>
      </c>
      <c r="J82" s="9">
        <f t="shared" si="65"/>
        <v>0.22069932793684813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0.33822175114870062</v>
      </c>
      <c r="P82" s="9">
        <f t="shared" si="68"/>
        <v>7.4645313172142125E-2</v>
      </c>
      <c r="Q82" s="12">
        <f t="shared" si="69"/>
        <v>1.3436156370985582E-2</v>
      </c>
      <c r="R82" s="9">
        <f t="shared" si="70"/>
        <v>1.9710000000000002E-2</v>
      </c>
      <c r="S82" s="13">
        <f t="shared" si="71"/>
        <v>0.68169235773645764</v>
      </c>
      <c r="T82" s="2">
        <f t="shared" si="72"/>
        <v>0.01</v>
      </c>
      <c r="U82" s="14">
        <f t="shared" si="73"/>
        <v>6.8169235773645762E-3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3.4716923577364577E-2</v>
      </c>
      <c r="AR82" s="9">
        <f t="shared" si="77"/>
        <v>10.950000000000001</v>
      </c>
      <c r="AS82" s="1">
        <f t="shared" si="78"/>
        <v>0.18</v>
      </c>
      <c r="AT82" s="1">
        <f t="shared" si="83"/>
        <v>12166.666666666666</v>
      </c>
      <c r="AU82" s="1">
        <f t="shared" si="79"/>
        <v>5577945.5451748408</v>
      </c>
    </row>
    <row r="83" spans="1:48" x14ac:dyDescent="0.15">
      <c r="C83" s="7">
        <v>10</v>
      </c>
      <c r="D83" s="7">
        <f t="shared" si="80"/>
        <v>16.366419722777099</v>
      </c>
      <c r="E83" s="10">
        <f t="shared" si="81"/>
        <v>20.9462470348831</v>
      </c>
      <c r="F83" s="7" t="s">
        <v>83</v>
      </c>
      <c r="G83" s="1">
        <v>11</v>
      </c>
      <c r="H83" s="9">
        <f t="shared" si="63"/>
        <v>16.366419722777099</v>
      </c>
      <c r="I83" s="9">
        <f t="shared" si="64"/>
        <v>289.51641972277707</v>
      </c>
      <c r="J83" s="9">
        <f t="shared" si="65"/>
        <v>0.13072261283264097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0.25039761607773059</v>
      </c>
      <c r="O83" s="9">
        <f t="shared" si="82"/>
        <v>0.12267882189882789</v>
      </c>
      <c r="P83" s="9">
        <f t="shared" si="68"/>
        <v>1.6036896137844994E-2</v>
      </c>
      <c r="Q83" s="12">
        <f t="shared" si="69"/>
        <v>2.8866413048120989E-3</v>
      </c>
      <c r="R83" s="9">
        <f t="shared" si="70"/>
        <v>1.9710000000000002E-2</v>
      </c>
      <c r="S83" s="13">
        <f t="shared" si="71"/>
        <v>0.14645567249173508</v>
      </c>
      <c r="T83" s="2">
        <f t="shared" si="72"/>
        <v>0.01</v>
      </c>
      <c r="U83" s="14">
        <f t="shared" si="73"/>
        <v>1.4645567249173509E-3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1.4064556724917351E-2</v>
      </c>
      <c r="AR83" s="9">
        <f t="shared" si="77"/>
        <v>10.950000000000001</v>
      </c>
      <c r="AS83" s="1">
        <f t="shared" si="78"/>
        <v>0.18</v>
      </c>
      <c r="AT83" s="1">
        <f t="shared" si="83"/>
        <v>12166.666666666666</v>
      </c>
      <c r="AU83" s="1">
        <f t="shared" si="79"/>
        <v>2259743.1870305995</v>
      </c>
    </row>
    <row r="84" spans="1:48" x14ac:dyDescent="0.15">
      <c r="C84" s="7">
        <v>11</v>
      </c>
      <c r="D84" s="7">
        <f t="shared" si="80"/>
        <v>11.8315160764674</v>
      </c>
      <c r="E84" s="10">
        <f t="shared" si="81"/>
        <v>16.366419722777099</v>
      </c>
      <c r="F84" s="7" t="s">
        <v>85</v>
      </c>
      <c r="G84" s="1">
        <v>12</v>
      </c>
      <c r="H84" s="9">
        <f t="shared" si="63"/>
        <v>11.8315160764674</v>
      </c>
      <c r="I84" s="9">
        <f t="shared" si="64"/>
        <v>284.98151607646736</v>
      </c>
      <c r="J84" s="9">
        <f t="shared" si="65"/>
        <v>7.6547000448571337E-2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0.2161419257609829</v>
      </c>
      <c r="P84" s="9">
        <f t="shared" si="68"/>
        <v>1.6545016088181031E-2</v>
      </c>
      <c r="Q84" s="12">
        <f t="shared" si="69"/>
        <v>2.9781028958725856E-3</v>
      </c>
      <c r="R84" s="9">
        <f t="shared" si="70"/>
        <v>1.9710000000000002E-2</v>
      </c>
      <c r="S84" s="13">
        <f t="shared" si="71"/>
        <v>0.15109603733498658</v>
      </c>
      <c r="T84" s="2">
        <f t="shared" si="72"/>
        <v>0.01</v>
      </c>
      <c r="U84" s="14">
        <f t="shared" si="73"/>
        <v>1.5109603733498658E-3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1.4110960373349865E-2</v>
      </c>
      <c r="AR84" s="9">
        <f t="shared" si="77"/>
        <v>10.950000000000001</v>
      </c>
      <c r="AS84" s="1">
        <f t="shared" si="78"/>
        <v>0.18</v>
      </c>
      <c r="AT84" s="1">
        <f t="shared" si="83"/>
        <v>12166.666666666666</v>
      </c>
      <c r="AU84" s="1">
        <f t="shared" si="79"/>
        <v>2267198.8310618801</v>
      </c>
      <c r="AV84" s="1">
        <f>SUM(AU73:AU84)</f>
        <v>41490770.966649145</v>
      </c>
    </row>
    <row r="85" spans="1:48" x14ac:dyDescent="0.15">
      <c r="C85" s="7">
        <v>12</v>
      </c>
      <c r="D85" s="7">
        <f t="shared" si="80"/>
        <v>6.50614397973027</v>
      </c>
      <c r="E85" s="10">
        <f t="shared" si="81"/>
        <v>11.8315160764674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7.1300825968064503</v>
      </c>
      <c r="E89" s="7"/>
      <c r="F89" s="7"/>
      <c r="G89" s="1">
        <v>1</v>
      </c>
      <c r="H89" s="9">
        <f t="shared" ref="H89:H100" si="84">E90</f>
        <v>7.1300825968064503</v>
      </c>
      <c r="I89" s="9">
        <f t="shared" ref="I89:I100" si="85">H89+273.15</f>
        <v>280.28008259680644</v>
      </c>
      <c r="J89" s="9">
        <f t="shared" ref="J89:J100" si="86">EXP(($C$15*(I89-$C$13))/($C$16*I89*$C$13))</f>
        <v>4.3154904213640134E-2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0.22894863445201966</v>
      </c>
      <c r="Q89" s="12">
        <f t="shared" ref="Q89:Q100" si="90">P89*$B$91</f>
        <v>0.10302688550340884</v>
      </c>
      <c r="R89" s="9">
        <f t="shared" ref="R89:R100" si="91">L89*$B$91</f>
        <v>2.3873737500000001</v>
      </c>
      <c r="S89" s="13">
        <f t="shared" ref="S89:S100" si="92">Q89/R89</f>
        <v>4.3154904213640127E-2</v>
      </c>
      <c r="T89" s="2">
        <f t="shared" ref="T89:T100" si="93">$B$90/100</f>
        <v>0.51</v>
      </c>
      <c r="U89" s="14">
        <f t="shared" ref="U89:U100" si="94">S89*T89</f>
        <v>2.2009001148956465E-2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3.6972713846410377E-2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2203783.3333333335</v>
      </c>
      <c r="AN89" s="1">
        <f t="shared" ref="AN89:AN100" si="98">AM89*10000*AK89*AJ89</f>
        <v>8475941454.797533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6.9497944899746402</v>
      </c>
      <c r="E90" s="10">
        <f t="shared" ref="E90:E101" si="100">D89</f>
        <v>7.1300825968064503</v>
      </c>
      <c r="F90" s="7" t="s">
        <v>83</v>
      </c>
      <c r="G90" s="1">
        <v>2</v>
      </c>
      <c r="H90" s="9">
        <f t="shared" si="84"/>
        <v>6.9497944899746402</v>
      </c>
      <c r="I90" s="9">
        <f t="shared" si="85"/>
        <v>280.09979448997461</v>
      </c>
      <c r="J90" s="9">
        <f t="shared" si="86"/>
        <v>4.2200655593208375E-2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10.381601365547981</v>
      </c>
      <c r="P90" s="9">
        <f t="shared" si="89"/>
        <v>0.43811038373347211</v>
      </c>
      <c r="Q90" s="12">
        <f t="shared" si="90"/>
        <v>0.19714967268006245</v>
      </c>
      <c r="R90" s="9">
        <f t="shared" si="91"/>
        <v>2.3873737500000001</v>
      </c>
      <c r="S90" s="13">
        <f t="shared" si="92"/>
        <v>8.2580145936539034E-2</v>
      </c>
      <c r="T90" s="2">
        <f t="shared" si="93"/>
        <v>0.51</v>
      </c>
      <c r="U90" s="14">
        <f t="shared" si="94"/>
        <v>4.2115874427634911E-2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4.3034936139931923E-2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2203783.3333333335</v>
      </c>
      <c r="AN90" s="1">
        <f t="shared" si="98"/>
        <v>9865697193.5650234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7.9517599201896703</v>
      </c>
      <c r="E91" s="10">
        <f t="shared" si="100"/>
        <v>6.9497944899746402</v>
      </c>
      <c r="F91" s="7" t="s">
        <v>83</v>
      </c>
      <c r="G91" s="1">
        <v>3</v>
      </c>
      <c r="H91" s="9">
        <f t="shared" si="84"/>
        <v>7.9517599201896703</v>
      </c>
      <c r="I91" s="9">
        <f t="shared" si="85"/>
        <v>281.10175992018964</v>
      </c>
      <c r="J91" s="9">
        <f t="shared" si="86"/>
        <v>4.7767318975158776E-2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15.248765981814509</v>
      </c>
      <c r="P91" s="9">
        <f t="shared" si="89"/>
        <v>0.72839266863088381</v>
      </c>
      <c r="Q91" s="12">
        <f t="shared" si="90"/>
        <v>0.32777670088389771</v>
      </c>
      <c r="R91" s="9">
        <f t="shared" si="91"/>
        <v>2.3873737500000001</v>
      </c>
      <c r="S91" s="13">
        <f t="shared" si="92"/>
        <v>0.13729593067859513</v>
      </c>
      <c r="T91" s="2">
        <f t="shared" si="93"/>
        <v>0.51</v>
      </c>
      <c r="U91" s="14">
        <f t="shared" si="94"/>
        <v>7.0020924646083518E-2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5.1448308780794177E-2</v>
      </c>
      <c r="AK91" s="9">
        <f t="shared" si="96"/>
        <v>10.4025</v>
      </c>
      <c r="AL91" s="1">
        <f t="shared" si="97"/>
        <v>0.45</v>
      </c>
      <c r="AM91" s="17">
        <f t="shared" si="102"/>
        <v>2203783.3333333335</v>
      </c>
      <c r="AN91" s="1">
        <f t="shared" si="98"/>
        <v>11794450766.742809</v>
      </c>
    </row>
    <row r="92" spans="1:48" x14ac:dyDescent="0.15">
      <c r="C92" s="7">
        <v>3</v>
      </c>
      <c r="D92" s="7">
        <f t="shared" si="99"/>
        <v>10.914082714796599</v>
      </c>
      <c r="E92" s="10">
        <f t="shared" si="100"/>
        <v>7.9517599201896703</v>
      </c>
      <c r="F92" s="7" t="s">
        <v>83</v>
      </c>
      <c r="G92" s="1">
        <v>4</v>
      </c>
      <c r="H92" s="9">
        <f t="shared" si="84"/>
        <v>10.914082714796599</v>
      </c>
      <c r="I92" s="9">
        <f t="shared" si="85"/>
        <v>284.0640827147966</v>
      </c>
      <c r="J92" s="9">
        <f t="shared" si="86"/>
        <v>6.8549681790747719E-2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19.825648313183624</v>
      </c>
      <c r="P92" s="9">
        <f t="shared" si="89"/>
        <v>1.3590418831640116</v>
      </c>
      <c r="Q92" s="12">
        <f t="shared" si="90"/>
        <v>0.61156884742380524</v>
      </c>
      <c r="R92" s="9">
        <f t="shared" si="91"/>
        <v>2.3873737500000001</v>
      </c>
      <c r="S92" s="13">
        <f t="shared" si="92"/>
        <v>0.25616803712607011</v>
      </c>
      <c r="T92" s="2">
        <f t="shared" si="93"/>
        <v>0.51</v>
      </c>
      <c r="U92" s="14">
        <f t="shared" si="94"/>
        <v>0.13064569893429576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6.9726678228690178E-2</v>
      </c>
      <c r="AK92" s="9">
        <f t="shared" si="96"/>
        <v>10.4025</v>
      </c>
      <c r="AL92" s="1">
        <f t="shared" si="97"/>
        <v>0.45</v>
      </c>
      <c r="AM92" s="17">
        <f t="shared" si="102"/>
        <v>2203783.3333333335</v>
      </c>
      <c r="AN92" s="1">
        <f t="shared" si="98"/>
        <v>15984740664.668924</v>
      </c>
    </row>
    <row r="93" spans="1:48" x14ac:dyDescent="0.15">
      <c r="C93" s="7">
        <v>4</v>
      </c>
      <c r="D93" s="7">
        <f t="shared" si="99"/>
        <v>15.7909262126143</v>
      </c>
      <c r="E93" s="10">
        <f t="shared" si="100"/>
        <v>10.914082714796599</v>
      </c>
      <c r="F93" s="7" t="s">
        <v>83</v>
      </c>
      <c r="G93" s="1">
        <v>5</v>
      </c>
      <c r="H93" s="9">
        <f t="shared" si="84"/>
        <v>15.7909262126143</v>
      </c>
      <c r="I93" s="9">
        <f t="shared" si="85"/>
        <v>288.94092621261427</v>
      </c>
      <c r="J93" s="9">
        <f t="shared" si="86"/>
        <v>0.12225306239521723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17.543276108518633</v>
      </c>
      <c r="O93" s="9">
        <f t="shared" si="101"/>
        <v>6.2286053215009787</v>
      </c>
      <c r="P93" s="9">
        <f t="shared" si="89"/>
        <v>0.76146607500464125</v>
      </c>
      <c r="Q93" s="12">
        <f t="shared" si="90"/>
        <v>0.34265973375208858</v>
      </c>
      <c r="R93" s="9">
        <f t="shared" si="91"/>
        <v>2.3873737500000001</v>
      </c>
      <c r="S93" s="13">
        <f t="shared" si="92"/>
        <v>0.14352999137738218</v>
      </c>
      <c r="T93" s="2">
        <f t="shared" si="93"/>
        <v>0.51</v>
      </c>
      <c r="U93" s="14">
        <f t="shared" si="94"/>
        <v>7.320029560246491E-2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4.4980889124143171E-2</v>
      </c>
      <c r="AK93" s="9">
        <f t="shared" si="96"/>
        <v>10.4025</v>
      </c>
      <c r="AL93" s="1">
        <f t="shared" si="97"/>
        <v>0.45</v>
      </c>
      <c r="AM93" s="17">
        <f t="shared" si="102"/>
        <v>2203783.3333333335</v>
      </c>
      <c r="AN93" s="1">
        <f t="shared" si="98"/>
        <v>10311804115.455597</v>
      </c>
    </row>
    <row r="94" spans="1:48" x14ac:dyDescent="0.15">
      <c r="C94" s="7">
        <v>5</v>
      </c>
      <c r="D94" s="7">
        <f t="shared" si="99"/>
        <v>19.076717070198001</v>
      </c>
      <c r="E94" s="10">
        <f t="shared" si="100"/>
        <v>15.7909262126143</v>
      </c>
      <c r="F94" s="7" t="s">
        <v>85</v>
      </c>
      <c r="G94" s="1">
        <v>6</v>
      </c>
      <c r="H94" s="9">
        <f t="shared" si="84"/>
        <v>19.076717070198001</v>
      </c>
      <c r="I94" s="9">
        <f t="shared" si="85"/>
        <v>292.22671707019799</v>
      </c>
      <c r="J94" s="9">
        <f t="shared" si="86"/>
        <v>0.17857255823370988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10.772414246496337</v>
      </c>
      <c r="P94" s="9">
        <f t="shared" si="89"/>
        <v>1.9236575703501131</v>
      </c>
      <c r="Q94" s="12">
        <f t="shared" si="90"/>
        <v>0.86564590665755092</v>
      </c>
      <c r="R94" s="9">
        <f t="shared" si="91"/>
        <v>2.3873737500000001</v>
      </c>
      <c r="S94" s="13">
        <f t="shared" si="92"/>
        <v>0.36259337552720888</v>
      </c>
      <c r="T94" s="2">
        <f t="shared" si="93"/>
        <v>0.51</v>
      </c>
      <c r="U94" s="14">
        <f t="shared" si="94"/>
        <v>0.18492262151887653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8.1883170387941281E-2</v>
      </c>
      <c r="AK94" s="9">
        <f t="shared" si="96"/>
        <v>10.4025</v>
      </c>
      <c r="AL94" s="1">
        <f t="shared" si="97"/>
        <v>0.45</v>
      </c>
      <c r="AM94" s="17">
        <f t="shared" si="102"/>
        <v>2203783.3333333335</v>
      </c>
      <c r="AN94" s="1">
        <f t="shared" si="98"/>
        <v>18771599002.024147</v>
      </c>
    </row>
    <row r="95" spans="1:48" x14ac:dyDescent="0.15">
      <c r="C95" s="7">
        <v>6</v>
      </c>
      <c r="D95" s="7">
        <f t="shared" si="99"/>
        <v>21.679869238300999</v>
      </c>
      <c r="E95" s="10">
        <f t="shared" si="100"/>
        <v>19.076717070198001</v>
      </c>
      <c r="F95" s="7" t="s">
        <v>83</v>
      </c>
      <c r="G95" s="1">
        <v>7</v>
      </c>
      <c r="H95" s="9">
        <f t="shared" si="84"/>
        <v>21.679869238300999</v>
      </c>
      <c r="I95" s="9">
        <f t="shared" si="85"/>
        <v>294.829869238301</v>
      </c>
      <c r="J95" s="9">
        <f t="shared" si="86"/>
        <v>0.23965066677911079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14.154031676146225</v>
      </c>
      <c r="P95" s="9">
        <f t="shared" si="89"/>
        <v>3.3920231288010978</v>
      </c>
      <c r="Q95" s="12">
        <f t="shared" si="90"/>
        <v>1.5264104079604941</v>
      </c>
      <c r="R95" s="9">
        <f t="shared" si="91"/>
        <v>2.3873737500000001</v>
      </c>
      <c r="S95" s="13">
        <f t="shared" si="92"/>
        <v>0.63936801179978375</v>
      </c>
      <c r="T95" s="2">
        <f t="shared" si="93"/>
        <v>0.51</v>
      </c>
      <c r="U95" s="14">
        <f t="shared" si="94"/>
        <v>0.32607768601788972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0.14476742233439377</v>
      </c>
      <c r="AK95" s="9">
        <f t="shared" si="96"/>
        <v>10.4025</v>
      </c>
      <c r="AL95" s="1">
        <f t="shared" si="97"/>
        <v>0.45</v>
      </c>
      <c r="AM95" s="17">
        <f t="shared" si="102"/>
        <v>2203783.3333333335</v>
      </c>
      <c r="AN95" s="1">
        <f t="shared" si="98"/>
        <v>33187723286.030891</v>
      </c>
    </row>
    <row r="96" spans="1:48" x14ac:dyDescent="0.15">
      <c r="C96" s="7">
        <v>7</v>
      </c>
      <c r="D96" s="7">
        <f t="shared" si="99"/>
        <v>24.211705938430601</v>
      </c>
      <c r="E96" s="10">
        <f t="shared" si="100"/>
        <v>21.679869238300999</v>
      </c>
      <c r="F96" s="7" t="s">
        <v>83</v>
      </c>
      <c r="G96" s="1">
        <v>8</v>
      </c>
      <c r="H96" s="9">
        <f t="shared" si="84"/>
        <v>24.211705938430601</v>
      </c>
      <c r="I96" s="9">
        <f t="shared" si="85"/>
        <v>297.36170593843059</v>
      </c>
      <c r="J96" s="9">
        <f t="shared" si="86"/>
        <v>0.31746548767838445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16.067283547345127</v>
      </c>
      <c r="P96" s="9">
        <f t="shared" si="89"/>
        <v>5.1008080070248036</v>
      </c>
      <c r="Q96" s="12">
        <f t="shared" si="90"/>
        <v>2.2953636031611615</v>
      </c>
      <c r="R96" s="9">
        <f t="shared" si="91"/>
        <v>2.3873737500000001</v>
      </c>
      <c r="S96" s="13">
        <f t="shared" si="92"/>
        <v>0.96145968060558651</v>
      </c>
      <c r="T96" s="2">
        <f t="shared" si="93"/>
        <v>0.51</v>
      </c>
      <c r="U96" s="14">
        <f t="shared" si="94"/>
        <v>0.49034443710884912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0.19429384778831801</v>
      </c>
      <c r="AK96" s="9">
        <f t="shared" si="96"/>
        <v>10.4025</v>
      </c>
      <c r="AL96" s="1">
        <f t="shared" si="97"/>
        <v>0.45</v>
      </c>
      <c r="AM96" s="17">
        <f t="shared" si="102"/>
        <v>2203783.3333333335</v>
      </c>
      <c r="AN96" s="1">
        <f t="shared" si="98"/>
        <v>44541585065.198402</v>
      </c>
    </row>
    <row r="97" spans="1:50" x14ac:dyDescent="0.15">
      <c r="C97" s="7">
        <v>8</v>
      </c>
      <c r="D97" s="7">
        <f t="shared" si="99"/>
        <v>24.254616116667499</v>
      </c>
      <c r="E97" s="10">
        <f t="shared" si="100"/>
        <v>24.211705938430601</v>
      </c>
      <c r="F97" s="7" t="s">
        <v>83</v>
      </c>
      <c r="G97" s="1">
        <v>9</v>
      </c>
      <c r="H97" s="9">
        <f t="shared" si="84"/>
        <v>24.254616116667499</v>
      </c>
      <c r="I97" s="9">
        <f t="shared" si="85"/>
        <v>297.40461611666746</v>
      </c>
      <c r="J97" s="9">
        <f t="shared" si="86"/>
        <v>0.31896885859360075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16.271750540320326</v>
      </c>
      <c r="P97" s="9">
        <f t="shared" si="89"/>
        <v>5.190181697165781</v>
      </c>
      <c r="Q97" s="12">
        <f t="shared" si="90"/>
        <v>2.3355817637246017</v>
      </c>
      <c r="R97" s="9">
        <f t="shared" si="91"/>
        <v>2.3873737500000001</v>
      </c>
      <c r="S97" s="13">
        <f t="shared" si="92"/>
        <v>0.97830587427904891</v>
      </c>
      <c r="T97" s="2">
        <f t="shared" si="93"/>
        <v>0.51</v>
      </c>
      <c r="U97" s="14">
        <f t="shared" si="94"/>
        <v>0.49893599588231496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0.19688420275851798</v>
      </c>
      <c r="AK97" s="9">
        <f t="shared" si="96"/>
        <v>10.4025</v>
      </c>
      <c r="AL97" s="1">
        <f t="shared" si="97"/>
        <v>0.45</v>
      </c>
      <c r="AM97" s="17">
        <f t="shared" si="102"/>
        <v>2203783.3333333335</v>
      </c>
      <c r="AN97" s="1">
        <f t="shared" si="98"/>
        <v>45135420215.24353</v>
      </c>
    </row>
    <row r="98" spans="1:50" x14ac:dyDescent="0.15">
      <c r="C98" s="7">
        <v>9</v>
      </c>
      <c r="D98" s="7">
        <f t="shared" si="99"/>
        <v>20.9462470348831</v>
      </c>
      <c r="E98" s="10">
        <f t="shared" si="100"/>
        <v>24.254616116667499</v>
      </c>
      <c r="F98" s="7" t="s">
        <v>83</v>
      </c>
      <c r="G98" s="1">
        <v>10</v>
      </c>
      <c r="H98" s="9">
        <f t="shared" si="84"/>
        <v>20.9462470348831</v>
      </c>
      <c r="I98" s="9">
        <f t="shared" si="85"/>
        <v>294.09624703488305</v>
      </c>
      <c r="J98" s="9">
        <f t="shared" si="86"/>
        <v>0.22069932793684813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16.386843843154548</v>
      </c>
      <c r="P98" s="9">
        <f t="shared" si="89"/>
        <v>3.6165654231902864</v>
      </c>
      <c r="Q98" s="12">
        <f t="shared" si="90"/>
        <v>1.6274544404356288</v>
      </c>
      <c r="R98" s="9">
        <f t="shared" si="91"/>
        <v>2.3873737500000001</v>
      </c>
      <c r="S98" s="13">
        <f t="shared" si="92"/>
        <v>0.68169235773645775</v>
      </c>
      <c r="T98" s="2">
        <f t="shared" si="93"/>
        <v>0.51</v>
      </c>
      <c r="U98" s="14">
        <f t="shared" si="94"/>
        <v>0.34766310244559345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0.14806942538734641</v>
      </c>
      <c r="AK98" s="9">
        <f t="shared" si="96"/>
        <v>10.4025</v>
      </c>
      <c r="AL98" s="1">
        <f t="shared" si="97"/>
        <v>0.45</v>
      </c>
      <c r="AM98" s="17">
        <f t="shared" si="102"/>
        <v>2203783.3333333335</v>
      </c>
      <c r="AN98" s="1">
        <f t="shared" si="98"/>
        <v>33944702735.163391</v>
      </c>
    </row>
    <row r="99" spans="1:50" x14ac:dyDescent="0.15">
      <c r="C99" s="7">
        <v>10</v>
      </c>
      <c r="D99" s="7">
        <f t="shared" si="99"/>
        <v>16.366419722777099</v>
      </c>
      <c r="E99" s="10">
        <f t="shared" si="100"/>
        <v>20.9462470348831</v>
      </c>
      <c r="F99" s="7" t="s">
        <v>83</v>
      </c>
      <c r="G99" s="1">
        <v>11</v>
      </c>
      <c r="H99" s="9">
        <f t="shared" si="84"/>
        <v>16.366419722777099</v>
      </c>
      <c r="I99" s="9">
        <f t="shared" si="85"/>
        <v>289.51641972277707</v>
      </c>
      <c r="J99" s="9">
        <f t="shared" si="86"/>
        <v>0.13072261283264097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12.131764498966049</v>
      </c>
      <c r="O99" s="9">
        <f t="shared" si="101"/>
        <v>5.9437889209982089</v>
      </c>
      <c r="P99" s="9">
        <f t="shared" si="89"/>
        <v>0.77698761787858972</v>
      </c>
      <c r="Q99" s="12">
        <f t="shared" si="90"/>
        <v>0.34964442804536539</v>
      </c>
      <c r="R99" s="9">
        <f t="shared" si="91"/>
        <v>2.3873737500000001</v>
      </c>
      <c r="S99" s="13">
        <f t="shared" si="92"/>
        <v>0.14645567249173505</v>
      </c>
      <c r="T99" s="2">
        <f t="shared" si="93"/>
        <v>0.51</v>
      </c>
      <c r="U99" s="14">
        <f t="shared" si="94"/>
        <v>7.4692392970784879E-2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5.2856756480691644E-2</v>
      </c>
      <c r="AK99" s="9">
        <f t="shared" si="96"/>
        <v>10.4025</v>
      </c>
      <c r="AL99" s="1">
        <f t="shared" si="97"/>
        <v>0.45</v>
      </c>
      <c r="AM99" s="17">
        <f t="shared" si="102"/>
        <v>2203783.3333333335</v>
      </c>
      <c r="AN99" s="1">
        <f t="shared" si="98"/>
        <v>12117335375.540174</v>
      </c>
    </row>
    <row r="100" spans="1:50" x14ac:dyDescent="0.15">
      <c r="C100" s="7">
        <v>11</v>
      </c>
      <c r="D100" s="7">
        <f t="shared" si="99"/>
        <v>11.8315160764674</v>
      </c>
      <c r="E100" s="10">
        <f t="shared" si="100"/>
        <v>16.366419722777099</v>
      </c>
      <c r="F100" s="7" t="s">
        <v>85</v>
      </c>
      <c r="G100" s="1">
        <v>12</v>
      </c>
      <c r="H100" s="9">
        <f t="shared" si="84"/>
        <v>11.8315160764674</v>
      </c>
      <c r="I100" s="9">
        <f t="shared" si="85"/>
        <v>284.98151607646736</v>
      </c>
      <c r="J100" s="9">
        <f t="shared" si="86"/>
        <v>7.6547000448571337E-2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10.47207630311962</v>
      </c>
      <c r="P100" s="9">
        <f t="shared" si="89"/>
        <v>0.80160602947237081</v>
      </c>
      <c r="Q100" s="12">
        <f t="shared" si="90"/>
        <v>0.36072271326256689</v>
      </c>
      <c r="R100" s="9">
        <f t="shared" si="91"/>
        <v>2.3873737500000001</v>
      </c>
      <c r="S100" s="13">
        <f t="shared" si="92"/>
        <v>0.15109603733498655</v>
      </c>
      <c r="T100" s="2">
        <f t="shared" si="93"/>
        <v>0.51</v>
      </c>
      <c r="U100" s="14">
        <f t="shared" si="94"/>
        <v>7.7058979040843148E-2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5.3570282180814208E-2</v>
      </c>
      <c r="AK100" s="9">
        <f t="shared" si="96"/>
        <v>10.4025</v>
      </c>
      <c r="AL100" s="1">
        <f t="shared" si="97"/>
        <v>0.45</v>
      </c>
      <c r="AM100" s="17">
        <f t="shared" si="102"/>
        <v>2203783.3333333335</v>
      </c>
      <c r="AN100" s="1">
        <f t="shared" si="98"/>
        <v>12280910115.708172</v>
      </c>
      <c r="AO100" s="1">
        <f>SUM(AN89:AN100)</f>
        <v>256411909990.13855</v>
      </c>
    </row>
    <row r="101" spans="1:50" x14ac:dyDescent="0.15">
      <c r="C101" s="7">
        <v>12</v>
      </c>
      <c r="D101" s="7">
        <f t="shared" si="99"/>
        <v>6.50614397973027</v>
      </c>
      <c r="E101" s="10">
        <f t="shared" si="100"/>
        <v>11.8315160764674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7.1300825968064503</v>
      </c>
      <c r="E105" s="7"/>
      <c r="F105" s="7"/>
      <c r="G105" s="1">
        <v>1</v>
      </c>
      <c r="H105" s="9">
        <f t="shared" ref="H105:H116" si="103">E106</f>
        <v>7.1300825968064503</v>
      </c>
      <c r="I105" s="9">
        <f t="shared" ref="I105:I116" si="104">H105+273.15</f>
        <v>280.28008259680644</v>
      </c>
      <c r="J105" s="9">
        <f t="shared" ref="J105:J116" si="105">EXP(($C$15*(I105-$C$13))/($C$16*I105*$C$13))</f>
        <v>4.3154904213640134E-2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2.7959639881580355E-2</v>
      </c>
      <c r="Q105" s="12">
        <f t="shared" ref="Q105:Q116" si="109">P105*$B$107</f>
        <v>8.3878919644741062E-3</v>
      </c>
      <c r="R105" s="9">
        <f t="shared" ref="R105:R116" si="110">L105*$B$107</f>
        <v>0.19436706250000002</v>
      </c>
      <c r="S105" s="13">
        <f t="shared" ref="S105:S116" si="111">Q105/R105</f>
        <v>4.3154904213640134E-2</v>
      </c>
      <c r="T105" s="2">
        <f t="shared" ref="T105:T116" si="112">$B$106/100</f>
        <v>0.01</v>
      </c>
      <c r="U105" s="14">
        <f t="shared" ref="U105:U116" si="113">S105*T105</f>
        <v>4.3154904213640134E-4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5.921549042136401E-3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0</v>
      </c>
      <c r="AX105" s="1">
        <f t="shared" ref="AX105:AX116" si="11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6.9497944899746402</v>
      </c>
      <c r="E106" s="10">
        <f t="shared" ref="E106:E117" si="121">D105</f>
        <v>7.1300825968064503</v>
      </c>
      <c r="F106" s="7" t="s">
        <v>83</v>
      </c>
      <c r="G106" s="1">
        <v>2</v>
      </c>
      <c r="H106" s="9">
        <f t="shared" si="103"/>
        <v>6.9497944899746402</v>
      </c>
      <c r="I106" s="9">
        <f t="shared" si="104"/>
        <v>280.09979448997461</v>
      </c>
      <c r="J106" s="9">
        <f t="shared" si="105"/>
        <v>4.2200655593208375E-2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1.2678207767850864</v>
      </c>
      <c r="P106" s="9">
        <f t="shared" si="108"/>
        <v>5.3502867955021342E-2</v>
      </c>
      <c r="Q106" s="12">
        <f t="shared" si="109"/>
        <v>1.6050860386506403E-2</v>
      </c>
      <c r="R106" s="9">
        <f t="shared" si="110"/>
        <v>0.19436706250000002</v>
      </c>
      <c r="S106" s="13">
        <f t="shared" si="111"/>
        <v>8.2580145936539021E-2</v>
      </c>
      <c r="T106" s="2">
        <f t="shared" si="112"/>
        <v>0.01</v>
      </c>
      <c r="U106" s="14">
        <f t="shared" si="113"/>
        <v>8.2580145936539027E-4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6.3158014593653906E-3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0</v>
      </c>
      <c r="AX106" s="1">
        <f t="shared" si="11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7.9517599201896703</v>
      </c>
      <c r="E107" s="10">
        <f t="shared" si="121"/>
        <v>6.9497944899746402</v>
      </c>
      <c r="F107" s="7" t="s">
        <v>83</v>
      </c>
      <c r="G107" s="1">
        <v>3</v>
      </c>
      <c r="H107" s="9">
        <f t="shared" si="103"/>
        <v>7.9517599201896703</v>
      </c>
      <c r="I107" s="9">
        <f t="shared" si="104"/>
        <v>281.10175992018964</v>
      </c>
      <c r="J107" s="9">
        <f t="shared" si="105"/>
        <v>4.7767318975158776E-2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1.8622081171633986</v>
      </c>
      <c r="P107" s="9">
        <f t="shared" si="108"/>
        <v>8.8952689130673904E-2</v>
      </c>
      <c r="Q107" s="12">
        <f t="shared" si="109"/>
        <v>2.6685806739202171E-2</v>
      </c>
      <c r="R107" s="9">
        <f t="shared" si="110"/>
        <v>0.19436706250000002</v>
      </c>
      <c r="S107" s="13">
        <f t="shared" si="111"/>
        <v>0.13729593067859513</v>
      </c>
      <c r="T107" s="2">
        <f t="shared" si="112"/>
        <v>0.01</v>
      </c>
      <c r="U107" s="14">
        <f t="shared" si="113"/>
        <v>1.3729593067859514E-3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6.8629593067859518E-3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0</v>
      </c>
      <c r="AX107" s="1">
        <f t="shared" si="119"/>
        <v>0</v>
      </c>
    </row>
    <row r="108" spans="1:50" x14ac:dyDescent="0.15">
      <c r="C108" s="7">
        <v>3</v>
      </c>
      <c r="D108" s="7">
        <f t="shared" si="120"/>
        <v>10.914082714796599</v>
      </c>
      <c r="E108" s="10">
        <f t="shared" si="121"/>
        <v>7.9517599201896703</v>
      </c>
      <c r="F108" s="7" t="s">
        <v>83</v>
      </c>
      <c r="G108" s="1">
        <v>4</v>
      </c>
      <c r="H108" s="9">
        <f t="shared" si="103"/>
        <v>10.914082714796599</v>
      </c>
      <c r="I108" s="9">
        <f t="shared" si="104"/>
        <v>284.0640827147966</v>
      </c>
      <c r="J108" s="9">
        <f t="shared" si="105"/>
        <v>6.8549681790747719E-2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2.4211456363660582</v>
      </c>
      <c r="P108" s="9">
        <f t="shared" si="108"/>
        <v>0.16596876294195068</v>
      </c>
      <c r="Q108" s="12">
        <f t="shared" si="109"/>
        <v>4.9790628882585203E-2</v>
      </c>
      <c r="R108" s="9">
        <f t="shared" si="110"/>
        <v>0.19436706250000002</v>
      </c>
      <c r="S108" s="13">
        <f t="shared" si="111"/>
        <v>0.25616803712607017</v>
      </c>
      <c r="T108" s="2">
        <f t="shared" si="112"/>
        <v>0.01</v>
      </c>
      <c r="U108" s="14">
        <f t="shared" si="113"/>
        <v>2.5616803712607016E-3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8.0516803712607013E-3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0</v>
      </c>
      <c r="AX108" s="1">
        <f t="shared" si="119"/>
        <v>0</v>
      </c>
    </row>
    <row r="109" spans="1:50" x14ac:dyDescent="0.15">
      <c r="C109" s="7">
        <v>4</v>
      </c>
      <c r="D109" s="7">
        <f t="shared" si="120"/>
        <v>15.7909262126143</v>
      </c>
      <c r="E109" s="10">
        <f t="shared" si="121"/>
        <v>10.914082714796599</v>
      </c>
      <c r="F109" s="7" t="s">
        <v>83</v>
      </c>
      <c r="G109" s="1">
        <v>5</v>
      </c>
      <c r="H109" s="9">
        <f t="shared" si="103"/>
        <v>15.7909262126143</v>
      </c>
      <c r="I109" s="9">
        <f t="shared" si="104"/>
        <v>288.94092621261427</v>
      </c>
      <c r="J109" s="9">
        <f t="shared" si="105"/>
        <v>0.12225306239521723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2.1424180297529021</v>
      </c>
      <c r="O109" s="9">
        <f t="shared" si="122"/>
        <v>0.76064905200453881</v>
      </c>
      <c r="P109" s="9">
        <f t="shared" si="108"/>
        <v>9.2991676015573718E-2</v>
      </c>
      <c r="Q109" s="12">
        <f t="shared" si="109"/>
        <v>2.7897502804672115E-2</v>
      </c>
      <c r="R109" s="9">
        <f t="shared" si="110"/>
        <v>0.19436706250000002</v>
      </c>
      <c r="S109" s="13">
        <f t="shared" si="111"/>
        <v>0.14352999137738223</v>
      </c>
      <c r="T109" s="2">
        <f t="shared" si="112"/>
        <v>0.01</v>
      </c>
      <c r="U109" s="14">
        <f t="shared" si="113"/>
        <v>1.4352999137738224E-3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6.9252999137738224E-3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0</v>
      </c>
      <c r="AX109" s="1">
        <f t="shared" si="119"/>
        <v>0</v>
      </c>
    </row>
    <row r="110" spans="1:50" x14ac:dyDescent="0.15">
      <c r="C110" s="7">
        <v>5</v>
      </c>
      <c r="D110" s="7">
        <f t="shared" si="120"/>
        <v>19.076717070198001</v>
      </c>
      <c r="E110" s="10">
        <f t="shared" si="121"/>
        <v>15.7909262126143</v>
      </c>
      <c r="F110" s="7" t="s">
        <v>85</v>
      </c>
      <c r="G110" s="1">
        <v>6</v>
      </c>
      <c r="H110" s="9">
        <f t="shared" si="103"/>
        <v>19.076717070198001</v>
      </c>
      <c r="I110" s="9">
        <f t="shared" si="104"/>
        <v>292.22671707019799</v>
      </c>
      <c r="J110" s="9">
        <f t="shared" si="105"/>
        <v>0.17857255823370988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1.3155475843222986</v>
      </c>
      <c r="P110" s="9">
        <f t="shared" si="108"/>
        <v>0.23492069761061002</v>
      </c>
      <c r="Q110" s="12">
        <f t="shared" si="109"/>
        <v>7.0476209283183003E-2</v>
      </c>
      <c r="R110" s="9">
        <f t="shared" si="110"/>
        <v>0.19436706250000002</v>
      </c>
      <c r="S110" s="13">
        <f t="shared" si="111"/>
        <v>0.36259337552720894</v>
      </c>
      <c r="T110" s="2">
        <f t="shared" si="112"/>
        <v>0.01</v>
      </c>
      <c r="U110" s="14">
        <f t="shared" si="113"/>
        <v>3.6259337552720892E-3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9.1159337552720911E-3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0</v>
      </c>
      <c r="AX110" s="1">
        <f t="shared" si="119"/>
        <v>0</v>
      </c>
    </row>
    <row r="111" spans="1:50" x14ac:dyDescent="0.15">
      <c r="C111" s="7">
        <v>6</v>
      </c>
      <c r="D111" s="7">
        <f t="shared" si="120"/>
        <v>21.679869238300999</v>
      </c>
      <c r="E111" s="10">
        <f t="shared" si="121"/>
        <v>19.076717070198001</v>
      </c>
      <c r="F111" s="7" t="s">
        <v>83</v>
      </c>
      <c r="G111" s="1">
        <v>7</v>
      </c>
      <c r="H111" s="9">
        <f t="shared" si="103"/>
        <v>21.679869238300999</v>
      </c>
      <c r="I111" s="9">
        <f t="shared" si="104"/>
        <v>294.829869238301</v>
      </c>
      <c r="J111" s="9">
        <f t="shared" si="105"/>
        <v>0.23965066677911079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1.7285170950450222</v>
      </c>
      <c r="P111" s="9">
        <f t="shared" si="108"/>
        <v>0.41424027436663119</v>
      </c>
      <c r="Q111" s="12">
        <f t="shared" si="109"/>
        <v>0.12427208230998935</v>
      </c>
      <c r="R111" s="9">
        <f t="shared" si="110"/>
        <v>0.19436706250000002</v>
      </c>
      <c r="S111" s="13">
        <f t="shared" si="111"/>
        <v>0.63936801179978386</v>
      </c>
      <c r="T111" s="2">
        <f t="shared" si="112"/>
        <v>0.01</v>
      </c>
      <c r="U111" s="14">
        <f t="shared" si="113"/>
        <v>6.3936801179978386E-3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2.1293680117997836E-2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0</v>
      </c>
      <c r="AX111" s="1">
        <f t="shared" si="119"/>
        <v>0</v>
      </c>
    </row>
    <row r="112" spans="1:50" x14ac:dyDescent="0.15">
      <c r="C112" s="7">
        <v>7</v>
      </c>
      <c r="D112" s="7">
        <f t="shared" si="120"/>
        <v>24.211705938430601</v>
      </c>
      <c r="E112" s="10">
        <f t="shared" si="121"/>
        <v>21.679869238300999</v>
      </c>
      <c r="F112" s="7" t="s">
        <v>83</v>
      </c>
      <c r="G112" s="1">
        <v>8</v>
      </c>
      <c r="H112" s="9">
        <f t="shared" si="103"/>
        <v>24.211705938430601</v>
      </c>
      <c r="I112" s="9">
        <f t="shared" si="104"/>
        <v>297.36170593843059</v>
      </c>
      <c r="J112" s="9">
        <f t="shared" si="105"/>
        <v>0.31746548767838445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1.9621670290117246</v>
      </c>
      <c r="P112" s="9">
        <f t="shared" si="108"/>
        <v>0.62292031277165383</v>
      </c>
      <c r="Q112" s="12">
        <f t="shared" si="109"/>
        <v>0.18687609383149614</v>
      </c>
      <c r="R112" s="9">
        <f t="shared" si="110"/>
        <v>0.19436706250000002</v>
      </c>
      <c r="S112" s="13">
        <f t="shared" si="111"/>
        <v>0.96145968060558673</v>
      </c>
      <c r="T112" s="2">
        <f t="shared" si="112"/>
        <v>0.01</v>
      </c>
      <c r="U112" s="14">
        <f t="shared" si="113"/>
        <v>9.6145968060558674E-3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2.4514596806055867E-2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0</v>
      </c>
      <c r="AX112" s="1">
        <f t="shared" si="119"/>
        <v>0</v>
      </c>
    </row>
    <row r="113" spans="1:53" x14ac:dyDescent="0.15">
      <c r="C113" s="7">
        <v>8</v>
      </c>
      <c r="D113" s="7">
        <f t="shared" si="120"/>
        <v>24.254616116667499</v>
      </c>
      <c r="E113" s="10">
        <f t="shared" si="121"/>
        <v>24.211705938430601</v>
      </c>
      <c r="F113" s="7" t="s">
        <v>83</v>
      </c>
      <c r="G113" s="1">
        <v>9</v>
      </c>
      <c r="H113" s="9">
        <f t="shared" si="103"/>
        <v>24.254616116667499</v>
      </c>
      <c r="I113" s="9">
        <f t="shared" si="104"/>
        <v>297.40461611666746</v>
      </c>
      <c r="J113" s="9">
        <f t="shared" si="105"/>
        <v>0.31896885859360075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1.9871369245734043</v>
      </c>
      <c r="P113" s="9">
        <f t="shared" si="108"/>
        <v>0.6338347967003769</v>
      </c>
      <c r="Q113" s="12">
        <f t="shared" si="109"/>
        <v>0.19015043901011305</v>
      </c>
      <c r="R113" s="9">
        <f t="shared" si="110"/>
        <v>0.19436706250000002</v>
      </c>
      <c r="S113" s="13">
        <f t="shared" si="111"/>
        <v>0.97830587427904891</v>
      </c>
      <c r="T113" s="2">
        <f t="shared" si="112"/>
        <v>0.01</v>
      </c>
      <c r="U113" s="14">
        <f t="shared" si="113"/>
        <v>9.7830587427904896E-3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2.468305874279049E-2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0</v>
      </c>
      <c r="AX113" s="1">
        <f t="shared" si="119"/>
        <v>0</v>
      </c>
    </row>
    <row r="114" spans="1:53" x14ac:dyDescent="0.15">
      <c r="C114" s="7">
        <v>9</v>
      </c>
      <c r="D114" s="7">
        <f t="shared" si="120"/>
        <v>20.9462470348831</v>
      </c>
      <c r="E114" s="10">
        <f t="shared" si="121"/>
        <v>24.254616116667499</v>
      </c>
      <c r="F114" s="7" t="s">
        <v>83</v>
      </c>
      <c r="G114" s="1">
        <v>10</v>
      </c>
      <c r="H114" s="9">
        <f t="shared" si="103"/>
        <v>20.9462470348831</v>
      </c>
      <c r="I114" s="9">
        <f t="shared" si="104"/>
        <v>294.09624703488305</v>
      </c>
      <c r="J114" s="9">
        <f t="shared" si="105"/>
        <v>0.22069932793684813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2.0011923362063606</v>
      </c>
      <c r="P114" s="9">
        <f t="shared" si="108"/>
        <v>0.44166180367311481</v>
      </c>
      <c r="Q114" s="12">
        <f t="shared" si="109"/>
        <v>0.13249854110193443</v>
      </c>
      <c r="R114" s="9">
        <f t="shared" si="110"/>
        <v>0.19436706250000002</v>
      </c>
      <c r="S114" s="13">
        <f t="shared" si="111"/>
        <v>0.68169235773645764</v>
      </c>
      <c r="T114" s="2">
        <f t="shared" si="112"/>
        <v>0.01</v>
      </c>
      <c r="U114" s="14">
        <f t="shared" si="113"/>
        <v>6.8169235773645762E-3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2.1716923577364579E-2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0</v>
      </c>
      <c r="AX114" s="1">
        <f t="shared" si="119"/>
        <v>0</v>
      </c>
    </row>
    <row r="115" spans="1:53" x14ac:dyDescent="0.15">
      <c r="C115" s="7">
        <v>10</v>
      </c>
      <c r="D115" s="7">
        <f t="shared" si="120"/>
        <v>16.366419722777099</v>
      </c>
      <c r="E115" s="10">
        <f t="shared" si="121"/>
        <v>20.9462470348831</v>
      </c>
      <c r="F115" s="7" t="s">
        <v>83</v>
      </c>
      <c r="G115" s="1">
        <v>11</v>
      </c>
      <c r="H115" s="9">
        <f t="shared" si="103"/>
        <v>16.366419722777099</v>
      </c>
      <c r="I115" s="9">
        <f t="shared" si="104"/>
        <v>289.51641972277707</v>
      </c>
      <c r="J115" s="9">
        <f t="shared" si="105"/>
        <v>0.13072261283264097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1.4815540059065837</v>
      </c>
      <c r="O115" s="9">
        <f t="shared" si="122"/>
        <v>0.72586673495999587</v>
      </c>
      <c r="P115" s="9">
        <f t="shared" si="108"/>
        <v>9.4887196162268761E-2</v>
      </c>
      <c r="Q115" s="12">
        <f t="shared" si="109"/>
        <v>2.8466158848680628E-2</v>
      </c>
      <c r="R115" s="9">
        <f t="shared" si="110"/>
        <v>0.19436706250000002</v>
      </c>
      <c r="S115" s="13">
        <f t="shared" si="111"/>
        <v>0.14645567249173519</v>
      </c>
      <c r="T115" s="2">
        <f t="shared" si="112"/>
        <v>0.01</v>
      </c>
      <c r="U115" s="14">
        <f t="shared" si="113"/>
        <v>1.4645567249173519E-3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6.9545567249173516E-3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0</v>
      </c>
      <c r="AX115" s="1">
        <f t="shared" si="119"/>
        <v>0</v>
      </c>
    </row>
    <row r="116" spans="1:53" x14ac:dyDescent="0.15">
      <c r="C116" s="7">
        <v>11</v>
      </c>
      <c r="D116" s="7">
        <f t="shared" si="120"/>
        <v>11.8315160764674</v>
      </c>
      <c r="E116" s="10">
        <f t="shared" si="121"/>
        <v>16.366419722777099</v>
      </c>
      <c r="F116" s="7" t="s">
        <v>85</v>
      </c>
      <c r="G116" s="1">
        <v>12</v>
      </c>
      <c r="H116" s="9">
        <f t="shared" si="103"/>
        <v>11.8315160764674</v>
      </c>
      <c r="I116" s="9">
        <f t="shared" si="104"/>
        <v>284.98151607646736</v>
      </c>
      <c r="J116" s="9">
        <f t="shared" si="105"/>
        <v>7.6547000448571337E-2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1.2788697471310606</v>
      </c>
      <c r="P116" s="9">
        <f t="shared" si="108"/>
        <v>9.7893643107305611E-2</v>
      </c>
      <c r="Q116" s="12">
        <f t="shared" si="109"/>
        <v>2.9368092932191683E-2</v>
      </c>
      <c r="R116" s="9">
        <f t="shared" si="110"/>
        <v>0.19436706250000002</v>
      </c>
      <c r="S116" s="13">
        <f t="shared" si="111"/>
        <v>0.15109603733498664</v>
      </c>
      <c r="T116" s="2">
        <f t="shared" si="112"/>
        <v>0.01</v>
      </c>
      <c r="U116" s="14">
        <f t="shared" si="113"/>
        <v>1.5109603733498664E-3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7.0009603733498663E-3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0</v>
      </c>
      <c r="AX116" s="1">
        <f t="shared" si="119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0"/>
        <v>6.50614397973027</v>
      </c>
      <c r="E117" s="10">
        <f t="shared" si="121"/>
        <v>11.8315160764674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7.1300825968064503</v>
      </c>
      <c r="E121" s="7"/>
      <c r="F121" s="7"/>
      <c r="G121" s="1">
        <v>1</v>
      </c>
      <c r="H121" s="9">
        <f t="shared" ref="H121:H132" si="124">E122</f>
        <v>7.1300825968064503</v>
      </c>
      <c r="I121" s="9">
        <f t="shared" ref="I121:I132" si="125">H121+273.15</f>
        <v>280.28008259680644</v>
      </c>
      <c r="J121" s="9">
        <f t="shared" ref="J121:J132" si="126">EXP(($C$15*(I121-$C$13))/($C$16*I121*$C$13))</f>
        <v>4.3154904213640134E-2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1.2286201229623346E-2</v>
      </c>
      <c r="Q121" s="12">
        <f t="shared" ref="Q121:Q132" si="130">P121*$B$123</f>
        <v>4.0544464057757044E-3</v>
      </c>
      <c r="R121" s="9">
        <f t="shared" ref="R121:R132" si="131">L121*$B$123</f>
        <v>9.3951000000000007E-2</v>
      </c>
      <c r="S121" s="13">
        <f t="shared" ref="S121:S132" si="132">Q121/R121</f>
        <v>4.3154904213640134E-2</v>
      </c>
      <c r="T121" s="2">
        <f t="shared" ref="T121:T132" si="133">$B$122/100</f>
        <v>0.01</v>
      </c>
      <c r="U121" s="14">
        <f t="shared" ref="U121:U132" si="134">S121*T121</f>
        <v>4.3154904213640134E-4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5.921549042136401E-3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6.9497944899746402</v>
      </c>
      <c r="E122" s="10">
        <f t="shared" ref="E122:E133" si="143">D121</f>
        <v>7.1300825968064503</v>
      </c>
      <c r="F122" s="7" t="s">
        <v>83</v>
      </c>
      <c r="G122" s="1">
        <v>2</v>
      </c>
      <c r="H122" s="9">
        <f t="shared" si="124"/>
        <v>6.9497944899746402</v>
      </c>
      <c r="I122" s="9">
        <f t="shared" si="125"/>
        <v>280.09979448997461</v>
      </c>
      <c r="J122" s="9">
        <f t="shared" si="126"/>
        <v>4.2200655593208375E-2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0.5571137987703767</v>
      </c>
      <c r="P122" s="9">
        <f t="shared" si="129"/>
        <v>2.3510567548132664E-2</v>
      </c>
      <c r="Q122" s="12">
        <f t="shared" si="130"/>
        <v>7.7584872908837794E-3</v>
      </c>
      <c r="R122" s="9">
        <f t="shared" si="131"/>
        <v>9.3951000000000007E-2</v>
      </c>
      <c r="S122" s="13">
        <f t="shared" si="132"/>
        <v>8.2580145936539034E-2</v>
      </c>
      <c r="T122" s="2">
        <f t="shared" si="133"/>
        <v>0.01</v>
      </c>
      <c r="U122" s="14">
        <f t="shared" si="134"/>
        <v>8.2580145936539037E-4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6.3158014593653906E-3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7.9517599201896703</v>
      </c>
      <c r="E123" s="10">
        <f t="shared" si="143"/>
        <v>6.9497944899746402</v>
      </c>
      <c r="F123" s="7" t="s">
        <v>83</v>
      </c>
      <c r="G123" s="1">
        <v>3</v>
      </c>
      <c r="H123" s="9">
        <f t="shared" si="124"/>
        <v>7.9517599201896703</v>
      </c>
      <c r="I123" s="9">
        <f t="shared" si="125"/>
        <v>281.10175992018964</v>
      </c>
      <c r="J123" s="9">
        <f t="shared" si="126"/>
        <v>4.7767318975158776E-2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0.81830323122224402</v>
      </c>
      <c r="P123" s="9">
        <f t="shared" si="129"/>
        <v>3.9088151464196037E-2</v>
      </c>
      <c r="Q123" s="12">
        <f t="shared" si="130"/>
        <v>1.2899089983184692E-2</v>
      </c>
      <c r="R123" s="9">
        <f t="shared" si="131"/>
        <v>9.3951000000000007E-2</v>
      </c>
      <c r="S123" s="13">
        <f t="shared" si="132"/>
        <v>0.13729593067859513</v>
      </c>
      <c r="T123" s="2">
        <f t="shared" si="133"/>
        <v>0.01</v>
      </c>
      <c r="U123" s="14">
        <f t="shared" si="134"/>
        <v>1.3729593067859514E-3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6.8629593067859518E-3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10.914082714796599</v>
      </c>
      <c r="E124" s="10">
        <f t="shared" si="143"/>
        <v>7.9517599201896703</v>
      </c>
      <c r="F124" s="7" t="s">
        <v>83</v>
      </c>
      <c r="G124" s="1">
        <v>4</v>
      </c>
      <c r="H124" s="9">
        <f t="shared" si="124"/>
        <v>10.914082714796599</v>
      </c>
      <c r="I124" s="9">
        <f t="shared" si="125"/>
        <v>284.0640827147966</v>
      </c>
      <c r="J124" s="9">
        <f t="shared" si="126"/>
        <v>6.8549681790747719E-2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1.0639150797580479</v>
      </c>
      <c r="P124" s="9">
        <f t="shared" si="129"/>
        <v>7.2931040169792155E-2</v>
      </c>
      <c r="Q124" s="12">
        <f t="shared" si="130"/>
        <v>2.4067243256031413E-2</v>
      </c>
      <c r="R124" s="9">
        <f t="shared" si="131"/>
        <v>9.3951000000000007E-2</v>
      </c>
      <c r="S124" s="13">
        <f t="shared" si="132"/>
        <v>0.25616803712607011</v>
      </c>
      <c r="T124" s="2">
        <f t="shared" si="133"/>
        <v>0.01</v>
      </c>
      <c r="U124" s="14">
        <f t="shared" si="134"/>
        <v>2.5616803712607012E-3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8.0516803712607013E-3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15.7909262126143</v>
      </c>
      <c r="E125" s="10">
        <f t="shared" si="143"/>
        <v>10.914082714796599</v>
      </c>
      <c r="F125" s="7" t="s">
        <v>83</v>
      </c>
      <c r="G125" s="1">
        <v>5</v>
      </c>
      <c r="H125" s="9">
        <f t="shared" si="124"/>
        <v>15.7909262126143</v>
      </c>
      <c r="I125" s="9">
        <f t="shared" si="125"/>
        <v>288.94092621261427</v>
      </c>
      <c r="J125" s="9">
        <f t="shared" si="126"/>
        <v>0.12225306239521723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0.94143483760884294</v>
      </c>
      <c r="O125" s="9">
        <f t="shared" si="144"/>
        <v>0.33424920197941266</v>
      </c>
      <c r="P125" s="9">
        <f t="shared" si="129"/>
        <v>4.0862988545140699E-2</v>
      </c>
      <c r="Q125" s="12">
        <f t="shared" si="130"/>
        <v>1.3484786219896431E-2</v>
      </c>
      <c r="R125" s="9">
        <f t="shared" si="131"/>
        <v>9.3951000000000007E-2</v>
      </c>
      <c r="S125" s="13">
        <f t="shared" si="132"/>
        <v>0.14352999137738215</v>
      </c>
      <c r="T125" s="2">
        <f t="shared" si="133"/>
        <v>0.01</v>
      </c>
      <c r="U125" s="14">
        <f t="shared" si="134"/>
        <v>1.4352999137738215E-3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6.9252999137738216E-3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19.076717070198001</v>
      </c>
      <c r="E126" s="10">
        <f t="shared" si="143"/>
        <v>15.7909262126143</v>
      </c>
      <c r="F126" s="7" t="s">
        <v>85</v>
      </c>
      <c r="G126" s="1">
        <v>6</v>
      </c>
      <c r="H126" s="9">
        <f t="shared" si="124"/>
        <v>19.076717070198001</v>
      </c>
      <c r="I126" s="9">
        <f t="shared" si="125"/>
        <v>292.22671707019799</v>
      </c>
      <c r="J126" s="9">
        <f t="shared" si="126"/>
        <v>0.17857255823370988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0.57808621343427202</v>
      </c>
      <c r="P126" s="9">
        <f t="shared" si="129"/>
        <v>0.10323033401259638</v>
      </c>
      <c r="Q126" s="12">
        <f t="shared" si="130"/>
        <v>3.4066010224156805E-2</v>
      </c>
      <c r="R126" s="9">
        <f t="shared" si="131"/>
        <v>9.3951000000000007E-2</v>
      </c>
      <c r="S126" s="13">
        <f t="shared" si="132"/>
        <v>0.36259337552720888</v>
      </c>
      <c r="T126" s="2">
        <f t="shared" si="133"/>
        <v>0.01</v>
      </c>
      <c r="U126" s="14">
        <f t="shared" si="134"/>
        <v>3.6259337552720888E-3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9.1159337552720876E-3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21.679869238300999</v>
      </c>
      <c r="E127" s="10">
        <f t="shared" si="143"/>
        <v>19.076717070198001</v>
      </c>
      <c r="F127" s="7" t="s">
        <v>83</v>
      </c>
      <c r="G127" s="1">
        <v>7</v>
      </c>
      <c r="H127" s="9">
        <f t="shared" si="124"/>
        <v>21.679869238300999</v>
      </c>
      <c r="I127" s="9">
        <f t="shared" si="125"/>
        <v>294.829869238301</v>
      </c>
      <c r="J127" s="9">
        <f t="shared" si="126"/>
        <v>0.23965066677911079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0.75955587942167568</v>
      </c>
      <c r="P127" s="9">
        <f t="shared" si="129"/>
        <v>0.18202807295939846</v>
      </c>
      <c r="Q127" s="12">
        <f t="shared" si="130"/>
        <v>6.0069264076601493E-2</v>
      </c>
      <c r="R127" s="9">
        <f t="shared" si="131"/>
        <v>9.3951000000000007E-2</v>
      </c>
      <c r="S127" s="13">
        <f t="shared" si="132"/>
        <v>0.63936801179978386</v>
      </c>
      <c r="T127" s="2">
        <f t="shared" si="133"/>
        <v>0.01</v>
      </c>
      <c r="U127" s="14">
        <f t="shared" si="134"/>
        <v>6.3936801179978386E-3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2.1293680117997836E-2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24.211705938430601</v>
      </c>
      <c r="E128" s="10">
        <f t="shared" si="143"/>
        <v>21.679869238300999</v>
      </c>
      <c r="F128" s="7" t="s">
        <v>83</v>
      </c>
      <c r="G128" s="1">
        <v>8</v>
      </c>
      <c r="H128" s="9">
        <f t="shared" si="124"/>
        <v>24.211705938430601</v>
      </c>
      <c r="I128" s="9">
        <f t="shared" si="125"/>
        <v>297.36170593843059</v>
      </c>
      <c r="J128" s="9">
        <f t="shared" si="126"/>
        <v>0.31746548767838445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0.86222780646227715</v>
      </c>
      <c r="P128" s="9">
        <f t="shared" si="129"/>
        <v>0.2737275710684105</v>
      </c>
      <c r="Q128" s="12">
        <f t="shared" si="130"/>
        <v>9.0330098452575475E-2</v>
      </c>
      <c r="R128" s="9">
        <f t="shared" si="131"/>
        <v>9.3951000000000007E-2</v>
      </c>
      <c r="S128" s="13">
        <f t="shared" si="132"/>
        <v>0.96145968060558662</v>
      </c>
      <c r="T128" s="2">
        <f t="shared" si="133"/>
        <v>0.01</v>
      </c>
      <c r="U128" s="14">
        <f t="shared" si="134"/>
        <v>9.6145968060558657E-3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2.4514596806055867E-2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24.254616116667499</v>
      </c>
      <c r="E129" s="10">
        <f t="shared" si="143"/>
        <v>24.211705938430601</v>
      </c>
      <c r="F129" s="7" t="s">
        <v>83</v>
      </c>
      <c r="G129" s="1">
        <v>9</v>
      </c>
      <c r="H129" s="9">
        <f t="shared" si="124"/>
        <v>24.254616116667499</v>
      </c>
      <c r="I129" s="9">
        <f t="shared" si="125"/>
        <v>297.40461611666746</v>
      </c>
      <c r="J129" s="9">
        <f t="shared" si="126"/>
        <v>0.31896885859360075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0.87320023539386671</v>
      </c>
      <c r="P129" s="9">
        <f t="shared" si="129"/>
        <v>0.27852368240724518</v>
      </c>
      <c r="Q129" s="12">
        <f t="shared" si="130"/>
        <v>9.1912815194390915E-2</v>
      </c>
      <c r="R129" s="9">
        <f t="shared" si="131"/>
        <v>9.3951000000000007E-2</v>
      </c>
      <c r="S129" s="13">
        <f t="shared" si="132"/>
        <v>0.97830587427904869</v>
      </c>
      <c r="T129" s="2">
        <f t="shared" si="133"/>
        <v>0.01</v>
      </c>
      <c r="U129" s="14">
        <f t="shared" si="134"/>
        <v>9.7830587427904878E-3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2.468305874279049E-2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20.9462470348831</v>
      </c>
      <c r="E130" s="10">
        <f t="shared" si="143"/>
        <v>24.254616116667499</v>
      </c>
      <c r="F130" s="7" t="s">
        <v>83</v>
      </c>
      <c r="G130" s="1">
        <v>10</v>
      </c>
      <c r="H130" s="9">
        <f t="shared" si="124"/>
        <v>20.9462470348831</v>
      </c>
      <c r="I130" s="9">
        <f t="shared" si="125"/>
        <v>294.09624703488305</v>
      </c>
      <c r="J130" s="9">
        <f t="shared" si="126"/>
        <v>0.22069932793684813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0.87937655298662154</v>
      </c>
      <c r="P130" s="9">
        <f t="shared" si="129"/>
        <v>0.19407781424756948</v>
      </c>
      <c r="Q130" s="12">
        <f t="shared" si="130"/>
        <v>6.4045678701697931E-2</v>
      </c>
      <c r="R130" s="9">
        <f t="shared" si="131"/>
        <v>9.3951000000000007E-2</v>
      </c>
      <c r="S130" s="13">
        <f t="shared" si="132"/>
        <v>0.68169235773645753</v>
      </c>
      <c r="T130" s="2">
        <f t="shared" si="133"/>
        <v>0.01</v>
      </c>
      <c r="U130" s="14">
        <f t="shared" si="134"/>
        <v>6.8169235773645753E-3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2.1716923577364579E-2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16.366419722777099</v>
      </c>
      <c r="E131" s="10">
        <f t="shared" si="143"/>
        <v>20.9462470348831</v>
      </c>
      <c r="F131" s="7" t="s">
        <v>83</v>
      </c>
      <c r="G131" s="1">
        <v>11</v>
      </c>
      <c r="H131" s="9">
        <f t="shared" si="124"/>
        <v>16.366419722777099</v>
      </c>
      <c r="I131" s="9">
        <f t="shared" si="125"/>
        <v>289.51641972277707</v>
      </c>
      <c r="J131" s="9">
        <f t="shared" si="126"/>
        <v>0.13072261283264097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0.65103380180209958</v>
      </c>
      <c r="O131" s="9">
        <f t="shared" si="144"/>
        <v>0.31896493693695249</v>
      </c>
      <c r="P131" s="9">
        <f t="shared" si="129"/>
        <v>4.1695929958396986E-2</v>
      </c>
      <c r="Q131" s="12">
        <f t="shared" si="130"/>
        <v>1.3759656886271007E-2</v>
      </c>
      <c r="R131" s="9">
        <f t="shared" si="131"/>
        <v>9.3951000000000007E-2</v>
      </c>
      <c r="S131" s="13">
        <f t="shared" si="132"/>
        <v>0.14645567249173511</v>
      </c>
      <c r="T131" s="2">
        <f t="shared" si="133"/>
        <v>0.01</v>
      </c>
      <c r="U131" s="14">
        <f t="shared" si="134"/>
        <v>1.4645567249173511E-3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6.9545567249173516E-3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11.8315160764674</v>
      </c>
      <c r="E132" s="10">
        <f t="shared" si="143"/>
        <v>16.366419722777099</v>
      </c>
      <c r="F132" s="7" t="s">
        <v>85</v>
      </c>
      <c r="G132" s="1">
        <v>12</v>
      </c>
      <c r="H132" s="9">
        <f t="shared" si="124"/>
        <v>11.8315160764674</v>
      </c>
      <c r="I132" s="9">
        <f t="shared" si="125"/>
        <v>284.98151607646736</v>
      </c>
      <c r="J132" s="9">
        <f t="shared" si="126"/>
        <v>7.6547000448571337E-2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0.56196900697855545</v>
      </c>
      <c r="P132" s="9">
        <f t="shared" si="129"/>
        <v>4.3017041829270672E-2</v>
      </c>
      <c r="Q132" s="12">
        <f t="shared" si="130"/>
        <v>1.4195623803659322E-2</v>
      </c>
      <c r="R132" s="9">
        <f t="shared" si="131"/>
        <v>9.3951000000000007E-2</v>
      </c>
      <c r="S132" s="13">
        <f t="shared" si="132"/>
        <v>0.15109603733498655</v>
      </c>
      <c r="T132" s="2">
        <f t="shared" si="133"/>
        <v>0.01</v>
      </c>
      <c r="U132" s="14">
        <f t="shared" si="134"/>
        <v>1.5109603733498656E-3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7.0009603733498654E-3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6.50614397973027</v>
      </c>
      <c r="E133" s="10">
        <f t="shared" si="143"/>
        <v>11.8315160764674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7.1300825968064503</v>
      </c>
      <c r="E136" s="7"/>
      <c r="F136" s="7"/>
      <c r="G136" s="1">
        <v>1</v>
      </c>
      <c r="H136" s="9">
        <f t="shared" ref="H136:H147" si="147">E137</f>
        <v>7.1300825968064503</v>
      </c>
      <c r="I136" s="9">
        <f t="shared" ref="I136:I147" si="148">H136+273.15</f>
        <v>280.28008259680644</v>
      </c>
      <c r="J136" s="9">
        <f t="shared" ref="J136:J147" si="149">EXP(($C$15*(I136-$C$13))/($C$16*I136*$C$13))</f>
        <v>4.3154904213640134E-2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3.2756640137313102E-2</v>
      </c>
      <c r="Q136" s="12">
        <f t="shared" ref="Q136:Q147" si="153">P136*$B$138</f>
        <v>8.516726435701406E-3</v>
      </c>
      <c r="R136" s="9">
        <f t="shared" ref="R136:R147" si="154">L136*$B$138</f>
        <v>0.19735245833333334</v>
      </c>
      <c r="S136" s="13">
        <f t="shared" ref="S136:S147" si="155">Q136/R136</f>
        <v>4.3154904213640134E-2</v>
      </c>
      <c r="T136" s="2">
        <f t="shared" ref="T136:T147" si="156">$B$137/100</f>
        <v>0.01</v>
      </c>
      <c r="U136" s="14">
        <f t="shared" ref="U136:U147" si="157">S136*T136</f>
        <v>4.3154904213640134E-4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5.921549042136401E-3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6.9497944899746402</v>
      </c>
      <c r="E137" s="10">
        <f t="shared" ref="E137:E148" si="166">D136</f>
        <v>7.1300825968064503</v>
      </c>
      <c r="F137" s="7" t="s">
        <v>83</v>
      </c>
      <c r="G137" s="1">
        <v>2</v>
      </c>
      <c r="H137" s="9">
        <f t="shared" si="147"/>
        <v>6.9497944899746402</v>
      </c>
      <c r="I137" s="9">
        <f t="shared" si="148"/>
        <v>280.09979448997461</v>
      </c>
      <c r="J137" s="9">
        <f t="shared" si="149"/>
        <v>4.2200655593208375E-2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1.4853391931960203</v>
      </c>
      <c r="P137" s="9">
        <f t="shared" si="152"/>
        <v>6.2682287731159247E-2</v>
      </c>
      <c r="Q137" s="12">
        <f t="shared" si="153"/>
        <v>1.6297394810101406E-2</v>
      </c>
      <c r="R137" s="9">
        <f t="shared" si="154"/>
        <v>0.19735245833333334</v>
      </c>
      <c r="S137" s="13">
        <f t="shared" si="155"/>
        <v>8.2580145936539034E-2</v>
      </c>
      <c r="T137" s="2">
        <f t="shared" si="156"/>
        <v>0.01</v>
      </c>
      <c r="U137" s="14">
        <f t="shared" si="157"/>
        <v>8.2580145936539037E-4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6.3158014593653906E-3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7.9517599201896703</v>
      </c>
      <c r="E138" s="10">
        <f t="shared" si="166"/>
        <v>6.9497944899746402</v>
      </c>
      <c r="F138" s="7" t="s">
        <v>83</v>
      </c>
      <c r="G138" s="1">
        <v>3</v>
      </c>
      <c r="H138" s="9">
        <f t="shared" si="147"/>
        <v>7.9517599201896703</v>
      </c>
      <c r="I138" s="9">
        <f t="shared" si="148"/>
        <v>281.10175992018964</v>
      </c>
      <c r="J138" s="9">
        <f t="shared" si="149"/>
        <v>4.7767318975158776E-2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2.1817048221315281</v>
      </c>
      <c r="P138" s="9">
        <f t="shared" si="152"/>
        <v>0.10421419014839874</v>
      </c>
      <c r="Q138" s="12">
        <f t="shared" si="153"/>
        <v>2.7095689438583672E-2</v>
      </c>
      <c r="R138" s="9">
        <f t="shared" si="154"/>
        <v>0.19735245833333334</v>
      </c>
      <c r="S138" s="13">
        <f t="shared" si="155"/>
        <v>0.13729593067859516</v>
      </c>
      <c r="T138" s="2">
        <f t="shared" si="156"/>
        <v>0.01</v>
      </c>
      <c r="U138" s="14">
        <f t="shared" si="157"/>
        <v>1.3729593067859517E-3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6.8629593067859518E-3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10.914082714796599</v>
      </c>
      <c r="E139" s="10">
        <f t="shared" si="166"/>
        <v>7.9517599201896703</v>
      </c>
      <c r="F139" s="7" t="s">
        <v>83</v>
      </c>
      <c r="G139" s="1">
        <v>4</v>
      </c>
      <c r="H139" s="9">
        <f t="shared" si="147"/>
        <v>10.914082714796599</v>
      </c>
      <c r="I139" s="9">
        <f t="shared" si="148"/>
        <v>284.0640827147966</v>
      </c>
      <c r="J139" s="9">
        <f t="shared" si="149"/>
        <v>6.8549681790747719E-2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2.8365385486497963</v>
      </c>
      <c r="P139" s="9">
        <f t="shared" si="152"/>
        <v>0.19444381489713289</v>
      </c>
      <c r="Q139" s="12">
        <f t="shared" si="153"/>
        <v>5.055539187325455E-2</v>
      </c>
      <c r="R139" s="9">
        <f t="shared" si="154"/>
        <v>0.19735245833333334</v>
      </c>
      <c r="S139" s="13">
        <f t="shared" si="155"/>
        <v>0.25616803712607017</v>
      </c>
      <c r="T139" s="2">
        <f t="shared" si="156"/>
        <v>0.01</v>
      </c>
      <c r="U139" s="14">
        <f t="shared" si="157"/>
        <v>2.5616803712607016E-3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8.0516803712607013E-3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15.7909262126143</v>
      </c>
      <c r="E140" s="10">
        <f t="shared" si="166"/>
        <v>10.914082714796599</v>
      </c>
      <c r="F140" s="7" t="s">
        <v>83</v>
      </c>
      <c r="G140" s="1">
        <v>5</v>
      </c>
      <c r="H140" s="9">
        <f t="shared" si="147"/>
        <v>15.7909262126143</v>
      </c>
      <c r="I140" s="9">
        <f t="shared" si="148"/>
        <v>288.94092621261427</v>
      </c>
      <c r="J140" s="9">
        <f t="shared" si="149"/>
        <v>0.12225306239521723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3.4011426504193301</v>
      </c>
      <c r="P140" s="9">
        <f t="shared" si="152"/>
        <v>0.41580010465674888</v>
      </c>
      <c r="Q140" s="12">
        <f t="shared" si="153"/>
        <v>0.10810802721075471</v>
      </c>
      <c r="R140" s="9">
        <f t="shared" si="154"/>
        <v>0.19735245833333334</v>
      </c>
      <c r="S140" s="13">
        <f t="shared" si="155"/>
        <v>0.54779164203851716</v>
      </c>
      <c r="T140" s="2">
        <f t="shared" si="156"/>
        <v>0.01</v>
      </c>
      <c r="U140" s="14">
        <f t="shared" si="157"/>
        <v>5.4779164203851713E-3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1.0967916420385172E-2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19.076717070198001</v>
      </c>
      <c r="E141" s="10">
        <f t="shared" si="166"/>
        <v>15.7909262126143</v>
      </c>
      <c r="F141" s="7" t="s">
        <v>85</v>
      </c>
      <c r="G141" s="1">
        <v>6</v>
      </c>
      <c r="H141" s="9">
        <f t="shared" si="147"/>
        <v>19.076717070198001</v>
      </c>
      <c r="I141" s="9">
        <f t="shared" si="148"/>
        <v>292.22671707019799</v>
      </c>
      <c r="J141" s="9">
        <f t="shared" si="149"/>
        <v>0.17857255823370988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3.7443904624292479</v>
      </c>
      <c r="P141" s="9">
        <f t="shared" si="152"/>
        <v>0.66864538390189476</v>
      </c>
      <c r="Q141" s="12">
        <f t="shared" si="153"/>
        <v>0.17384779981449264</v>
      </c>
      <c r="R141" s="9">
        <f t="shared" si="154"/>
        <v>0.19735245833333334</v>
      </c>
      <c r="S141" s="13">
        <f t="shared" si="155"/>
        <v>0.88090009763577037</v>
      </c>
      <c r="T141" s="2">
        <f t="shared" si="156"/>
        <v>0.01</v>
      </c>
      <c r="U141" s="14">
        <f t="shared" si="157"/>
        <v>8.8090009763577039E-3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1.4299000976357706E-2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21.679869238300999</v>
      </c>
      <c r="E142" s="10">
        <f t="shared" si="166"/>
        <v>19.076717070198001</v>
      </c>
      <c r="F142" s="7" t="s">
        <v>83</v>
      </c>
      <c r="G142" s="1">
        <v>7</v>
      </c>
      <c r="H142" s="9">
        <f t="shared" si="147"/>
        <v>21.679869238300999</v>
      </c>
      <c r="I142" s="9">
        <f t="shared" si="148"/>
        <v>294.829869238301</v>
      </c>
      <c r="J142" s="9">
        <f t="shared" si="149"/>
        <v>0.23965066677911079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3.8347929951940198</v>
      </c>
      <c r="P142" s="9">
        <f t="shared" si="152"/>
        <v>0.91901069825811021</v>
      </c>
      <c r="Q142" s="12">
        <f t="shared" si="153"/>
        <v>0.23894278154710866</v>
      </c>
      <c r="R142" s="9">
        <f t="shared" si="154"/>
        <v>0.19735245833333334</v>
      </c>
      <c r="S142" s="13">
        <f t="shared" si="155"/>
        <v>1.2107413485750869</v>
      </c>
      <c r="T142" s="2">
        <f t="shared" si="156"/>
        <v>0.01</v>
      </c>
      <c r="U142" s="14">
        <f t="shared" si="157"/>
        <v>1.2107413485750869E-2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2.7007413485750871E-2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24.211705938430601</v>
      </c>
      <c r="E143" s="10">
        <f t="shared" si="166"/>
        <v>21.679869238300999</v>
      </c>
      <c r="F143" s="7" t="s">
        <v>83</v>
      </c>
      <c r="G143" s="1">
        <v>8</v>
      </c>
      <c r="H143" s="9">
        <f t="shared" si="147"/>
        <v>24.211705938430601</v>
      </c>
      <c r="I143" s="9">
        <f t="shared" si="148"/>
        <v>297.36170593843059</v>
      </c>
      <c r="J143" s="9">
        <f t="shared" si="149"/>
        <v>0.31746548767838445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3.6748302136025766</v>
      </c>
      <c r="P143" s="9">
        <f t="shared" si="152"/>
        <v>1.1666317658966037</v>
      </c>
      <c r="Q143" s="12">
        <f t="shared" si="153"/>
        <v>0.30332425913311695</v>
      </c>
      <c r="R143" s="9">
        <f t="shared" si="154"/>
        <v>0.19735245833333334</v>
      </c>
      <c r="S143" s="13">
        <f t="shared" si="155"/>
        <v>1.5369672194343509</v>
      </c>
      <c r="T143" s="2">
        <f t="shared" si="156"/>
        <v>0.01</v>
      </c>
      <c r="U143" s="14">
        <f t="shared" si="157"/>
        <v>1.5369672194343509E-2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3.0269672194343511E-2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24.254616116667499</v>
      </c>
      <c r="E144" s="10">
        <f t="shared" si="166"/>
        <v>24.211705938430601</v>
      </c>
      <c r="F144" s="7" t="s">
        <v>83</v>
      </c>
      <c r="G144" s="1">
        <v>9</v>
      </c>
      <c r="H144" s="9">
        <f t="shared" si="147"/>
        <v>24.254616116667499</v>
      </c>
      <c r="I144" s="9">
        <f t="shared" si="148"/>
        <v>297.40461611666746</v>
      </c>
      <c r="J144" s="9">
        <f t="shared" si="149"/>
        <v>0.31896885859360075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3.2672463643726397</v>
      </c>
      <c r="P144" s="9">
        <f t="shared" si="152"/>
        <v>1.0421498435880328</v>
      </c>
      <c r="Q144" s="12">
        <f t="shared" si="153"/>
        <v>0.27095895933288855</v>
      </c>
      <c r="R144" s="9">
        <f t="shared" si="154"/>
        <v>0.19735245833333334</v>
      </c>
      <c r="S144" s="13">
        <f t="shared" si="155"/>
        <v>1.3729697700305914</v>
      </c>
      <c r="T144" s="2">
        <f t="shared" si="156"/>
        <v>0.01</v>
      </c>
      <c r="U144" s="14">
        <f t="shared" si="157"/>
        <v>1.3729697700305915E-2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2.8629697700305913E-2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20.9462470348831</v>
      </c>
      <c r="E145" s="10">
        <f t="shared" si="166"/>
        <v>24.254616116667499</v>
      </c>
      <c r="F145" s="7" t="s">
        <v>83</v>
      </c>
      <c r="G145" s="1">
        <v>10</v>
      </c>
      <c r="H145" s="9">
        <f t="shared" si="147"/>
        <v>20.9462470348831</v>
      </c>
      <c r="I145" s="9">
        <f t="shared" si="148"/>
        <v>294.09624703488305</v>
      </c>
      <c r="J145" s="9">
        <f t="shared" si="149"/>
        <v>0.22069932793684813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2.984144437451274</v>
      </c>
      <c r="P145" s="9">
        <f t="shared" si="152"/>
        <v>0.65859867181197984</v>
      </c>
      <c r="Q145" s="12">
        <f t="shared" si="153"/>
        <v>0.17123565467111476</v>
      </c>
      <c r="R145" s="9">
        <f t="shared" si="154"/>
        <v>0.19735245833333334</v>
      </c>
      <c r="S145" s="13">
        <f t="shared" si="155"/>
        <v>0.86766415841597155</v>
      </c>
      <c r="T145" s="2">
        <f t="shared" si="156"/>
        <v>0.01</v>
      </c>
      <c r="U145" s="14">
        <f t="shared" si="157"/>
        <v>8.676641584159716E-3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2.3576641584159716E-2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16.366419722777099</v>
      </c>
      <c r="E146" s="10">
        <f t="shared" si="166"/>
        <v>20.9462470348831</v>
      </c>
      <c r="F146" s="7" t="s">
        <v>83</v>
      </c>
      <c r="G146" s="1">
        <v>11</v>
      </c>
      <c r="H146" s="9">
        <f t="shared" si="147"/>
        <v>16.366419722777099</v>
      </c>
      <c r="I146" s="9">
        <f t="shared" si="148"/>
        <v>289.51641972277707</v>
      </c>
      <c r="J146" s="9">
        <f t="shared" si="149"/>
        <v>0.13072261283264097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3.084593682305961</v>
      </c>
      <c r="P146" s="9">
        <f t="shared" si="152"/>
        <v>0.40322614567809251</v>
      </c>
      <c r="Q146" s="12">
        <f t="shared" si="153"/>
        <v>0.10483879787630405</v>
      </c>
      <c r="R146" s="9">
        <f t="shared" si="154"/>
        <v>0.19735245833333334</v>
      </c>
      <c r="S146" s="13">
        <f t="shared" si="155"/>
        <v>0.53122620696839074</v>
      </c>
      <c r="T146" s="2">
        <f t="shared" si="156"/>
        <v>0.01</v>
      </c>
      <c r="U146" s="14">
        <f t="shared" si="157"/>
        <v>5.3122620696839078E-3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1.0802262069683908E-2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11.8315160764674</v>
      </c>
      <c r="E147" s="10">
        <f t="shared" si="166"/>
        <v>16.366419722777099</v>
      </c>
      <c r="F147" s="7" t="s">
        <v>85</v>
      </c>
      <c r="G147" s="1">
        <v>12</v>
      </c>
      <c r="H147" s="9">
        <f t="shared" si="147"/>
        <v>11.8315160764674</v>
      </c>
      <c r="I147" s="9">
        <f t="shared" si="148"/>
        <v>284.98151607646736</v>
      </c>
      <c r="J147" s="9">
        <f t="shared" si="149"/>
        <v>7.6547000448571337E-2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3.4404154532945355</v>
      </c>
      <c r="P147" s="9">
        <f t="shared" si="152"/>
        <v>0.26335348324660857</v>
      </c>
      <c r="Q147" s="12">
        <f t="shared" si="153"/>
        <v>6.8471905644118231E-2</v>
      </c>
      <c r="R147" s="9">
        <f t="shared" si="154"/>
        <v>0.19735245833333334</v>
      </c>
      <c r="S147" s="13">
        <f t="shared" si="155"/>
        <v>0.3469523826679039</v>
      </c>
      <c r="T147" s="2">
        <f t="shared" si="156"/>
        <v>0.01</v>
      </c>
      <c r="U147" s="14">
        <f t="shared" si="157"/>
        <v>3.469523826679039E-3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8.9595238266790382E-3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6.50614397973027</v>
      </c>
      <c r="E148" s="10">
        <f t="shared" si="166"/>
        <v>11.8315160764674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1">
        <v>414000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1">
        <v>80000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636000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1049000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23649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2298206.196817989</v>
      </c>
      <c r="J13" s="6" t="s">
        <v>37</v>
      </c>
      <c r="K13" s="6">
        <f>I13/(10000*1000)</f>
        <v>0.2298206196817989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4.5370835930967699</v>
      </c>
      <c r="E26" s="7"/>
      <c r="F26" s="7"/>
      <c r="G26" s="1">
        <v>1</v>
      </c>
      <c r="H26" s="9">
        <f t="shared" ref="H26:H37" si="0">E27</f>
        <v>4.5370835930967699</v>
      </c>
      <c r="I26" s="9">
        <f t="shared" ref="I26:I37" si="1">H26+273.15</f>
        <v>277.68708359309676</v>
      </c>
      <c r="J26" s="9">
        <f t="shared" ref="J26:J37" si="2">EXP(($C$15*(I26-$C$13))/($C$16*I26*$C$13))</f>
        <v>3.1199560838389089E-2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1.2645835378602321</v>
      </c>
      <c r="Q26" s="12">
        <f t="shared" ref="Q26:Q37" si="6">P26*$B$28</f>
        <v>0.12645835378602321</v>
      </c>
      <c r="R26" s="9">
        <f t="shared" ref="R26:R37" si="7">L26*$B$28</f>
        <v>4.0532094166666672</v>
      </c>
      <c r="S26" s="13">
        <f t="shared" ref="S26:S37" si="8">Q26/R26</f>
        <v>3.1199560838389085E-2</v>
      </c>
      <c r="T26" s="2">
        <f t="shared" ref="T26:T37" si="9">$B$27/100</f>
        <v>0.34</v>
      </c>
      <c r="U26" s="14">
        <f t="shared" ref="U26:U37" si="10">S26*T26</f>
        <v>1.0607850685052289E-2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2.3507850685052289E-2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5.3837654585505801</v>
      </c>
      <c r="E27" s="10">
        <f t="shared" ref="E27:E38" si="18">D26</f>
        <v>4.5370835930967699</v>
      </c>
      <c r="F27" s="7" t="s">
        <v>83</v>
      </c>
      <c r="G27" s="1">
        <v>2</v>
      </c>
      <c r="H27" s="9">
        <f t="shared" si="0"/>
        <v>5.3837654585505801</v>
      </c>
      <c r="I27" s="9">
        <f t="shared" si="1"/>
        <v>278.53376545855053</v>
      </c>
      <c r="J27" s="9">
        <f t="shared" si="2"/>
        <v>3.4708707446789083E-2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79.799604795473101</v>
      </c>
      <c r="P27" s="9">
        <f t="shared" si="5"/>
        <v>2.7697411372154632</v>
      </c>
      <c r="Q27" s="12">
        <f t="shared" si="6"/>
        <v>0.27697411372154634</v>
      </c>
      <c r="R27" s="9">
        <f t="shared" si="7"/>
        <v>4.0532094166666672</v>
      </c>
      <c r="S27" s="13">
        <f t="shared" si="8"/>
        <v>6.833451846397022E-2</v>
      </c>
      <c r="T27" s="2">
        <f t="shared" si="9"/>
        <v>0.34</v>
      </c>
      <c r="U27" s="14">
        <f t="shared" si="10"/>
        <v>2.3233736277749877E-2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3.6133736277749878E-2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0.92227815440555905</v>
      </c>
      <c r="E28" s="10">
        <f t="shared" si="18"/>
        <v>5.3837654585505801</v>
      </c>
      <c r="F28" s="7" t="s">
        <v>83</v>
      </c>
      <c r="G28" s="1">
        <v>3</v>
      </c>
      <c r="H28" s="9">
        <f t="shared" si="0"/>
        <v>0.92227815440555905</v>
      </c>
      <c r="I28" s="9">
        <f t="shared" si="1"/>
        <v>274.07227815440552</v>
      </c>
      <c r="J28" s="9">
        <f t="shared" si="2"/>
        <v>1.964726061915684E-2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117.56195782492431</v>
      </c>
      <c r="P28" s="9">
        <f t="shared" si="5"/>
        <v>2.3097704242846127</v>
      </c>
      <c r="Q28" s="12">
        <f t="shared" si="6"/>
        <v>0.23097704242846129</v>
      </c>
      <c r="R28" s="9">
        <f t="shared" si="7"/>
        <v>4.0532094166666672</v>
      </c>
      <c r="S28" s="13">
        <f t="shared" si="8"/>
        <v>5.6986209860929241E-2</v>
      </c>
      <c r="T28" s="2">
        <f t="shared" si="9"/>
        <v>0.34</v>
      </c>
      <c r="U28" s="14">
        <f t="shared" si="10"/>
        <v>1.9375311352715942E-2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3.2275311352715941E-2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5.3422161664766197</v>
      </c>
      <c r="E29" s="10">
        <f t="shared" si="18"/>
        <v>0.92227815440555905</v>
      </c>
      <c r="F29" s="7" t="s">
        <v>83</v>
      </c>
      <c r="G29" s="1">
        <v>4</v>
      </c>
      <c r="H29" s="9">
        <f t="shared" si="0"/>
        <v>5.3422161664766197</v>
      </c>
      <c r="I29" s="9">
        <f t="shared" si="1"/>
        <v>278.49221616647662</v>
      </c>
      <c r="J29" s="9">
        <f t="shared" si="2"/>
        <v>3.4528158523575575E-2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155.78428156730635</v>
      </c>
      <c r="P29" s="9">
        <f t="shared" si="5"/>
        <v>5.3789443694372858</v>
      </c>
      <c r="Q29" s="12">
        <f t="shared" si="6"/>
        <v>0.53789443694372863</v>
      </c>
      <c r="R29" s="9">
        <f t="shared" si="7"/>
        <v>4.0532094166666672</v>
      </c>
      <c r="S29" s="13">
        <f t="shared" si="8"/>
        <v>0.13270827673791635</v>
      </c>
      <c r="T29" s="2">
        <f t="shared" si="9"/>
        <v>0.34</v>
      </c>
      <c r="U29" s="14">
        <f t="shared" si="10"/>
        <v>4.512081409089156E-2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5.8020814090891562E-2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15.2053103078525</v>
      </c>
      <c r="E30" s="10">
        <f t="shared" si="18"/>
        <v>5.3422161664766197</v>
      </c>
      <c r="F30" s="7" t="s">
        <v>83</v>
      </c>
      <c r="G30" s="1">
        <v>5</v>
      </c>
      <c r="H30" s="9">
        <f t="shared" si="0"/>
        <v>15.2053103078525</v>
      </c>
      <c r="I30" s="9">
        <f t="shared" si="1"/>
        <v>288.35531030785251</v>
      </c>
      <c r="J30" s="9">
        <f t="shared" si="2"/>
        <v>0.11416629070124897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142.88507033797561</v>
      </c>
      <c r="O30" s="9">
        <f t="shared" si="19"/>
        <v>48.052361026560135</v>
      </c>
      <c r="P30" s="9">
        <f t="shared" si="5"/>
        <v>5.4859598178396309</v>
      </c>
      <c r="Q30" s="12">
        <f t="shared" si="6"/>
        <v>0.54859598178396307</v>
      </c>
      <c r="R30" s="9">
        <f t="shared" si="7"/>
        <v>4.0532094166666672</v>
      </c>
      <c r="S30" s="13">
        <f t="shared" si="8"/>
        <v>0.13534854121480966</v>
      </c>
      <c r="T30" s="2">
        <f t="shared" si="9"/>
        <v>0.34</v>
      </c>
      <c r="U30" s="14">
        <f t="shared" si="10"/>
        <v>4.601850401303529E-2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5.8918504013035292E-2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18.650642488114901</v>
      </c>
      <c r="E31" s="10">
        <f t="shared" si="18"/>
        <v>15.2053103078525</v>
      </c>
      <c r="F31" s="7" t="s">
        <v>85</v>
      </c>
      <c r="G31" s="1">
        <v>6</v>
      </c>
      <c r="H31" s="9">
        <f t="shared" si="0"/>
        <v>18.650642488114901</v>
      </c>
      <c r="I31" s="9">
        <f t="shared" si="1"/>
        <v>291.80064248811487</v>
      </c>
      <c r="J31" s="9">
        <f t="shared" si="2"/>
        <v>0.17009270638356236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83.098495375387174</v>
      </c>
      <c r="P31" s="9">
        <f t="shared" si="5"/>
        <v>14.134447974801546</v>
      </c>
      <c r="Q31" s="12">
        <f t="shared" si="6"/>
        <v>1.4134447974801547</v>
      </c>
      <c r="R31" s="9">
        <f t="shared" si="7"/>
        <v>4.0532094166666672</v>
      </c>
      <c r="S31" s="13">
        <f t="shared" si="8"/>
        <v>0.34872237088666452</v>
      </c>
      <c r="T31" s="2">
        <f t="shared" si="9"/>
        <v>0.34</v>
      </c>
      <c r="U31" s="14">
        <f t="shared" si="10"/>
        <v>0.11856560610146595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0.13146560610146596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20.647897285487598</v>
      </c>
      <c r="E32" s="10">
        <f t="shared" si="18"/>
        <v>18.650642488114901</v>
      </c>
      <c r="F32" s="7" t="s">
        <v>83</v>
      </c>
      <c r="G32" s="1">
        <v>7</v>
      </c>
      <c r="H32" s="9">
        <f t="shared" si="0"/>
        <v>20.647897285487598</v>
      </c>
      <c r="I32" s="9">
        <f t="shared" si="1"/>
        <v>293.79789728548758</v>
      </c>
      <c r="J32" s="9">
        <f t="shared" si="2"/>
        <v>0.21340266714922457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109.49614156725229</v>
      </c>
      <c r="P32" s="9">
        <f t="shared" si="5"/>
        <v>23.366768653000715</v>
      </c>
      <c r="Q32" s="12">
        <f t="shared" si="6"/>
        <v>2.3366768653000718</v>
      </c>
      <c r="R32" s="9">
        <f t="shared" si="7"/>
        <v>4.0532094166666672</v>
      </c>
      <c r="S32" s="13">
        <f t="shared" si="8"/>
        <v>0.57650040377675316</v>
      </c>
      <c r="T32" s="2">
        <f t="shared" si="9"/>
        <v>0.34</v>
      </c>
      <c r="U32" s="14">
        <f t="shared" si="10"/>
        <v>0.19601013728409608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0.22166013728409609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22.3300584614889</v>
      </c>
      <c r="E33" s="10">
        <f t="shared" si="18"/>
        <v>20.647897285487598</v>
      </c>
      <c r="F33" s="7" t="s">
        <v>83</v>
      </c>
      <c r="G33" s="1">
        <v>8</v>
      </c>
      <c r="H33" s="9">
        <f t="shared" si="0"/>
        <v>22.3300584614889</v>
      </c>
      <c r="I33" s="9">
        <f t="shared" si="1"/>
        <v>295.48005846148885</v>
      </c>
      <c r="J33" s="9">
        <f t="shared" si="2"/>
        <v>0.25771451147051744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126.66146708091824</v>
      </c>
      <c r="P33" s="9">
        <f t="shared" si="5"/>
        <v>32.642498110897868</v>
      </c>
      <c r="Q33" s="12">
        <f t="shared" si="6"/>
        <v>3.2642498110897868</v>
      </c>
      <c r="R33" s="9">
        <f t="shared" si="7"/>
        <v>4.0532094166666672</v>
      </c>
      <c r="S33" s="13">
        <f t="shared" si="8"/>
        <v>0.80534940969674462</v>
      </c>
      <c r="T33" s="2">
        <f t="shared" si="9"/>
        <v>0.34</v>
      </c>
      <c r="U33" s="14">
        <f t="shared" si="10"/>
        <v>0.27381879929689318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0.29946879929689318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23.322504420515699</v>
      </c>
      <c r="E34" s="10">
        <f t="shared" si="18"/>
        <v>22.3300584614889</v>
      </c>
      <c r="F34" s="7" t="s">
        <v>83</v>
      </c>
      <c r="G34" s="1">
        <v>9</v>
      </c>
      <c r="H34" s="9">
        <f t="shared" si="0"/>
        <v>23.322504420515699</v>
      </c>
      <c r="I34" s="9">
        <f t="shared" si="1"/>
        <v>296.47250442051569</v>
      </c>
      <c r="J34" s="9">
        <f t="shared" si="2"/>
        <v>0.28776989800131347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134.55106313668705</v>
      </c>
      <c r="P34" s="9">
        <f t="shared" si="5"/>
        <v>38.719745714812724</v>
      </c>
      <c r="Q34" s="12">
        <f t="shared" si="6"/>
        <v>3.8719745714812728</v>
      </c>
      <c r="R34" s="9">
        <f t="shared" si="7"/>
        <v>4.0532094166666672</v>
      </c>
      <c r="S34" s="13">
        <f t="shared" si="8"/>
        <v>0.9552860889841609</v>
      </c>
      <c r="T34" s="2">
        <f t="shared" si="9"/>
        <v>0.34</v>
      </c>
      <c r="U34" s="14">
        <f t="shared" si="10"/>
        <v>0.32479727025461474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0.35044727025461475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18.108014718395701</v>
      </c>
      <c r="E35" s="10">
        <f t="shared" si="18"/>
        <v>23.322504420515699</v>
      </c>
      <c r="F35" s="7" t="s">
        <v>83</v>
      </c>
      <c r="G35" s="1">
        <v>10</v>
      </c>
      <c r="H35" s="9">
        <f t="shared" si="0"/>
        <v>18.108014718395701</v>
      </c>
      <c r="I35" s="9">
        <f t="shared" si="1"/>
        <v>291.25801471839566</v>
      </c>
      <c r="J35" s="9">
        <f t="shared" si="2"/>
        <v>0.15984067149961503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136.363411588541</v>
      </c>
      <c r="P35" s="9">
        <f t="shared" si="5"/>
        <v>21.796419276290781</v>
      </c>
      <c r="Q35" s="12">
        <f t="shared" si="6"/>
        <v>2.1796419276290782</v>
      </c>
      <c r="R35" s="9">
        <f t="shared" si="7"/>
        <v>4.0532094166666672</v>
      </c>
      <c r="S35" s="13">
        <f t="shared" si="8"/>
        <v>0.53775704720966555</v>
      </c>
      <c r="T35" s="2">
        <f t="shared" si="9"/>
        <v>0.34</v>
      </c>
      <c r="U35" s="14">
        <f t="shared" si="10"/>
        <v>0.18283739605128629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0.2084873960512863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14.137691084242601</v>
      </c>
      <c r="E36" s="10">
        <f t="shared" si="18"/>
        <v>18.108014718395701</v>
      </c>
      <c r="F36" s="7" t="s">
        <v>83</v>
      </c>
      <c r="G36" s="1">
        <v>11</v>
      </c>
      <c r="H36" s="9">
        <f t="shared" si="0"/>
        <v>14.137691084242601</v>
      </c>
      <c r="I36" s="9">
        <f t="shared" si="1"/>
        <v>287.28769108424257</v>
      </c>
      <c r="J36" s="9">
        <f t="shared" si="2"/>
        <v>0.10070268029423869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108.83864269663771</v>
      </c>
      <c r="O36" s="9">
        <f t="shared" si="19"/>
        <v>46.260443782279182</v>
      </c>
      <c r="P36" s="9">
        <f t="shared" si="5"/>
        <v>4.6585506804764627</v>
      </c>
      <c r="Q36" s="12">
        <f t="shared" si="6"/>
        <v>0.46585506804764631</v>
      </c>
      <c r="R36" s="9">
        <f t="shared" si="7"/>
        <v>4.0532094166666672</v>
      </c>
      <c r="S36" s="13">
        <f t="shared" si="8"/>
        <v>0.11493486276136269</v>
      </c>
      <c r="T36" s="2">
        <f t="shared" si="9"/>
        <v>0.34</v>
      </c>
      <c r="U36" s="14">
        <f t="shared" si="10"/>
        <v>3.9077853338863322E-2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5.1977853338863324E-2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8.6200461263796608</v>
      </c>
      <c r="E37" s="10">
        <f t="shared" si="18"/>
        <v>14.137691084242601</v>
      </c>
      <c r="F37" s="7" t="s">
        <v>85</v>
      </c>
      <c r="G37" s="1">
        <v>12</v>
      </c>
      <c r="H37" s="9">
        <f t="shared" si="0"/>
        <v>8.6200461263796608</v>
      </c>
      <c r="I37" s="9">
        <f t="shared" si="1"/>
        <v>281.77004612637961</v>
      </c>
      <c r="J37" s="9">
        <f t="shared" si="2"/>
        <v>5.185721259706369E-2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82.133987268469383</v>
      </c>
      <c r="P37" s="9">
        <f t="shared" si="5"/>
        <v>4.2592396392255392</v>
      </c>
      <c r="Q37" s="12">
        <f t="shared" si="6"/>
        <v>0.42592396392255394</v>
      </c>
      <c r="R37" s="9">
        <f t="shared" si="7"/>
        <v>4.0532094166666672</v>
      </c>
      <c r="S37" s="13">
        <f t="shared" si="8"/>
        <v>0.10508313786382915</v>
      </c>
      <c r="T37" s="2">
        <f t="shared" si="9"/>
        <v>0.34</v>
      </c>
      <c r="U37" s="14">
        <f t="shared" si="10"/>
        <v>3.5728266873701918E-2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4.862826687370192E-2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3.0950453875786401</v>
      </c>
      <c r="E38" s="10">
        <f t="shared" si="18"/>
        <v>8.6200461263796608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4.5370835930967699</v>
      </c>
      <c r="E42" s="7"/>
      <c r="F42" s="7"/>
      <c r="G42" s="1">
        <v>1</v>
      </c>
      <c r="H42" s="9">
        <f t="shared" ref="H42:H53" si="20">E43</f>
        <v>4.5370835930967699</v>
      </c>
      <c r="I42" s="9">
        <f t="shared" ref="I42:I53" si="21">H42+273.15</f>
        <v>277.68708359309676</v>
      </c>
      <c r="J42" s="9">
        <f t="shared" ref="J42:J53" si="22">EXP(($C$15*(I42-$C$13))/($C$16*I42*$C$13))</f>
        <v>3.1199560838389089E-2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1.8362891525944378</v>
      </c>
      <c r="Q42" s="12">
        <f t="shared" ref="Q42:Q53" si="26">P42*$B$44</f>
        <v>0.44070939662266506</v>
      </c>
      <c r="R42" s="9">
        <f t="shared" ref="R42:R53" si="27">L42*$B$44</f>
        <v>14.125500000000001</v>
      </c>
      <c r="S42" s="13">
        <f t="shared" ref="S42:S53" si="28">Q42/R42</f>
        <v>3.1199560838389085E-2</v>
      </c>
      <c r="T42" s="2">
        <f t="shared" ref="T42:T53" si="29">$B$43/100</f>
        <v>0.43</v>
      </c>
      <c r="U42" s="14">
        <f t="shared" ref="U42:U53" si="30">S42*T42</f>
        <v>1.3415811160507307E-2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2.1835811160507305E-2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34500</v>
      </c>
      <c r="AU42" s="1">
        <f t="shared" ref="AU42:AU53" si="37">AT42*10000*AS42*0.67*AR42*AQ42</f>
        <v>165805373.57932901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5.3837654585505801</v>
      </c>
      <c r="E43" s="10">
        <f t="shared" ref="E43:E54" si="39">D42</f>
        <v>4.5370835930967699</v>
      </c>
      <c r="F43" s="7" t="s">
        <v>83</v>
      </c>
      <c r="G43" s="1">
        <v>2</v>
      </c>
      <c r="H43" s="9">
        <f t="shared" si="20"/>
        <v>5.3837654585505801</v>
      </c>
      <c r="I43" s="9">
        <f t="shared" si="21"/>
        <v>278.53376545855053</v>
      </c>
      <c r="J43" s="9">
        <f t="shared" si="22"/>
        <v>3.4708707446789083E-2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115.87621084740557</v>
      </c>
      <c r="P43" s="9">
        <f t="shared" si="25"/>
        <v>4.0219135023450479</v>
      </c>
      <c r="Q43" s="12">
        <f t="shared" si="26"/>
        <v>0.96525924056281143</v>
      </c>
      <c r="R43" s="9">
        <f t="shared" si="27"/>
        <v>14.125500000000001</v>
      </c>
      <c r="S43" s="13">
        <f t="shared" si="28"/>
        <v>6.833451846397022E-2</v>
      </c>
      <c r="T43" s="2">
        <f t="shared" si="29"/>
        <v>0.43</v>
      </c>
      <c r="U43" s="14">
        <f t="shared" si="30"/>
        <v>2.9383842939507195E-2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3.7803842939507191E-2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34500</v>
      </c>
      <c r="AU43" s="1">
        <f t="shared" si="37"/>
        <v>287055070.0060938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0.92227815440555905</v>
      </c>
      <c r="E44" s="10">
        <f t="shared" si="39"/>
        <v>5.3837654585505801</v>
      </c>
      <c r="F44" s="7" t="s">
        <v>83</v>
      </c>
      <c r="G44" s="1">
        <v>3</v>
      </c>
      <c r="H44" s="9">
        <f t="shared" si="20"/>
        <v>0.92227815440555905</v>
      </c>
      <c r="I44" s="9">
        <f t="shared" si="21"/>
        <v>274.07227815440552</v>
      </c>
      <c r="J44" s="9">
        <f t="shared" si="22"/>
        <v>1.964726061915684E-2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170.71054734506052</v>
      </c>
      <c r="P44" s="9">
        <f t="shared" si="25"/>
        <v>3.3539946141273167</v>
      </c>
      <c r="Q44" s="12">
        <f t="shared" si="26"/>
        <v>0.80495870739055597</v>
      </c>
      <c r="R44" s="9">
        <f t="shared" si="27"/>
        <v>14.125500000000001</v>
      </c>
      <c r="S44" s="13">
        <f t="shared" si="28"/>
        <v>5.6986209860929234E-2</v>
      </c>
      <c r="T44" s="2">
        <f t="shared" si="29"/>
        <v>0.43</v>
      </c>
      <c r="U44" s="14">
        <f t="shared" si="30"/>
        <v>2.4504070240199571E-2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3.2924070240199568E-2</v>
      </c>
      <c r="AR44" s="9">
        <f t="shared" si="35"/>
        <v>136.875</v>
      </c>
      <c r="AS44" s="1">
        <f t="shared" si="36"/>
        <v>0.24</v>
      </c>
      <c r="AT44" s="1">
        <f t="shared" si="41"/>
        <v>34500</v>
      </c>
      <c r="AU44" s="1">
        <f t="shared" si="37"/>
        <v>250001601.76332697</v>
      </c>
    </row>
    <row r="45" spans="1:48" x14ac:dyDescent="0.15">
      <c r="C45" s="7">
        <v>3</v>
      </c>
      <c r="D45" s="7">
        <f t="shared" si="38"/>
        <v>5.3422161664766197</v>
      </c>
      <c r="E45" s="10">
        <f t="shared" si="39"/>
        <v>0.92227815440555905</v>
      </c>
      <c r="F45" s="7" t="s">
        <v>83</v>
      </c>
      <c r="G45" s="1">
        <v>4</v>
      </c>
      <c r="H45" s="9">
        <f t="shared" si="20"/>
        <v>5.3422161664766197</v>
      </c>
      <c r="I45" s="9">
        <f t="shared" si="21"/>
        <v>278.49221616647662</v>
      </c>
      <c r="J45" s="9">
        <f t="shared" si="22"/>
        <v>3.4528158523575575E-2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226.21280273093322</v>
      </c>
      <c r="P45" s="9">
        <f t="shared" si="25"/>
        <v>7.8107115127559918</v>
      </c>
      <c r="Q45" s="12">
        <f t="shared" si="26"/>
        <v>1.8745707630614379</v>
      </c>
      <c r="R45" s="9">
        <f t="shared" si="27"/>
        <v>14.125500000000001</v>
      </c>
      <c r="S45" s="13">
        <f t="shared" si="28"/>
        <v>0.13270827673791638</v>
      </c>
      <c r="T45" s="2">
        <f t="shared" si="29"/>
        <v>0.43</v>
      </c>
      <c r="U45" s="14">
        <f t="shared" si="30"/>
        <v>5.7064558997304046E-2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6.5484558997304057E-2</v>
      </c>
      <c r="AR45" s="9">
        <f t="shared" si="35"/>
        <v>136.875</v>
      </c>
      <c r="AS45" s="1">
        <f t="shared" si="36"/>
        <v>0.24</v>
      </c>
      <c r="AT45" s="1">
        <f t="shared" si="41"/>
        <v>34500</v>
      </c>
      <c r="AU45" s="1">
        <f t="shared" si="37"/>
        <v>497242428.43165147</v>
      </c>
    </row>
    <row r="46" spans="1:48" x14ac:dyDescent="0.15">
      <c r="C46" s="7">
        <v>4</v>
      </c>
      <c r="D46" s="7">
        <f t="shared" si="38"/>
        <v>15.2053103078525</v>
      </c>
      <c r="E46" s="10">
        <f t="shared" si="39"/>
        <v>5.3422161664766197</v>
      </c>
      <c r="F46" s="7" t="s">
        <v>83</v>
      </c>
      <c r="G46" s="1">
        <v>5</v>
      </c>
      <c r="H46" s="9">
        <f t="shared" si="20"/>
        <v>15.2053103078525</v>
      </c>
      <c r="I46" s="9">
        <f t="shared" si="21"/>
        <v>288.35531030785251</v>
      </c>
      <c r="J46" s="9">
        <f t="shared" si="22"/>
        <v>0.11416629070124897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207.48198665726835</v>
      </c>
      <c r="O46" s="9">
        <f t="shared" si="40"/>
        <v>69.776354560908885</v>
      </c>
      <c r="P46" s="9">
        <f t="shared" si="25"/>
        <v>7.9661075788741424</v>
      </c>
      <c r="Q46" s="12">
        <f t="shared" si="26"/>
        <v>1.9118658189297941</v>
      </c>
      <c r="R46" s="9">
        <f t="shared" si="27"/>
        <v>14.125500000000001</v>
      </c>
      <c r="S46" s="13">
        <f t="shared" si="28"/>
        <v>0.13534854121480969</v>
      </c>
      <c r="T46" s="2">
        <f t="shared" si="29"/>
        <v>0.43</v>
      </c>
      <c r="U46" s="14">
        <f t="shared" si="30"/>
        <v>5.8199872722368165E-2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6.6619872722368176E-2</v>
      </c>
      <c r="AR46" s="9">
        <f t="shared" si="35"/>
        <v>136.875</v>
      </c>
      <c r="AS46" s="1">
        <f t="shared" si="36"/>
        <v>0.24</v>
      </c>
      <c r="AT46" s="1">
        <f t="shared" si="41"/>
        <v>34500</v>
      </c>
      <c r="AU46" s="1">
        <f t="shared" si="37"/>
        <v>505863180.595622</v>
      </c>
    </row>
    <row r="47" spans="1:48" x14ac:dyDescent="0.15">
      <c r="C47" s="7">
        <v>5</v>
      </c>
      <c r="D47" s="7">
        <f t="shared" si="38"/>
        <v>18.650642488114901</v>
      </c>
      <c r="E47" s="10">
        <f t="shared" si="39"/>
        <v>15.2053103078525</v>
      </c>
      <c r="F47" s="7" t="s">
        <v>85</v>
      </c>
      <c r="G47" s="1">
        <v>6</v>
      </c>
      <c r="H47" s="9">
        <f t="shared" si="20"/>
        <v>18.650642488114901</v>
      </c>
      <c r="I47" s="9">
        <f t="shared" si="21"/>
        <v>291.80064248811487</v>
      </c>
      <c r="J47" s="9">
        <f t="shared" si="22"/>
        <v>0.17009270638356236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120.66649698203473</v>
      </c>
      <c r="P47" s="9">
        <f t="shared" si="25"/>
        <v>20.524491041498248</v>
      </c>
      <c r="Q47" s="12">
        <f t="shared" si="26"/>
        <v>4.925877849959579</v>
      </c>
      <c r="R47" s="9">
        <f t="shared" si="27"/>
        <v>14.125500000000001</v>
      </c>
      <c r="S47" s="13">
        <f t="shared" si="28"/>
        <v>0.34872237088666447</v>
      </c>
      <c r="T47" s="2">
        <f t="shared" si="29"/>
        <v>0.43</v>
      </c>
      <c r="U47" s="14">
        <f t="shared" si="30"/>
        <v>0.14995061948126573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0.15837061948126571</v>
      </c>
      <c r="AR47" s="9">
        <f t="shared" si="35"/>
        <v>136.875</v>
      </c>
      <c r="AS47" s="1">
        <f t="shared" si="36"/>
        <v>0.24</v>
      </c>
      <c r="AT47" s="1">
        <f t="shared" si="41"/>
        <v>34500</v>
      </c>
      <c r="AU47" s="1">
        <f t="shared" si="37"/>
        <v>1202552061.5681567</v>
      </c>
    </row>
    <row r="48" spans="1:48" x14ac:dyDescent="0.15">
      <c r="C48" s="7">
        <v>6</v>
      </c>
      <c r="D48" s="7">
        <f t="shared" si="38"/>
        <v>20.647897285487598</v>
      </c>
      <c r="E48" s="10">
        <f t="shared" si="39"/>
        <v>18.650642488114901</v>
      </c>
      <c r="F48" s="7" t="s">
        <v>83</v>
      </c>
      <c r="G48" s="1">
        <v>7</v>
      </c>
      <c r="H48" s="9">
        <f t="shared" si="20"/>
        <v>20.647897285487598</v>
      </c>
      <c r="I48" s="9">
        <f t="shared" si="21"/>
        <v>293.79789728548758</v>
      </c>
      <c r="J48" s="9">
        <f t="shared" si="22"/>
        <v>0.21340266714922457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158.9982559405365</v>
      </c>
      <c r="P48" s="9">
        <f t="shared" si="25"/>
        <v>33.93065188978553</v>
      </c>
      <c r="Q48" s="12">
        <f t="shared" si="26"/>
        <v>8.1433564535485274</v>
      </c>
      <c r="R48" s="9">
        <f t="shared" si="27"/>
        <v>14.125500000000001</v>
      </c>
      <c r="S48" s="13">
        <f t="shared" si="28"/>
        <v>0.57650040377675316</v>
      </c>
      <c r="T48" s="2">
        <f t="shared" si="29"/>
        <v>0.43</v>
      </c>
      <c r="U48" s="14">
        <f t="shared" si="30"/>
        <v>0.24789517362400385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0.26349517362400382</v>
      </c>
      <c r="AR48" s="9">
        <f t="shared" si="35"/>
        <v>136.875</v>
      </c>
      <c r="AS48" s="1">
        <f t="shared" si="36"/>
        <v>0.24</v>
      </c>
      <c r="AT48" s="1">
        <f t="shared" si="41"/>
        <v>34500</v>
      </c>
      <c r="AU48" s="1">
        <f t="shared" si="37"/>
        <v>2000791973.2377417</v>
      </c>
    </row>
    <row r="49" spans="1:48" x14ac:dyDescent="0.15">
      <c r="C49" s="7">
        <v>7</v>
      </c>
      <c r="D49" s="7">
        <f t="shared" si="38"/>
        <v>22.3300584614889</v>
      </c>
      <c r="E49" s="10">
        <f t="shared" si="39"/>
        <v>20.647897285487598</v>
      </c>
      <c r="F49" s="7" t="s">
        <v>83</v>
      </c>
      <c r="G49" s="1">
        <v>8</v>
      </c>
      <c r="H49" s="9">
        <f t="shared" si="20"/>
        <v>22.3300584614889</v>
      </c>
      <c r="I49" s="9">
        <f t="shared" si="21"/>
        <v>295.48005846148885</v>
      </c>
      <c r="J49" s="9">
        <f t="shared" si="22"/>
        <v>0.25771451147051744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183.92385405075098</v>
      </c>
      <c r="P49" s="9">
        <f t="shared" si="25"/>
        <v>47.39984619446404</v>
      </c>
      <c r="Q49" s="12">
        <f t="shared" si="26"/>
        <v>11.375963086671369</v>
      </c>
      <c r="R49" s="9">
        <f t="shared" si="27"/>
        <v>14.125500000000001</v>
      </c>
      <c r="S49" s="13">
        <f t="shared" si="28"/>
        <v>0.80534940969674484</v>
      </c>
      <c r="T49" s="2">
        <f t="shared" si="29"/>
        <v>0.43</v>
      </c>
      <c r="U49" s="14">
        <f t="shared" si="30"/>
        <v>0.34630024616960026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0.36190024616960026</v>
      </c>
      <c r="AR49" s="9">
        <f t="shared" si="35"/>
        <v>136.875</v>
      </c>
      <c r="AS49" s="1">
        <f t="shared" si="36"/>
        <v>0.24</v>
      </c>
      <c r="AT49" s="1">
        <f t="shared" si="41"/>
        <v>34500</v>
      </c>
      <c r="AU49" s="1">
        <f t="shared" si="37"/>
        <v>2748008996.484087</v>
      </c>
    </row>
    <row r="50" spans="1:48" x14ac:dyDescent="0.15">
      <c r="C50" s="7">
        <v>8</v>
      </c>
      <c r="D50" s="7">
        <f t="shared" si="38"/>
        <v>23.322504420515699</v>
      </c>
      <c r="E50" s="10">
        <f t="shared" si="39"/>
        <v>22.3300584614889</v>
      </c>
      <c r="F50" s="7" t="s">
        <v>83</v>
      </c>
      <c r="G50" s="1">
        <v>9</v>
      </c>
      <c r="H50" s="9">
        <f t="shared" si="20"/>
        <v>23.322504420515699</v>
      </c>
      <c r="I50" s="9">
        <f t="shared" si="21"/>
        <v>296.47250442051569</v>
      </c>
      <c r="J50" s="9">
        <f t="shared" si="22"/>
        <v>0.28776989800131347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195.38025785628696</v>
      </c>
      <c r="P50" s="9">
        <f t="shared" si="25"/>
        <v>56.224556874774024</v>
      </c>
      <c r="Q50" s="12">
        <f t="shared" si="26"/>
        <v>13.493893649945765</v>
      </c>
      <c r="R50" s="9">
        <f t="shared" si="27"/>
        <v>14.125500000000001</v>
      </c>
      <c r="S50" s="13">
        <f t="shared" si="28"/>
        <v>0.9552860889841609</v>
      </c>
      <c r="T50" s="2">
        <f t="shared" si="29"/>
        <v>0.43</v>
      </c>
      <c r="U50" s="14">
        <f t="shared" si="30"/>
        <v>0.41077301826318918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0.42637301826318919</v>
      </c>
      <c r="AR50" s="9">
        <f t="shared" si="35"/>
        <v>136.875</v>
      </c>
      <c r="AS50" s="1">
        <f t="shared" si="36"/>
        <v>0.24</v>
      </c>
      <c r="AT50" s="1">
        <f t="shared" si="41"/>
        <v>34500</v>
      </c>
      <c r="AU50" s="1">
        <f t="shared" si="37"/>
        <v>3237568646.1849637</v>
      </c>
    </row>
    <row r="51" spans="1:48" x14ac:dyDescent="0.15">
      <c r="C51" s="7">
        <v>9</v>
      </c>
      <c r="D51" s="7">
        <f t="shared" si="38"/>
        <v>18.108014718395701</v>
      </c>
      <c r="E51" s="10">
        <f t="shared" si="39"/>
        <v>23.322504420515699</v>
      </c>
      <c r="F51" s="7" t="s">
        <v>83</v>
      </c>
      <c r="G51" s="1">
        <v>10</v>
      </c>
      <c r="H51" s="9">
        <f t="shared" si="20"/>
        <v>18.108014718395701</v>
      </c>
      <c r="I51" s="9">
        <f t="shared" si="21"/>
        <v>291.25801471839566</v>
      </c>
      <c r="J51" s="9">
        <f t="shared" si="22"/>
        <v>0.15984067149961503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198.01195098151294</v>
      </c>
      <c r="P51" s="9">
        <f t="shared" si="25"/>
        <v>31.650363209833884</v>
      </c>
      <c r="Q51" s="12">
        <f t="shared" si="26"/>
        <v>7.596087170360132</v>
      </c>
      <c r="R51" s="9">
        <f t="shared" si="27"/>
        <v>14.125500000000001</v>
      </c>
      <c r="S51" s="13">
        <f t="shared" si="28"/>
        <v>0.53775704720966566</v>
      </c>
      <c r="T51" s="2">
        <f t="shared" si="29"/>
        <v>0.43</v>
      </c>
      <c r="U51" s="14">
        <f t="shared" si="30"/>
        <v>0.23123553030015623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0.2468355303001562</v>
      </c>
      <c r="AR51" s="9">
        <f t="shared" si="35"/>
        <v>136.875</v>
      </c>
      <c r="AS51" s="1">
        <f t="shared" si="36"/>
        <v>0.24</v>
      </c>
      <c r="AT51" s="1">
        <f t="shared" si="41"/>
        <v>34500</v>
      </c>
      <c r="AU51" s="1">
        <f t="shared" si="37"/>
        <v>1874290678.4287443</v>
      </c>
    </row>
    <row r="52" spans="1:48" x14ac:dyDescent="0.15">
      <c r="C52" s="7">
        <v>10</v>
      </c>
      <c r="D52" s="7">
        <f t="shared" si="38"/>
        <v>14.137691084242601</v>
      </c>
      <c r="E52" s="10">
        <f t="shared" si="39"/>
        <v>18.108014718395701</v>
      </c>
      <c r="F52" s="7" t="s">
        <v>83</v>
      </c>
      <c r="G52" s="1">
        <v>11</v>
      </c>
      <c r="H52" s="9">
        <f t="shared" si="20"/>
        <v>14.137691084242601</v>
      </c>
      <c r="I52" s="9">
        <f t="shared" si="21"/>
        <v>287.28769108424257</v>
      </c>
      <c r="J52" s="9">
        <f t="shared" si="22"/>
        <v>0.10070268029423869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158.04350838309512</v>
      </c>
      <c r="O52" s="9">
        <f t="shared" si="40"/>
        <v>67.174329388583942</v>
      </c>
      <c r="P52" s="9">
        <f t="shared" si="25"/>
        <v>6.7646350163984508</v>
      </c>
      <c r="Q52" s="12">
        <f t="shared" si="26"/>
        <v>1.6235124039356281</v>
      </c>
      <c r="R52" s="9">
        <f t="shared" si="27"/>
        <v>14.125500000000001</v>
      </c>
      <c r="S52" s="13">
        <f t="shared" si="28"/>
        <v>0.11493486276136265</v>
      </c>
      <c r="T52" s="2">
        <f t="shared" si="29"/>
        <v>0.43</v>
      </c>
      <c r="U52" s="14">
        <f t="shared" si="30"/>
        <v>4.9421990987385943E-2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5.784199098738594E-2</v>
      </c>
      <c r="AR52" s="9">
        <f t="shared" si="35"/>
        <v>136.875</v>
      </c>
      <c r="AS52" s="1">
        <f t="shared" si="36"/>
        <v>0.24</v>
      </c>
      <c r="AT52" s="1">
        <f t="shared" si="41"/>
        <v>34500</v>
      </c>
      <c r="AU52" s="1">
        <f t="shared" si="37"/>
        <v>439210288.71972042</v>
      </c>
    </row>
    <row r="53" spans="1:48" x14ac:dyDescent="0.15">
      <c r="C53" s="7">
        <v>11</v>
      </c>
      <c r="D53" s="7">
        <f t="shared" si="38"/>
        <v>8.6200461263796608</v>
      </c>
      <c r="E53" s="10">
        <f t="shared" si="39"/>
        <v>14.137691084242601</v>
      </c>
      <c r="F53" s="7" t="s">
        <v>85</v>
      </c>
      <c r="G53" s="1">
        <v>12</v>
      </c>
      <c r="H53" s="9">
        <f t="shared" si="20"/>
        <v>8.6200461263796608</v>
      </c>
      <c r="I53" s="9">
        <f t="shared" si="21"/>
        <v>281.77004612637961</v>
      </c>
      <c r="J53" s="9">
        <f t="shared" si="22"/>
        <v>5.185721259706369E-2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119.26594437218549</v>
      </c>
      <c r="P53" s="9">
        <f t="shared" si="25"/>
        <v>6.1847994328979947</v>
      </c>
      <c r="Q53" s="12">
        <f t="shared" si="26"/>
        <v>1.4843518638955187</v>
      </c>
      <c r="R53" s="9">
        <f t="shared" si="27"/>
        <v>14.125500000000001</v>
      </c>
      <c r="S53" s="13">
        <f t="shared" si="28"/>
        <v>0.10508313786382914</v>
      </c>
      <c r="T53" s="2">
        <f t="shared" si="29"/>
        <v>0.43</v>
      </c>
      <c r="U53" s="14">
        <f t="shared" si="30"/>
        <v>4.518574928144653E-2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5.3605749281446527E-2</v>
      </c>
      <c r="AR53" s="9">
        <f t="shared" si="35"/>
        <v>136.875</v>
      </c>
      <c r="AS53" s="1">
        <f t="shared" si="36"/>
        <v>0.24</v>
      </c>
      <c r="AT53" s="1">
        <f t="shared" si="41"/>
        <v>34500</v>
      </c>
      <c r="AU53" s="1">
        <f t="shared" si="37"/>
        <v>407043329.88944906</v>
      </c>
      <c r="AV53" s="1">
        <f>SUM(AU42:AU53)</f>
        <v>13615433628.888885</v>
      </c>
    </row>
    <row r="54" spans="1:48" x14ac:dyDescent="0.15">
      <c r="C54" s="7">
        <v>12</v>
      </c>
      <c r="D54" s="7">
        <f t="shared" si="38"/>
        <v>3.0950453875786401</v>
      </c>
      <c r="E54" s="10">
        <f t="shared" si="39"/>
        <v>8.6200461263796608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4.5370835930967699</v>
      </c>
      <c r="E58" s="7"/>
      <c r="F58" s="7"/>
      <c r="G58" s="1">
        <v>1</v>
      </c>
      <c r="H58" s="9">
        <f t="shared" ref="H58:H69" si="42">E59</f>
        <v>4.5370835930967699</v>
      </c>
      <c r="I58" s="9">
        <f t="shared" ref="I58:I69" si="43">H58+273.15</f>
        <v>277.68708359309676</v>
      </c>
      <c r="J58" s="9">
        <f t="shared" ref="J58:J69" si="44">EXP(($C$15*(I58-$C$13))/($C$16*I58*$C$13))</f>
        <v>3.1199560838389089E-2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3.1126761863099514E-3</v>
      </c>
      <c r="Q58" s="12">
        <f t="shared" ref="Q58:Q69" si="48">P58*$B$60</f>
        <v>5.914084753988908E-4</v>
      </c>
      <c r="R58" s="9">
        <f t="shared" ref="R58:R69" si="49">L58*$B$60</f>
        <v>1.8955666666666669E-2</v>
      </c>
      <c r="S58" s="13">
        <f t="shared" ref="S58:S69" si="50">Q58/R58</f>
        <v>3.1199560838389085E-2</v>
      </c>
      <c r="T58" s="2">
        <f t="shared" ref="T58:T69" si="51">$B$59/100</f>
        <v>0.01</v>
      </c>
      <c r="U58" s="14">
        <f t="shared" ref="U58:U69" si="52">S58*T58</f>
        <v>3.1199560838389087E-4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1.2311995608383891E-2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53000</v>
      </c>
      <c r="AU58" s="1">
        <f t="shared" ref="AU58:AU69" si="58">AT58*10000*AS58*0.67*AR58*AQ58</f>
        <v>8287397.8296141466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5.3837654585505801</v>
      </c>
      <c r="E59" s="10">
        <f t="shared" ref="E59:E70" si="60">D58</f>
        <v>4.5370835930967699</v>
      </c>
      <c r="F59" s="7" t="s">
        <v>83</v>
      </c>
      <c r="G59" s="1">
        <v>2</v>
      </c>
      <c r="H59" s="9">
        <f t="shared" si="42"/>
        <v>5.3837654585505801</v>
      </c>
      <c r="I59" s="9">
        <f t="shared" si="43"/>
        <v>278.53376545855053</v>
      </c>
      <c r="J59" s="9">
        <f t="shared" si="44"/>
        <v>3.4708707446789083E-2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0.19642065714702339</v>
      </c>
      <c r="P59" s="9">
        <f t="shared" si="47"/>
        <v>6.8175071254220959E-3</v>
      </c>
      <c r="Q59" s="12">
        <f t="shared" si="48"/>
        <v>1.2953263538301983E-3</v>
      </c>
      <c r="R59" s="9">
        <f t="shared" si="49"/>
        <v>1.8955666666666669E-2</v>
      </c>
      <c r="S59" s="13">
        <f t="shared" si="50"/>
        <v>6.833451846397022E-2</v>
      </c>
      <c r="T59" s="2">
        <f t="shared" si="51"/>
        <v>0.01</v>
      </c>
      <c r="U59" s="14">
        <f t="shared" si="52"/>
        <v>6.8334518463970221E-4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1.2683345184639703E-2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53000</v>
      </c>
      <c r="AU59" s="1">
        <f t="shared" si="58"/>
        <v>8537359.0682451054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0.92227815440555905</v>
      </c>
      <c r="E60" s="10">
        <f t="shared" si="60"/>
        <v>5.3837654585505801</v>
      </c>
      <c r="F60" s="7" t="s">
        <v>83</v>
      </c>
      <c r="G60" s="1">
        <v>3</v>
      </c>
      <c r="H60" s="9">
        <f t="shared" si="42"/>
        <v>0.92227815440555905</v>
      </c>
      <c r="I60" s="9">
        <f t="shared" si="43"/>
        <v>274.07227815440552</v>
      </c>
      <c r="J60" s="9">
        <f t="shared" si="44"/>
        <v>1.964726061915684E-2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0.28936981668826794</v>
      </c>
      <c r="P60" s="9">
        <f t="shared" si="47"/>
        <v>5.6853242037920408E-3</v>
      </c>
      <c r="Q60" s="12">
        <f t="shared" si="48"/>
        <v>1.0802115987204877E-3</v>
      </c>
      <c r="R60" s="9">
        <f t="shared" si="49"/>
        <v>1.8955666666666669E-2</v>
      </c>
      <c r="S60" s="13">
        <f t="shared" si="50"/>
        <v>5.6986209860929234E-2</v>
      </c>
      <c r="T60" s="2">
        <f t="shared" si="51"/>
        <v>0.01</v>
      </c>
      <c r="U60" s="14">
        <f t="shared" si="52"/>
        <v>5.6986209860929236E-4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1.2569862098609292E-2</v>
      </c>
      <c r="AR60" s="9">
        <f t="shared" si="56"/>
        <v>9.9766666666666666</v>
      </c>
      <c r="AS60" s="1">
        <f t="shared" si="57"/>
        <v>0.19</v>
      </c>
      <c r="AT60" s="1">
        <f t="shared" si="62"/>
        <v>53000</v>
      </c>
      <c r="AU60" s="1">
        <f t="shared" si="58"/>
        <v>8460971.8187056445</v>
      </c>
    </row>
    <row r="61" spans="1:48" x14ac:dyDescent="0.15">
      <c r="C61" s="7">
        <v>3</v>
      </c>
      <c r="D61" s="7">
        <f t="shared" si="59"/>
        <v>5.3422161664766197</v>
      </c>
      <c r="E61" s="10">
        <f t="shared" si="60"/>
        <v>0.92227815440555905</v>
      </c>
      <c r="F61" s="7" t="s">
        <v>83</v>
      </c>
      <c r="G61" s="1">
        <v>4</v>
      </c>
      <c r="H61" s="9">
        <f t="shared" si="42"/>
        <v>5.3422161664766197</v>
      </c>
      <c r="I61" s="9">
        <f t="shared" si="43"/>
        <v>278.49221616647662</v>
      </c>
      <c r="J61" s="9">
        <f t="shared" si="44"/>
        <v>3.4528158523575575E-2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0.38345115915114258</v>
      </c>
      <c r="P61" s="9">
        <f t="shared" si="47"/>
        <v>1.3239862409219458E-2</v>
      </c>
      <c r="Q61" s="12">
        <f t="shared" si="48"/>
        <v>2.515573857751697E-3</v>
      </c>
      <c r="R61" s="9">
        <f t="shared" si="49"/>
        <v>1.8955666666666669E-2</v>
      </c>
      <c r="S61" s="13">
        <f t="shared" si="50"/>
        <v>0.13270827673791638</v>
      </c>
      <c r="T61" s="2">
        <f t="shared" si="51"/>
        <v>0.01</v>
      </c>
      <c r="U61" s="14">
        <f t="shared" si="52"/>
        <v>1.3270827673791637E-3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1.3327082767379164E-2</v>
      </c>
      <c r="AR61" s="9">
        <f t="shared" si="56"/>
        <v>9.9766666666666666</v>
      </c>
      <c r="AS61" s="1">
        <f t="shared" si="57"/>
        <v>0.19</v>
      </c>
      <c r="AT61" s="1">
        <f t="shared" si="62"/>
        <v>53000</v>
      </c>
      <c r="AU61" s="1">
        <f t="shared" si="58"/>
        <v>8970668.9568876289</v>
      </c>
    </row>
    <row r="62" spans="1:48" x14ac:dyDescent="0.15">
      <c r="C62" s="7">
        <v>4</v>
      </c>
      <c r="D62" s="7">
        <f t="shared" si="59"/>
        <v>15.2053103078525</v>
      </c>
      <c r="E62" s="10">
        <f t="shared" si="60"/>
        <v>5.3422161664766197</v>
      </c>
      <c r="F62" s="7" t="s">
        <v>83</v>
      </c>
      <c r="G62" s="1">
        <v>5</v>
      </c>
      <c r="H62" s="9">
        <f t="shared" si="42"/>
        <v>15.2053103078525</v>
      </c>
      <c r="I62" s="9">
        <f t="shared" si="43"/>
        <v>288.35531030785251</v>
      </c>
      <c r="J62" s="9">
        <f t="shared" si="44"/>
        <v>0.11416629070124897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0.35170073190482698</v>
      </c>
      <c r="O62" s="9">
        <f t="shared" si="61"/>
        <v>0.11827723150376279</v>
      </c>
      <c r="P62" s="9">
        <f t="shared" si="47"/>
        <v>1.3503272795197505E-2</v>
      </c>
      <c r="Q62" s="12">
        <f t="shared" si="48"/>
        <v>2.5656218310875262E-3</v>
      </c>
      <c r="R62" s="9">
        <f t="shared" si="49"/>
        <v>1.8955666666666669E-2</v>
      </c>
      <c r="S62" s="13">
        <f t="shared" si="50"/>
        <v>0.1353485412148096</v>
      </c>
      <c r="T62" s="2">
        <f t="shared" si="51"/>
        <v>0.01</v>
      </c>
      <c r="U62" s="14">
        <f t="shared" si="52"/>
        <v>1.353485412148096E-3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1.3353485412148097E-2</v>
      </c>
      <c r="AR62" s="9">
        <f t="shared" si="56"/>
        <v>9.9766666666666666</v>
      </c>
      <c r="AS62" s="1">
        <f t="shared" si="57"/>
        <v>0.19</v>
      </c>
      <c r="AT62" s="1">
        <f t="shared" si="62"/>
        <v>53000</v>
      </c>
      <c r="AU62" s="1">
        <f t="shared" si="58"/>
        <v>8988440.9922191817</v>
      </c>
    </row>
    <row r="63" spans="1:48" x14ac:dyDescent="0.15">
      <c r="C63" s="7">
        <v>5</v>
      </c>
      <c r="D63" s="7">
        <f t="shared" si="59"/>
        <v>18.650642488114901</v>
      </c>
      <c r="E63" s="10">
        <f t="shared" si="60"/>
        <v>15.2053103078525</v>
      </c>
      <c r="F63" s="7" t="s">
        <v>85</v>
      </c>
      <c r="G63" s="1">
        <v>6</v>
      </c>
      <c r="H63" s="9">
        <f t="shared" si="42"/>
        <v>18.650642488114901</v>
      </c>
      <c r="I63" s="9">
        <f t="shared" si="43"/>
        <v>291.80064248811487</v>
      </c>
      <c r="J63" s="9">
        <f t="shared" si="44"/>
        <v>0.17009270638356236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0.20454062537523196</v>
      </c>
      <c r="P63" s="9">
        <f t="shared" si="47"/>
        <v>3.4790868535459554E-2</v>
      </c>
      <c r="Q63" s="12">
        <f t="shared" si="48"/>
        <v>6.6102650217373157E-3</v>
      </c>
      <c r="R63" s="9">
        <f t="shared" si="49"/>
        <v>1.8955666666666669E-2</v>
      </c>
      <c r="S63" s="13">
        <f t="shared" si="50"/>
        <v>0.34872237088666441</v>
      </c>
      <c r="T63" s="2">
        <f t="shared" si="51"/>
        <v>0.01</v>
      </c>
      <c r="U63" s="14">
        <f t="shared" si="52"/>
        <v>3.487223708866644E-3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1.5487223708866644E-2</v>
      </c>
      <c r="AR63" s="9">
        <f t="shared" si="56"/>
        <v>9.9766666666666666</v>
      </c>
      <c r="AS63" s="1">
        <f t="shared" si="57"/>
        <v>0.19</v>
      </c>
      <c r="AT63" s="1">
        <f t="shared" si="62"/>
        <v>53000</v>
      </c>
      <c r="AU63" s="1">
        <f t="shared" si="58"/>
        <v>10424693.789218921</v>
      </c>
    </row>
    <row r="64" spans="1:48" x14ac:dyDescent="0.15">
      <c r="C64" s="7">
        <v>6</v>
      </c>
      <c r="D64" s="7">
        <f t="shared" si="59"/>
        <v>20.647897285487598</v>
      </c>
      <c r="E64" s="10">
        <f t="shared" si="60"/>
        <v>18.650642488114901</v>
      </c>
      <c r="F64" s="7" t="s">
        <v>83</v>
      </c>
      <c r="G64" s="1">
        <v>7</v>
      </c>
      <c r="H64" s="9">
        <f t="shared" si="42"/>
        <v>20.647897285487598</v>
      </c>
      <c r="I64" s="9">
        <f t="shared" si="43"/>
        <v>293.79789728548758</v>
      </c>
      <c r="J64" s="9">
        <f t="shared" si="44"/>
        <v>0.21340266714922457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0.26951642350643912</v>
      </c>
      <c r="P64" s="9">
        <f t="shared" si="47"/>
        <v>5.7515523616794073E-2</v>
      </c>
      <c r="Q64" s="12">
        <f t="shared" si="48"/>
        <v>1.0927949487190874E-2</v>
      </c>
      <c r="R64" s="9">
        <f t="shared" si="49"/>
        <v>1.8955666666666669E-2</v>
      </c>
      <c r="S64" s="13">
        <f t="shared" si="50"/>
        <v>0.57650040377675305</v>
      </c>
      <c r="T64" s="2">
        <f t="shared" si="51"/>
        <v>0.01</v>
      </c>
      <c r="U64" s="14">
        <f t="shared" si="52"/>
        <v>5.7650040377675302E-3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2.5865004037767529E-2</v>
      </c>
      <c r="AR64" s="9">
        <f t="shared" si="56"/>
        <v>9.9766666666666666</v>
      </c>
      <c r="AS64" s="1">
        <f t="shared" si="57"/>
        <v>0.19</v>
      </c>
      <c r="AT64" s="1">
        <f t="shared" si="62"/>
        <v>53000</v>
      </c>
      <c r="AU64" s="1">
        <f t="shared" si="58"/>
        <v>17410140.90190148</v>
      </c>
    </row>
    <row r="65" spans="1:48" x14ac:dyDescent="0.15">
      <c r="C65" s="7">
        <v>7</v>
      </c>
      <c r="D65" s="7">
        <f t="shared" si="59"/>
        <v>22.3300584614889</v>
      </c>
      <c r="E65" s="10">
        <f t="shared" si="60"/>
        <v>20.647897285487598</v>
      </c>
      <c r="F65" s="7" t="s">
        <v>83</v>
      </c>
      <c r="G65" s="1">
        <v>8</v>
      </c>
      <c r="H65" s="9">
        <f t="shared" si="42"/>
        <v>22.3300584614889</v>
      </c>
      <c r="I65" s="9">
        <f t="shared" si="43"/>
        <v>295.48005846148885</v>
      </c>
      <c r="J65" s="9">
        <f t="shared" si="44"/>
        <v>0.25771451147051744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0.31176756655631171</v>
      </c>
      <c r="P65" s="9">
        <f t="shared" si="47"/>
        <v>8.0347026107411901E-2</v>
      </c>
      <c r="Q65" s="12">
        <f t="shared" si="48"/>
        <v>1.5265934960408262E-2</v>
      </c>
      <c r="R65" s="9">
        <f t="shared" si="49"/>
        <v>1.8955666666666669E-2</v>
      </c>
      <c r="S65" s="13">
        <f t="shared" si="50"/>
        <v>0.80534940969674462</v>
      </c>
      <c r="T65" s="2">
        <f t="shared" si="51"/>
        <v>0.01</v>
      </c>
      <c r="U65" s="14">
        <f t="shared" si="52"/>
        <v>8.0534940969674458E-3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2.8153494096967446E-2</v>
      </c>
      <c r="AR65" s="9">
        <f t="shared" si="56"/>
        <v>9.9766666666666666</v>
      </c>
      <c r="AS65" s="1">
        <f t="shared" si="57"/>
        <v>0.19</v>
      </c>
      <c r="AT65" s="1">
        <f t="shared" si="62"/>
        <v>53000</v>
      </c>
      <c r="AU65" s="1">
        <f t="shared" si="58"/>
        <v>18950559.543440975</v>
      </c>
    </row>
    <row r="66" spans="1:48" x14ac:dyDescent="0.15">
      <c r="C66" s="7">
        <v>8</v>
      </c>
      <c r="D66" s="7">
        <f t="shared" si="59"/>
        <v>23.322504420515699</v>
      </c>
      <c r="E66" s="10">
        <f t="shared" si="60"/>
        <v>22.3300584614889</v>
      </c>
      <c r="F66" s="7" t="s">
        <v>83</v>
      </c>
      <c r="G66" s="1">
        <v>9</v>
      </c>
      <c r="H66" s="9">
        <f t="shared" si="42"/>
        <v>23.322504420515699</v>
      </c>
      <c r="I66" s="9">
        <f t="shared" si="43"/>
        <v>296.47250442051569</v>
      </c>
      <c r="J66" s="9">
        <f t="shared" si="44"/>
        <v>0.28776989800131347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0.33118720711556648</v>
      </c>
      <c r="P66" s="9">
        <f t="shared" si="47"/>
        <v>9.5305708810986448E-2</v>
      </c>
      <c r="Q66" s="12">
        <f t="shared" si="48"/>
        <v>1.8108084674087425E-2</v>
      </c>
      <c r="R66" s="9">
        <f t="shared" si="49"/>
        <v>1.8955666666666669E-2</v>
      </c>
      <c r="S66" s="13">
        <f t="shared" si="50"/>
        <v>0.95528608898416068</v>
      </c>
      <c r="T66" s="2">
        <f t="shared" si="51"/>
        <v>0.01</v>
      </c>
      <c r="U66" s="14">
        <f t="shared" si="52"/>
        <v>9.5528608898416065E-3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2.9652860889841606E-2</v>
      </c>
      <c r="AR66" s="9">
        <f t="shared" si="56"/>
        <v>9.9766666666666666</v>
      </c>
      <c r="AS66" s="1">
        <f t="shared" si="57"/>
        <v>0.19</v>
      </c>
      <c r="AT66" s="1">
        <f t="shared" si="62"/>
        <v>53000</v>
      </c>
      <c r="AU66" s="1">
        <f t="shared" si="58"/>
        <v>19959806.906768445</v>
      </c>
    </row>
    <row r="67" spans="1:48" x14ac:dyDescent="0.15">
      <c r="C67" s="7">
        <v>9</v>
      </c>
      <c r="D67" s="7">
        <f t="shared" si="59"/>
        <v>18.108014718395701</v>
      </c>
      <c r="E67" s="10">
        <f t="shared" si="60"/>
        <v>23.322504420515699</v>
      </c>
      <c r="F67" s="7" t="s">
        <v>83</v>
      </c>
      <c r="G67" s="1">
        <v>10</v>
      </c>
      <c r="H67" s="9">
        <f t="shared" si="42"/>
        <v>18.108014718395701</v>
      </c>
      <c r="I67" s="9">
        <f t="shared" si="43"/>
        <v>291.25801471839566</v>
      </c>
      <c r="J67" s="9">
        <f t="shared" si="44"/>
        <v>0.15984067149961503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0.33564816497124672</v>
      </c>
      <c r="P67" s="9">
        <f t="shared" si="47"/>
        <v>5.3650228076617644E-2</v>
      </c>
      <c r="Q67" s="12">
        <f t="shared" si="48"/>
        <v>1.0193543334557352E-2</v>
      </c>
      <c r="R67" s="9">
        <f t="shared" si="49"/>
        <v>1.8955666666666669E-2</v>
      </c>
      <c r="S67" s="13">
        <f t="shared" si="50"/>
        <v>0.53775704720966555</v>
      </c>
      <c r="T67" s="2">
        <f t="shared" si="51"/>
        <v>0.01</v>
      </c>
      <c r="U67" s="14">
        <f t="shared" si="52"/>
        <v>5.377570472096656E-3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2.5477570472096655E-2</v>
      </c>
      <c r="AR67" s="9">
        <f t="shared" si="56"/>
        <v>9.9766666666666666</v>
      </c>
      <c r="AS67" s="1">
        <f t="shared" si="57"/>
        <v>0.19</v>
      </c>
      <c r="AT67" s="1">
        <f t="shared" si="62"/>
        <v>53000</v>
      </c>
      <c r="AU67" s="1">
        <f t="shared" si="58"/>
        <v>17149353.277101316</v>
      </c>
    </row>
    <row r="68" spans="1:48" x14ac:dyDescent="0.15">
      <c r="C68" s="7">
        <v>10</v>
      </c>
      <c r="D68" s="7">
        <f t="shared" si="59"/>
        <v>14.137691084242601</v>
      </c>
      <c r="E68" s="10">
        <f t="shared" si="60"/>
        <v>18.108014718395701</v>
      </c>
      <c r="F68" s="7" t="s">
        <v>83</v>
      </c>
      <c r="G68" s="1">
        <v>11</v>
      </c>
      <c r="H68" s="9">
        <f t="shared" si="42"/>
        <v>14.137691084242601</v>
      </c>
      <c r="I68" s="9">
        <f t="shared" si="43"/>
        <v>287.28769108424257</v>
      </c>
      <c r="J68" s="9">
        <f t="shared" si="44"/>
        <v>0.10070268029423869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0.26789804004989765</v>
      </c>
      <c r="O68" s="9">
        <f t="shared" si="61"/>
        <v>0.11386656351139812</v>
      </c>
      <c r="P68" s="9">
        <f t="shared" si="47"/>
        <v>1.1466668141491949E-2</v>
      </c>
      <c r="Q68" s="12">
        <f t="shared" si="48"/>
        <v>2.1786669468834706E-3</v>
      </c>
      <c r="R68" s="9">
        <f t="shared" si="49"/>
        <v>1.8955666666666669E-2</v>
      </c>
      <c r="S68" s="13">
        <f t="shared" si="50"/>
        <v>0.11493486276136267</v>
      </c>
      <c r="T68" s="2">
        <f t="shared" si="51"/>
        <v>0.01</v>
      </c>
      <c r="U68" s="14">
        <f t="shared" si="52"/>
        <v>1.1493486276136268E-3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1.3149348627613628E-2</v>
      </c>
      <c r="AR68" s="9">
        <f t="shared" si="56"/>
        <v>9.9766666666666666</v>
      </c>
      <c r="AS68" s="1">
        <f t="shared" si="57"/>
        <v>0.19</v>
      </c>
      <c r="AT68" s="1">
        <f t="shared" si="62"/>
        <v>53000</v>
      </c>
      <c r="AU68" s="1">
        <f t="shared" si="58"/>
        <v>8851033.3128383216</v>
      </c>
    </row>
    <row r="69" spans="1:48" x14ac:dyDescent="0.15">
      <c r="C69" s="7">
        <v>11</v>
      </c>
      <c r="D69" s="7">
        <f t="shared" si="59"/>
        <v>8.6200461263796608</v>
      </c>
      <c r="E69" s="10">
        <f t="shared" si="60"/>
        <v>14.137691084242601</v>
      </c>
      <c r="F69" s="7" t="s">
        <v>85</v>
      </c>
      <c r="G69" s="1">
        <v>12</v>
      </c>
      <c r="H69" s="9">
        <f t="shared" si="42"/>
        <v>8.6200461263796608</v>
      </c>
      <c r="I69" s="9">
        <f t="shared" si="43"/>
        <v>281.77004612637961</v>
      </c>
      <c r="J69" s="9">
        <f t="shared" si="44"/>
        <v>5.185721259706369E-2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0.20216656203657285</v>
      </c>
      <c r="P69" s="9">
        <f t="shared" si="47"/>
        <v>1.0483794387548024E-2</v>
      </c>
      <c r="Q69" s="12">
        <f t="shared" si="48"/>
        <v>1.9919209336341248E-3</v>
      </c>
      <c r="R69" s="9">
        <f t="shared" si="49"/>
        <v>1.8955666666666669E-2</v>
      </c>
      <c r="S69" s="13">
        <f t="shared" si="50"/>
        <v>0.10508313786382917</v>
      </c>
      <c r="T69" s="2">
        <f t="shared" si="51"/>
        <v>0.01</v>
      </c>
      <c r="U69" s="14">
        <f t="shared" si="52"/>
        <v>1.0508313786382916E-3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1.3050831378638291E-2</v>
      </c>
      <c r="AR69" s="9">
        <f t="shared" si="56"/>
        <v>9.9766666666666666</v>
      </c>
      <c r="AS69" s="1">
        <f t="shared" si="57"/>
        <v>0.19</v>
      </c>
      <c r="AT69" s="1">
        <f t="shared" si="62"/>
        <v>53000</v>
      </c>
      <c r="AU69" s="1">
        <f t="shared" si="58"/>
        <v>8784719.8035334777</v>
      </c>
      <c r="AV69" s="1">
        <f>SUM(AU58:AU69)</f>
        <v>144775146.20047462</v>
      </c>
    </row>
    <row r="70" spans="1:48" x14ac:dyDescent="0.15">
      <c r="C70" s="7">
        <v>12</v>
      </c>
      <c r="D70" s="7">
        <f t="shared" si="59"/>
        <v>3.0950453875786401</v>
      </c>
      <c r="E70" s="10">
        <f t="shared" si="60"/>
        <v>8.6200461263796608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4.5370835930967699</v>
      </c>
      <c r="E73" s="7"/>
      <c r="F73" s="7"/>
      <c r="G73" s="1">
        <v>1</v>
      </c>
      <c r="H73" s="9">
        <f t="shared" ref="H73:H84" si="63">E74</f>
        <v>4.5370835930967699</v>
      </c>
      <c r="I73" s="9">
        <f t="shared" ref="I73:I84" si="64">H73+273.15</f>
        <v>277.68708359309676</v>
      </c>
      <c r="J73" s="9">
        <f t="shared" ref="J73:J84" si="65">EXP(($C$15*(I73-$C$13))/($C$16*I73*$C$13))</f>
        <v>3.1199560838389089E-2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3.4163519118036055E-3</v>
      </c>
      <c r="Q73" s="12">
        <f t="shared" ref="Q73:Q84" si="69">P73*$B$75</f>
        <v>6.1494334412464898E-4</v>
      </c>
      <c r="R73" s="9">
        <f t="shared" ref="R73:R84" si="70">L73*$B$75</f>
        <v>1.9710000000000002E-2</v>
      </c>
      <c r="S73" s="13">
        <f t="shared" ref="S73:S84" si="71">Q73/R73</f>
        <v>3.1199560838389089E-2</v>
      </c>
      <c r="T73" s="2">
        <f t="shared" ref="T73:T84" si="72">$B$74/100</f>
        <v>0.01</v>
      </c>
      <c r="U73" s="14">
        <f t="shared" ref="U73:U84" si="73">S73*T73</f>
        <v>3.1199560838389087E-4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1.2911995608383891E-2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6666.666666666667</v>
      </c>
      <c r="AU73" s="1">
        <f t="shared" ref="AU73:AU84" si="79">AT73*10000*AS73*0.67*AR73*AQ73</f>
        <v>1136746.2693709012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5.3837654585505801</v>
      </c>
      <c r="E74" s="10">
        <f t="shared" ref="E74:E85" si="81">D73</f>
        <v>4.5370835930967699</v>
      </c>
      <c r="F74" s="7" t="s">
        <v>83</v>
      </c>
      <c r="G74" s="1">
        <v>2</v>
      </c>
      <c r="H74" s="9">
        <f t="shared" si="63"/>
        <v>5.3837654585505801</v>
      </c>
      <c r="I74" s="9">
        <f t="shared" si="64"/>
        <v>278.53376545855053</v>
      </c>
      <c r="J74" s="9">
        <f t="shared" si="65"/>
        <v>3.4708707446789083E-2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0.21558364808819641</v>
      </c>
      <c r="P74" s="9">
        <f t="shared" si="68"/>
        <v>7.4826297718047401E-3</v>
      </c>
      <c r="Q74" s="12">
        <f t="shared" si="69"/>
        <v>1.3468733589248531E-3</v>
      </c>
      <c r="R74" s="9">
        <f t="shared" si="70"/>
        <v>1.9710000000000002E-2</v>
      </c>
      <c r="S74" s="13">
        <f t="shared" si="71"/>
        <v>6.833451846397022E-2</v>
      </c>
      <c r="T74" s="2">
        <f t="shared" si="72"/>
        <v>0.01</v>
      </c>
      <c r="U74" s="14">
        <f t="shared" si="73"/>
        <v>6.8334518463970221E-4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1.3283345184639703E-2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6666.666666666667</v>
      </c>
      <c r="AU74" s="1">
        <f t="shared" si="79"/>
        <v>1169439.1433653103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0.92227815440555905</v>
      </c>
      <c r="E75" s="10">
        <f t="shared" si="81"/>
        <v>5.3837654585505801</v>
      </c>
      <c r="F75" s="7" t="s">
        <v>83</v>
      </c>
      <c r="G75" s="1">
        <v>3</v>
      </c>
      <c r="H75" s="9">
        <f t="shared" si="63"/>
        <v>0.92227815440555905</v>
      </c>
      <c r="I75" s="9">
        <f t="shared" si="64"/>
        <v>274.07227815440552</v>
      </c>
      <c r="J75" s="9">
        <f t="shared" si="65"/>
        <v>1.964726061915684E-2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0.3176010183163917</v>
      </c>
      <c r="P75" s="9">
        <f t="shared" si="68"/>
        <v>6.2399899797717529E-3</v>
      </c>
      <c r="Q75" s="12">
        <f t="shared" si="69"/>
        <v>1.1231981963589154E-3</v>
      </c>
      <c r="R75" s="9">
        <f t="shared" si="70"/>
        <v>1.9710000000000002E-2</v>
      </c>
      <c r="S75" s="13">
        <f t="shared" si="71"/>
        <v>5.6986209860929241E-2</v>
      </c>
      <c r="T75" s="2">
        <f t="shared" si="72"/>
        <v>0.01</v>
      </c>
      <c r="U75" s="14">
        <f t="shared" si="73"/>
        <v>5.6986209860929247E-4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1.3169862098609292E-2</v>
      </c>
      <c r="AR75" s="9">
        <f t="shared" si="77"/>
        <v>10.950000000000001</v>
      </c>
      <c r="AS75" s="1">
        <f t="shared" si="78"/>
        <v>0.18</v>
      </c>
      <c r="AT75" s="1">
        <f t="shared" si="83"/>
        <v>6666.666666666667</v>
      </c>
      <c r="AU75" s="1">
        <f t="shared" si="79"/>
        <v>1159448.319437365</v>
      </c>
    </row>
    <row r="76" spans="1:48" x14ac:dyDescent="0.15">
      <c r="C76" s="7">
        <v>3</v>
      </c>
      <c r="D76" s="7">
        <f t="shared" si="80"/>
        <v>5.3422161664766197</v>
      </c>
      <c r="E76" s="10">
        <f t="shared" si="81"/>
        <v>0.92227815440555905</v>
      </c>
      <c r="F76" s="7" t="s">
        <v>83</v>
      </c>
      <c r="G76" s="1">
        <v>4</v>
      </c>
      <c r="H76" s="9">
        <f t="shared" si="63"/>
        <v>5.3422161664766197</v>
      </c>
      <c r="I76" s="9">
        <f t="shared" si="64"/>
        <v>278.49221616647662</v>
      </c>
      <c r="J76" s="9">
        <f t="shared" si="65"/>
        <v>3.4528158523575575E-2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0.42086102833661992</v>
      </c>
      <c r="P76" s="9">
        <f t="shared" si="68"/>
        <v>1.4531556302801845E-2</v>
      </c>
      <c r="Q76" s="12">
        <f t="shared" si="69"/>
        <v>2.6156801345043322E-3</v>
      </c>
      <c r="R76" s="9">
        <f t="shared" si="70"/>
        <v>1.9710000000000002E-2</v>
      </c>
      <c r="S76" s="13">
        <f t="shared" si="71"/>
        <v>0.13270827673791638</v>
      </c>
      <c r="T76" s="2">
        <f t="shared" si="72"/>
        <v>0.01</v>
      </c>
      <c r="U76" s="14">
        <f t="shared" si="73"/>
        <v>1.3270827673791637E-3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1.3927082767379164E-2</v>
      </c>
      <c r="AR76" s="9">
        <f t="shared" si="77"/>
        <v>10.950000000000001</v>
      </c>
      <c r="AS76" s="1">
        <f t="shared" si="78"/>
        <v>0.18</v>
      </c>
      <c r="AT76" s="1">
        <f t="shared" si="83"/>
        <v>6666.666666666667</v>
      </c>
      <c r="AU76" s="1">
        <f t="shared" si="79"/>
        <v>1226112.512674527</v>
      </c>
    </row>
    <row r="77" spans="1:48" x14ac:dyDescent="0.15">
      <c r="C77" s="7">
        <v>4</v>
      </c>
      <c r="D77" s="7">
        <f t="shared" si="80"/>
        <v>15.2053103078525</v>
      </c>
      <c r="E77" s="10">
        <f t="shared" si="81"/>
        <v>5.3422161664766197</v>
      </c>
      <c r="F77" s="7" t="s">
        <v>83</v>
      </c>
      <c r="G77" s="1">
        <v>5</v>
      </c>
      <c r="H77" s="9">
        <f t="shared" si="63"/>
        <v>15.2053103078525</v>
      </c>
      <c r="I77" s="9">
        <f t="shared" si="64"/>
        <v>288.35531030785251</v>
      </c>
      <c r="J77" s="9">
        <f t="shared" si="65"/>
        <v>0.11416629070124897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0.38601299843212716</v>
      </c>
      <c r="O77" s="9">
        <f t="shared" si="82"/>
        <v>0.12981647360169085</v>
      </c>
      <c r="P77" s="9">
        <f t="shared" si="68"/>
        <v>1.482066526302165E-2</v>
      </c>
      <c r="Q77" s="12">
        <f t="shared" si="69"/>
        <v>2.6677197473438967E-3</v>
      </c>
      <c r="R77" s="9">
        <f t="shared" si="70"/>
        <v>1.9710000000000002E-2</v>
      </c>
      <c r="S77" s="13">
        <f t="shared" si="71"/>
        <v>0.13534854121480955</v>
      </c>
      <c r="T77" s="2">
        <f t="shared" si="72"/>
        <v>0.01</v>
      </c>
      <c r="U77" s="14">
        <f t="shared" si="73"/>
        <v>1.3534854121480956E-3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1.3953485412148095E-2</v>
      </c>
      <c r="AR77" s="9">
        <f t="shared" si="77"/>
        <v>10.950000000000001</v>
      </c>
      <c r="AS77" s="1">
        <f t="shared" si="78"/>
        <v>0.18</v>
      </c>
      <c r="AT77" s="1">
        <f t="shared" si="83"/>
        <v>6666.666666666667</v>
      </c>
      <c r="AU77" s="1">
        <f t="shared" si="79"/>
        <v>1228436.9487146942</v>
      </c>
    </row>
    <row r="78" spans="1:48" x14ac:dyDescent="0.15">
      <c r="C78" s="7">
        <v>5</v>
      </c>
      <c r="D78" s="7">
        <f t="shared" si="80"/>
        <v>18.650642488114901</v>
      </c>
      <c r="E78" s="10">
        <f t="shared" si="81"/>
        <v>15.2053103078525</v>
      </c>
      <c r="F78" s="7" t="s">
        <v>85</v>
      </c>
      <c r="G78" s="1">
        <v>6</v>
      </c>
      <c r="H78" s="9">
        <f t="shared" si="63"/>
        <v>18.650642488114901</v>
      </c>
      <c r="I78" s="9">
        <f t="shared" si="64"/>
        <v>291.80064248811487</v>
      </c>
      <c r="J78" s="9">
        <f t="shared" si="65"/>
        <v>0.17009270638356236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0.22449580833866922</v>
      </c>
      <c r="P78" s="9">
        <f t="shared" si="68"/>
        <v>3.8185099612089754E-2</v>
      </c>
      <c r="Q78" s="12">
        <f t="shared" si="69"/>
        <v>6.8733179301761552E-3</v>
      </c>
      <c r="R78" s="9">
        <f t="shared" si="70"/>
        <v>1.9710000000000002E-2</v>
      </c>
      <c r="S78" s="13">
        <f t="shared" si="71"/>
        <v>0.34872237088666436</v>
      </c>
      <c r="T78" s="2">
        <f t="shared" si="72"/>
        <v>0.01</v>
      </c>
      <c r="U78" s="14">
        <f t="shared" si="73"/>
        <v>3.4872237088666436E-3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1.6087223708866644E-2</v>
      </c>
      <c r="AR78" s="9">
        <f t="shared" si="77"/>
        <v>10.950000000000001</v>
      </c>
      <c r="AS78" s="1">
        <f t="shared" si="78"/>
        <v>0.18</v>
      </c>
      <c r="AT78" s="1">
        <f t="shared" si="83"/>
        <v>6666.666666666667</v>
      </c>
      <c r="AU78" s="1">
        <f t="shared" si="79"/>
        <v>1416287.0008812018</v>
      </c>
    </row>
    <row r="79" spans="1:48" x14ac:dyDescent="0.15">
      <c r="C79" s="7">
        <v>6</v>
      </c>
      <c r="D79" s="7">
        <f t="shared" si="80"/>
        <v>20.647897285487598</v>
      </c>
      <c r="E79" s="10">
        <f t="shared" si="81"/>
        <v>18.650642488114901</v>
      </c>
      <c r="F79" s="7" t="s">
        <v>83</v>
      </c>
      <c r="G79" s="1">
        <v>7</v>
      </c>
      <c r="H79" s="9">
        <f t="shared" si="63"/>
        <v>20.647897285487598</v>
      </c>
      <c r="I79" s="9">
        <f t="shared" si="64"/>
        <v>293.79789728548758</v>
      </c>
      <c r="J79" s="9">
        <f t="shared" si="65"/>
        <v>0.21340266714922457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0.2958107087265795</v>
      </c>
      <c r="P79" s="9">
        <f t="shared" si="68"/>
        <v>6.3126794213554466E-2</v>
      </c>
      <c r="Q79" s="12">
        <f t="shared" si="69"/>
        <v>1.1362822958439803E-2</v>
      </c>
      <c r="R79" s="9">
        <f t="shared" si="70"/>
        <v>1.9710000000000002E-2</v>
      </c>
      <c r="S79" s="13">
        <f t="shared" si="71"/>
        <v>0.57650040377675305</v>
      </c>
      <c r="T79" s="2">
        <f t="shared" si="72"/>
        <v>0.01</v>
      </c>
      <c r="U79" s="14">
        <f t="shared" si="73"/>
        <v>5.7650040377675302E-3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2.736500403776753E-2</v>
      </c>
      <c r="AR79" s="9">
        <f t="shared" si="77"/>
        <v>10.950000000000001</v>
      </c>
      <c r="AS79" s="1">
        <f t="shared" si="78"/>
        <v>0.18</v>
      </c>
      <c r="AT79" s="1">
        <f t="shared" si="83"/>
        <v>6666.666666666667</v>
      </c>
      <c r="AU79" s="1">
        <f t="shared" si="79"/>
        <v>2409160.2254769783</v>
      </c>
    </row>
    <row r="80" spans="1:48" x14ac:dyDescent="0.15">
      <c r="C80" s="7">
        <v>7</v>
      </c>
      <c r="D80" s="7">
        <f t="shared" si="80"/>
        <v>22.3300584614889</v>
      </c>
      <c r="E80" s="10">
        <f t="shared" si="81"/>
        <v>20.647897285487598</v>
      </c>
      <c r="F80" s="7" t="s">
        <v>83</v>
      </c>
      <c r="G80" s="1">
        <v>8</v>
      </c>
      <c r="H80" s="9">
        <f t="shared" si="63"/>
        <v>22.3300584614889</v>
      </c>
      <c r="I80" s="9">
        <f t="shared" si="64"/>
        <v>295.48005846148885</v>
      </c>
      <c r="J80" s="9">
        <f t="shared" si="65"/>
        <v>0.25771451147051744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0.34218391451302499</v>
      </c>
      <c r="P80" s="9">
        <f t="shared" si="68"/>
        <v>8.8185760361793541E-2</v>
      </c>
      <c r="Q80" s="12">
        <f t="shared" si="69"/>
        <v>1.5873436865122836E-2</v>
      </c>
      <c r="R80" s="9">
        <f t="shared" si="70"/>
        <v>1.9710000000000002E-2</v>
      </c>
      <c r="S80" s="13">
        <f t="shared" si="71"/>
        <v>0.80534940969674451</v>
      </c>
      <c r="T80" s="2">
        <f t="shared" si="72"/>
        <v>0.01</v>
      </c>
      <c r="U80" s="14">
        <f t="shared" si="73"/>
        <v>8.0534940969674458E-3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2.9653494096967447E-2</v>
      </c>
      <c r="AR80" s="9">
        <f t="shared" si="77"/>
        <v>10.950000000000001</v>
      </c>
      <c r="AS80" s="1">
        <f t="shared" si="78"/>
        <v>0.18</v>
      </c>
      <c r="AT80" s="1">
        <f t="shared" si="83"/>
        <v>6666.666666666667</v>
      </c>
      <c r="AU80" s="1">
        <f t="shared" si="79"/>
        <v>2610634.3133088206</v>
      </c>
    </row>
    <row r="81" spans="1:48" x14ac:dyDescent="0.15">
      <c r="C81" s="7">
        <v>8</v>
      </c>
      <c r="D81" s="7">
        <f t="shared" si="80"/>
        <v>23.322504420515699</v>
      </c>
      <c r="E81" s="10">
        <f t="shared" si="81"/>
        <v>22.3300584614889</v>
      </c>
      <c r="F81" s="7" t="s">
        <v>83</v>
      </c>
      <c r="G81" s="1">
        <v>9</v>
      </c>
      <c r="H81" s="9">
        <f t="shared" si="63"/>
        <v>23.322504420515699</v>
      </c>
      <c r="I81" s="9">
        <f t="shared" si="64"/>
        <v>296.47250442051569</v>
      </c>
      <c r="J81" s="9">
        <f t="shared" si="65"/>
        <v>0.28776989800131347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0.36349815415123149</v>
      </c>
      <c r="P81" s="9">
        <f t="shared" si="68"/>
        <v>0.1046038267437656</v>
      </c>
      <c r="Q81" s="12">
        <f t="shared" si="69"/>
        <v>1.8828688813877809E-2</v>
      </c>
      <c r="R81" s="9">
        <f t="shared" si="70"/>
        <v>1.9710000000000002E-2</v>
      </c>
      <c r="S81" s="13">
        <f t="shared" si="71"/>
        <v>0.95528608898416068</v>
      </c>
      <c r="T81" s="2">
        <f t="shared" si="72"/>
        <v>0.01</v>
      </c>
      <c r="U81" s="14">
        <f t="shared" si="73"/>
        <v>9.5528608898416065E-3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3.1152860889841608E-2</v>
      </c>
      <c r="AR81" s="9">
        <f t="shared" si="77"/>
        <v>10.950000000000001</v>
      </c>
      <c r="AS81" s="1">
        <f t="shared" si="78"/>
        <v>0.18</v>
      </c>
      <c r="AT81" s="1">
        <f t="shared" si="83"/>
        <v>6666.666666666667</v>
      </c>
      <c r="AU81" s="1">
        <f t="shared" si="79"/>
        <v>2742635.5670198761</v>
      </c>
    </row>
    <row r="82" spans="1:48" x14ac:dyDescent="0.15">
      <c r="C82" s="7">
        <v>9</v>
      </c>
      <c r="D82" s="7">
        <f t="shared" si="80"/>
        <v>18.108014718395701</v>
      </c>
      <c r="E82" s="10">
        <f t="shared" si="81"/>
        <v>23.322504420515699</v>
      </c>
      <c r="F82" s="7" t="s">
        <v>83</v>
      </c>
      <c r="G82" s="1">
        <v>10</v>
      </c>
      <c r="H82" s="9">
        <f t="shared" si="63"/>
        <v>18.108014718395701</v>
      </c>
      <c r="I82" s="9">
        <f t="shared" si="64"/>
        <v>291.25801471839566</v>
      </c>
      <c r="J82" s="9">
        <f t="shared" si="65"/>
        <v>0.15984067149961503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0.36839432740746586</v>
      </c>
      <c r="P82" s="9">
        <f t="shared" si="68"/>
        <v>5.8884396669458376E-2</v>
      </c>
      <c r="Q82" s="12">
        <f t="shared" si="69"/>
        <v>1.0599191400502507E-2</v>
      </c>
      <c r="R82" s="9">
        <f t="shared" si="70"/>
        <v>1.9710000000000002E-2</v>
      </c>
      <c r="S82" s="13">
        <f t="shared" si="71"/>
        <v>0.53775704720966544</v>
      </c>
      <c r="T82" s="2">
        <f t="shared" si="72"/>
        <v>0.01</v>
      </c>
      <c r="U82" s="14">
        <f t="shared" si="73"/>
        <v>5.3775704720966542E-3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2.6977570472096656E-2</v>
      </c>
      <c r="AR82" s="9">
        <f t="shared" si="77"/>
        <v>10.950000000000001</v>
      </c>
      <c r="AS82" s="1">
        <f t="shared" si="78"/>
        <v>0.18</v>
      </c>
      <c r="AT82" s="1">
        <f t="shared" si="83"/>
        <v>6666.666666666667</v>
      </c>
      <c r="AU82" s="1">
        <f t="shared" si="79"/>
        <v>2375051.3492224459</v>
      </c>
    </row>
    <row r="83" spans="1:48" x14ac:dyDescent="0.15">
      <c r="C83" s="7">
        <v>10</v>
      </c>
      <c r="D83" s="7">
        <f t="shared" si="80"/>
        <v>14.137691084242601</v>
      </c>
      <c r="E83" s="10">
        <f t="shared" si="81"/>
        <v>18.108014718395701</v>
      </c>
      <c r="F83" s="7" t="s">
        <v>83</v>
      </c>
      <c r="G83" s="1">
        <v>11</v>
      </c>
      <c r="H83" s="9">
        <f t="shared" si="63"/>
        <v>14.137691084242601</v>
      </c>
      <c r="I83" s="9">
        <f t="shared" si="64"/>
        <v>287.28769108424257</v>
      </c>
      <c r="J83" s="9">
        <f t="shared" si="65"/>
        <v>0.10070268029423869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0.29403443420110714</v>
      </c>
      <c r="O83" s="9">
        <f t="shared" si="82"/>
        <v>0.12497549653690032</v>
      </c>
      <c r="P83" s="9">
        <f t="shared" si="68"/>
        <v>1.2585367472369208E-2</v>
      </c>
      <c r="Q83" s="12">
        <f t="shared" si="69"/>
        <v>2.2653661450264574E-3</v>
      </c>
      <c r="R83" s="9">
        <f t="shared" si="70"/>
        <v>1.9710000000000002E-2</v>
      </c>
      <c r="S83" s="13">
        <f t="shared" si="71"/>
        <v>0.11493486276136262</v>
      </c>
      <c r="T83" s="2">
        <f t="shared" si="72"/>
        <v>0.01</v>
      </c>
      <c r="U83" s="14">
        <f t="shared" si="73"/>
        <v>1.1493486276136263E-3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1.3749348627613626E-2</v>
      </c>
      <c r="AR83" s="9">
        <f t="shared" si="77"/>
        <v>10.950000000000001</v>
      </c>
      <c r="AS83" s="1">
        <f t="shared" si="78"/>
        <v>0.18</v>
      </c>
      <c r="AT83" s="1">
        <f t="shared" si="83"/>
        <v>6666.666666666667</v>
      </c>
      <c r="AU83" s="1">
        <f t="shared" si="79"/>
        <v>1210465.1544778487</v>
      </c>
    </row>
    <row r="84" spans="1:48" x14ac:dyDescent="0.15">
      <c r="C84" s="7">
        <v>11</v>
      </c>
      <c r="D84" s="7">
        <f t="shared" si="80"/>
        <v>8.6200461263796608</v>
      </c>
      <c r="E84" s="10">
        <f t="shared" si="81"/>
        <v>14.137691084242601</v>
      </c>
      <c r="F84" s="7" t="s">
        <v>85</v>
      </c>
      <c r="G84" s="1">
        <v>12</v>
      </c>
      <c r="H84" s="9">
        <f t="shared" si="63"/>
        <v>8.6200461263796608</v>
      </c>
      <c r="I84" s="9">
        <f t="shared" si="64"/>
        <v>281.77004612637961</v>
      </c>
      <c r="J84" s="9">
        <f t="shared" si="65"/>
        <v>5.185721259706369E-2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0.22189012906453112</v>
      </c>
      <c r="P84" s="9">
        <f t="shared" si="68"/>
        <v>1.1506603596089291E-2</v>
      </c>
      <c r="Q84" s="12">
        <f t="shared" si="69"/>
        <v>2.0711886472960725E-3</v>
      </c>
      <c r="R84" s="9">
        <f t="shared" si="70"/>
        <v>1.9710000000000002E-2</v>
      </c>
      <c r="S84" s="13">
        <f t="shared" si="71"/>
        <v>0.10508313786382914</v>
      </c>
      <c r="T84" s="2">
        <f t="shared" si="72"/>
        <v>0.01</v>
      </c>
      <c r="U84" s="14">
        <f t="shared" si="73"/>
        <v>1.0508313786382914E-3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1.3650831378638291E-2</v>
      </c>
      <c r="AR84" s="9">
        <f t="shared" si="77"/>
        <v>10.950000000000001</v>
      </c>
      <c r="AS84" s="1">
        <f t="shared" si="78"/>
        <v>0.18</v>
      </c>
      <c r="AT84" s="1">
        <f t="shared" si="83"/>
        <v>6666.666666666667</v>
      </c>
      <c r="AU84" s="1">
        <f t="shared" si="79"/>
        <v>1201791.892912558</v>
      </c>
      <c r="AV84" s="1">
        <f>SUM(AU73:AU84)</f>
        <v>19886208.696862526</v>
      </c>
    </row>
    <row r="85" spans="1:48" x14ac:dyDescent="0.15">
      <c r="C85" s="7">
        <v>12</v>
      </c>
      <c r="D85" s="7">
        <f t="shared" si="80"/>
        <v>3.0950453875786401</v>
      </c>
      <c r="E85" s="10">
        <f t="shared" si="81"/>
        <v>8.6200461263796608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4.5370835930967699</v>
      </c>
      <c r="E89" s="7"/>
      <c r="F89" s="7"/>
      <c r="G89" s="1">
        <v>1</v>
      </c>
      <c r="H89" s="9">
        <f t="shared" ref="H89:H100" si="84">E90</f>
        <v>4.5370835930967699</v>
      </c>
      <c r="I89" s="9">
        <f t="shared" ref="I89:I100" si="85">H89+273.15</f>
        <v>277.68708359309676</v>
      </c>
      <c r="J89" s="9">
        <f t="shared" ref="J89:J100" si="86">EXP(($C$15*(I89-$C$13))/($C$16*I89*$C$13))</f>
        <v>3.1199560838389089E-2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0.16552225012688468</v>
      </c>
      <c r="Q89" s="12">
        <f t="shared" ref="Q89:Q100" si="90">P89*$B$91</f>
        <v>7.4485012557098107E-2</v>
      </c>
      <c r="R89" s="9">
        <f t="shared" ref="R89:R100" si="91">L89*$B$91</f>
        <v>2.3873737500000001</v>
      </c>
      <c r="S89" s="13">
        <f t="shared" ref="S89:S100" si="92">Q89/R89</f>
        <v>3.1199560838389089E-2</v>
      </c>
      <c r="T89" s="2">
        <f t="shared" ref="T89:T100" si="93">$B$90/100</f>
        <v>0.51</v>
      </c>
      <c r="U89" s="14">
        <f t="shared" ref="U89:U100" si="94">S89*T89</f>
        <v>1.5911776027578435E-2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3.5134400472314899E-2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87416.666666666672</v>
      </c>
      <c r="AN89" s="1">
        <f t="shared" ref="AN89:AN100" si="98">AM89*10000*AK89*AJ89</f>
        <v>319495329.46500438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5.3837654585505801</v>
      </c>
      <c r="E90" s="10">
        <f t="shared" ref="E90:E101" si="100">D89</f>
        <v>4.5370835930967699</v>
      </c>
      <c r="F90" s="7" t="s">
        <v>83</v>
      </c>
      <c r="G90" s="1">
        <v>2</v>
      </c>
      <c r="H90" s="9">
        <f t="shared" si="84"/>
        <v>5.3837654585505801</v>
      </c>
      <c r="I90" s="9">
        <f t="shared" si="85"/>
        <v>278.53376545855053</v>
      </c>
      <c r="J90" s="9">
        <f t="shared" si="86"/>
        <v>3.4708707446789083E-2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10.445027749873116</v>
      </c>
      <c r="P90" s="9">
        <f t="shared" si="89"/>
        <v>0.36253341244393966</v>
      </c>
      <c r="Q90" s="12">
        <f t="shared" si="90"/>
        <v>0.16314003559977286</v>
      </c>
      <c r="R90" s="9">
        <f t="shared" si="91"/>
        <v>2.3873737500000001</v>
      </c>
      <c r="S90" s="13">
        <f t="shared" si="92"/>
        <v>6.8334518463970234E-2</v>
      </c>
      <c r="T90" s="2">
        <f t="shared" si="93"/>
        <v>0.51</v>
      </c>
      <c r="U90" s="14">
        <f t="shared" si="94"/>
        <v>3.4850604416624818E-2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4.0844457231612383E-2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87416.666666666672</v>
      </c>
      <c r="AN90" s="1">
        <f t="shared" si="98"/>
        <v>371419837.6692403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0.92227815440555905</v>
      </c>
      <c r="E91" s="10">
        <f t="shared" si="100"/>
        <v>5.3837654585505801</v>
      </c>
      <c r="F91" s="7" t="s">
        <v>83</v>
      </c>
      <c r="G91" s="1">
        <v>3</v>
      </c>
      <c r="H91" s="9">
        <f t="shared" si="84"/>
        <v>0.92227815440555905</v>
      </c>
      <c r="I91" s="9">
        <f t="shared" si="85"/>
        <v>274.07227815440552</v>
      </c>
      <c r="J91" s="9">
        <f t="shared" si="86"/>
        <v>1.964726061915684E-2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15.387769337429177</v>
      </c>
      <c r="P91" s="9">
        <f t="shared" si="89"/>
        <v>0.30232751451994139</v>
      </c>
      <c r="Q91" s="12">
        <f t="shared" si="90"/>
        <v>0.13604738153397364</v>
      </c>
      <c r="R91" s="9">
        <f t="shared" si="91"/>
        <v>2.3873737500000001</v>
      </c>
      <c r="S91" s="13">
        <f t="shared" si="92"/>
        <v>5.6986209860929248E-2</v>
      </c>
      <c r="T91" s="2">
        <f t="shared" si="93"/>
        <v>0.51</v>
      </c>
      <c r="U91" s="14">
        <f t="shared" si="94"/>
        <v>2.9062967029073915E-2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3.9099484559265783E-2</v>
      </c>
      <c r="AK91" s="9">
        <f t="shared" si="96"/>
        <v>10.4025</v>
      </c>
      <c r="AL91" s="1">
        <f t="shared" si="97"/>
        <v>0.45</v>
      </c>
      <c r="AM91" s="17">
        <f t="shared" si="102"/>
        <v>87416.666666666672</v>
      </c>
      <c r="AN91" s="1">
        <f t="shared" si="98"/>
        <v>355551895.95501888</v>
      </c>
    </row>
    <row r="92" spans="1:48" x14ac:dyDescent="0.15">
      <c r="C92" s="7">
        <v>3</v>
      </c>
      <c r="D92" s="7">
        <f t="shared" si="99"/>
        <v>5.3422161664766197</v>
      </c>
      <c r="E92" s="10">
        <f t="shared" si="100"/>
        <v>0.92227815440555905</v>
      </c>
      <c r="F92" s="7" t="s">
        <v>83</v>
      </c>
      <c r="G92" s="1">
        <v>4</v>
      </c>
      <c r="H92" s="9">
        <f t="shared" si="84"/>
        <v>5.3422161664766197</v>
      </c>
      <c r="I92" s="9">
        <f t="shared" si="85"/>
        <v>278.49221616647662</v>
      </c>
      <c r="J92" s="9">
        <f t="shared" si="86"/>
        <v>3.4528158523575575E-2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20.390716822909237</v>
      </c>
      <c r="P92" s="9">
        <f t="shared" si="89"/>
        <v>0.70405390287074943</v>
      </c>
      <c r="Q92" s="12">
        <f t="shared" si="90"/>
        <v>0.31682425629183725</v>
      </c>
      <c r="R92" s="9">
        <f t="shared" si="91"/>
        <v>2.3873737500000001</v>
      </c>
      <c r="S92" s="13">
        <f t="shared" si="92"/>
        <v>0.13270827673791641</v>
      </c>
      <c r="T92" s="2">
        <f t="shared" si="93"/>
        <v>0.51</v>
      </c>
      <c r="U92" s="14">
        <f t="shared" si="94"/>
        <v>6.7681221136337372E-2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5.0742888172605721E-2</v>
      </c>
      <c r="AK92" s="9">
        <f t="shared" si="96"/>
        <v>10.4025</v>
      </c>
      <c r="AL92" s="1">
        <f t="shared" si="97"/>
        <v>0.45</v>
      </c>
      <c r="AM92" s="17">
        <f t="shared" si="102"/>
        <v>87416.666666666672</v>
      </c>
      <c r="AN92" s="1">
        <f t="shared" si="98"/>
        <v>461431405.02674335</v>
      </c>
    </row>
    <row r="93" spans="1:48" x14ac:dyDescent="0.15">
      <c r="C93" s="7">
        <v>4</v>
      </c>
      <c r="D93" s="7">
        <f t="shared" si="99"/>
        <v>15.2053103078525</v>
      </c>
      <c r="E93" s="10">
        <f t="shared" si="100"/>
        <v>5.3422161664766197</v>
      </c>
      <c r="F93" s="7" t="s">
        <v>83</v>
      </c>
      <c r="G93" s="1">
        <v>5</v>
      </c>
      <c r="H93" s="9">
        <f t="shared" si="84"/>
        <v>15.2053103078525</v>
      </c>
      <c r="I93" s="9">
        <f t="shared" si="85"/>
        <v>288.35531030785251</v>
      </c>
      <c r="J93" s="9">
        <f t="shared" si="86"/>
        <v>0.11416629070124897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18.70232977403656</v>
      </c>
      <c r="O93" s="9">
        <f t="shared" si="101"/>
        <v>6.2896081460019246</v>
      </c>
      <c r="P93" s="9">
        <f t="shared" si="89"/>
        <v>0.71806123199339922</v>
      </c>
      <c r="Q93" s="12">
        <f t="shared" si="90"/>
        <v>0.32312755439702967</v>
      </c>
      <c r="R93" s="9">
        <f t="shared" si="91"/>
        <v>2.3873737500000001</v>
      </c>
      <c r="S93" s="13">
        <f t="shared" si="92"/>
        <v>0.13534854121480966</v>
      </c>
      <c r="T93" s="2">
        <f t="shared" si="93"/>
        <v>0.51</v>
      </c>
      <c r="U93" s="14">
        <f t="shared" si="94"/>
        <v>6.9027756019552924E-2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4.3722868439895209E-2</v>
      </c>
      <c r="AK93" s="9">
        <f t="shared" si="96"/>
        <v>10.4025</v>
      </c>
      <c r="AL93" s="1">
        <f t="shared" si="97"/>
        <v>0.45</v>
      </c>
      <c r="AM93" s="17">
        <f t="shared" si="102"/>
        <v>87416.666666666672</v>
      </c>
      <c r="AN93" s="1">
        <f t="shared" si="98"/>
        <v>397594723.96197033</v>
      </c>
    </row>
    <row r="94" spans="1:48" x14ac:dyDescent="0.15">
      <c r="C94" s="7">
        <v>5</v>
      </c>
      <c r="D94" s="7">
        <f t="shared" si="99"/>
        <v>18.650642488114901</v>
      </c>
      <c r="E94" s="10">
        <f t="shared" si="100"/>
        <v>15.2053103078525</v>
      </c>
      <c r="F94" s="7" t="s">
        <v>85</v>
      </c>
      <c r="G94" s="1">
        <v>6</v>
      </c>
      <c r="H94" s="9">
        <f t="shared" si="84"/>
        <v>18.650642488114901</v>
      </c>
      <c r="I94" s="9">
        <f t="shared" si="85"/>
        <v>291.80064248811487</v>
      </c>
      <c r="J94" s="9">
        <f t="shared" si="86"/>
        <v>0.17009270638356236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10.876821914008525</v>
      </c>
      <c r="P94" s="9">
        <f t="shared" si="89"/>
        <v>1.8500680762057489</v>
      </c>
      <c r="Q94" s="12">
        <f t="shared" si="90"/>
        <v>0.832530634292587</v>
      </c>
      <c r="R94" s="9">
        <f t="shared" si="91"/>
        <v>2.3873737500000001</v>
      </c>
      <c r="S94" s="13">
        <f t="shared" si="92"/>
        <v>0.34872237088666447</v>
      </c>
      <c r="T94" s="2">
        <f t="shared" si="93"/>
        <v>0.51</v>
      </c>
      <c r="U94" s="14">
        <f t="shared" si="94"/>
        <v>0.17784840915219888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7.9750295359387977E-2</v>
      </c>
      <c r="AK94" s="9">
        <f t="shared" si="96"/>
        <v>10.4025</v>
      </c>
      <c r="AL94" s="1">
        <f t="shared" si="97"/>
        <v>0.45</v>
      </c>
      <c r="AM94" s="17">
        <f t="shared" si="102"/>
        <v>87416.666666666672</v>
      </c>
      <c r="AN94" s="1">
        <f t="shared" si="98"/>
        <v>725210806.16863251</v>
      </c>
    </row>
    <row r="95" spans="1:48" x14ac:dyDescent="0.15">
      <c r="C95" s="7">
        <v>6</v>
      </c>
      <c r="D95" s="7">
        <f t="shared" si="99"/>
        <v>20.647897285487598</v>
      </c>
      <c r="E95" s="10">
        <f t="shared" si="100"/>
        <v>18.650642488114901</v>
      </c>
      <c r="F95" s="7" t="s">
        <v>83</v>
      </c>
      <c r="G95" s="1">
        <v>7</v>
      </c>
      <c r="H95" s="9">
        <f t="shared" si="84"/>
        <v>20.647897285487598</v>
      </c>
      <c r="I95" s="9">
        <f t="shared" si="85"/>
        <v>293.79789728548758</v>
      </c>
      <c r="J95" s="9">
        <f t="shared" si="86"/>
        <v>0.21340266714922457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14.332028837802776</v>
      </c>
      <c r="P95" s="9">
        <f t="shared" si="89"/>
        <v>3.0584931796467134</v>
      </c>
      <c r="Q95" s="12">
        <f t="shared" si="90"/>
        <v>1.3763219308410211</v>
      </c>
      <c r="R95" s="9">
        <f t="shared" si="91"/>
        <v>2.3873737500000001</v>
      </c>
      <c r="S95" s="13">
        <f t="shared" si="92"/>
        <v>0.57650040377675305</v>
      </c>
      <c r="T95" s="2">
        <f t="shared" si="93"/>
        <v>0.51</v>
      </c>
      <c r="U95" s="14">
        <f t="shared" si="94"/>
        <v>0.29401520592614405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0.13510058458673244</v>
      </c>
      <c r="AK95" s="9">
        <f t="shared" si="96"/>
        <v>10.4025</v>
      </c>
      <c r="AL95" s="1">
        <f t="shared" si="97"/>
        <v>0.45</v>
      </c>
      <c r="AM95" s="17">
        <f t="shared" si="102"/>
        <v>87416.666666666672</v>
      </c>
      <c r="AN95" s="1">
        <f t="shared" si="98"/>
        <v>1228539699.0754125</v>
      </c>
    </row>
    <row r="96" spans="1:48" x14ac:dyDescent="0.15">
      <c r="C96" s="7">
        <v>7</v>
      </c>
      <c r="D96" s="7">
        <f t="shared" si="99"/>
        <v>22.3300584614889</v>
      </c>
      <c r="E96" s="10">
        <f t="shared" si="100"/>
        <v>20.647897285487598</v>
      </c>
      <c r="F96" s="7" t="s">
        <v>83</v>
      </c>
      <c r="G96" s="1">
        <v>8</v>
      </c>
      <c r="H96" s="9">
        <f t="shared" si="84"/>
        <v>22.3300584614889</v>
      </c>
      <c r="I96" s="9">
        <f t="shared" si="85"/>
        <v>295.48005846148885</v>
      </c>
      <c r="J96" s="9">
        <f t="shared" si="86"/>
        <v>0.25771451147051744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16.578810658156062</v>
      </c>
      <c r="P96" s="9">
        <f t="shared" si="89"/>
        <v>4.2726000895288969</v>
      </c>
      <c r="Q96" s="12">
        <f t="shared" si="90"/>
        <v>1.9226700402880037</v>
      </c>
      <c r="R96" s="9">
        <f t="shared" si="91"/>
        <v>2.3873737500000001</v>
      </c>
      <c r="S96" s="13">
        <f t="shared" si="92"/>
        <v>0.80534940969674462</v>
      </c>
      <c r="T96" s="2">
        <f t="shared" si="93"/>
        <v>0.51</v>
      </c>
      <c r="U96" s="14">
        <f t="shared" si="94"/>
        <v>0.41072819894533974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0.17028955198201992</v>
      </c>
      <c r="AK96" s="9">
        <f t="shared" si="96"/>
        <v>10.4025</v>
      </c>
      <c r="AL96" s="1">
        <f t="shared" si="97"/>
        <v>0.45</v>
      </c>
      <c r="AM96" s="17">
        <f t="shared" si="102"/>
        <v>87416.666666666672</v>
      </c>
      <c r="AN96" s="1">
        <f t="shared" si="98"/>
        <v>1548531233.8775978</v>
      </c>
    </row>
    <row r="97" spans="1:50" x14ac:dyDescent="0.15">
      <c r="C97" s="7">
        <v>8</v>
      </c>
      <c r="D97" s="7">
        <f t="shared" si="99"/>
        <v>23.322504420515699</v>
      </c>
      <c r="E97" s="10">
        <f t="shared" si="100"/>
        <v>22.3300584614889</v>
      </c>
      <c r="F97" s="7" t="s">
        <v>83</v>
      </c>
      <c r="G97" s="1">
        <v>9</v>
      </c>
      <c r="H97" s="9">
        <f t="shared" si="84"/>
        <v>23.322504420515699</v>
      </c>
      <c r="I97" s="9">
        <f t="shared" si="85"/>
        <v>296.47250442051569</v>
      </c>
      <c r="J97" s="9">
        <f t="shared" si="86"/>
        <v>0.28776989800131347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17.611485568627163</v>
      </c>
      <c r="P97" s="9">
        <f t="shared" si="89"/>
        <v>5.0680554057354428</v>
      </c>
      <c r="Q97" s="12">
        <f t="shared" si="90"/>
        <v>2.2806249325809493</v>
      </c>
      <c r="R97" s="9">
        <f t="shared" si="91"/>
        <v>2.3873737500000001</v>
      </c>
      <c r="S97" s="13">
        <f t="shared" si="92"/>
        <v>0.95528608898416068</v>
      </c>
      <c r="T97" s="2">
        <f t="shared" si="93"/>
        <v>0.51</v>
      </c>
      <c r="U97" s="14">
        <f t="shared" si="94"/>
        <v>0.48719590538192198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0.19334456547264947</v>
      </c>
      <c r="AK97" s="9">
        <f t="shared" si="96"/>
        <v>10.4025</v>
      </c>
      <c r="AL97" s="1">
        <f t="shared" si="97"/>
        <v>0.45</v>
      </c>
      <c r="AM97" s="17">
        <f t="shared" si="102"/>
        <v>87416.666666666672</v>
      </c>
      <c r="AN97" s="1">
        <f t="shared" si="98"/>
        <v>1758182431.3361406</v>
      </c>
    </row>
    <row r="98" spans="1:50" x14ac:dyDescent="0.15">
      <c r="C98" s="7">
        <v>9</v>
      </c>
      <c r="D98" s="7">
        <f t="shared" si="99"/>
        <v>18.108014718395701</v>
      </c>
      <c r="E98" s="10">
        <f t="shared" si="100"/>
        <v>23.322504420515699</v>
      </c>
      <c r="F98" s="7" t="s">
        <v>83</v>
      </c>
      <c r="G98" s="1">
        <v>10</v>
      </c>
      <c r="H98" s="9">
        <f t="shared" si="84"/>
        <v>18.108014718395701</v>
      </c>
      <c r="I98" s="9">
        <f t="shared" si="85"/>
        <v>291.25801471839566</v>
      </c>
      <c r="J98" s="9">
        <f t="shared" si="86"/>
        <v>0.15984067149961503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17.848705162891719</v>
      </c>
      <c r="P98" s="9">
        <f t="shared" si="89"/>
        <v>2.852949018635258</v>
      </c>
      <c r="Q98" s="12">
        <f t="shared" si="90"/>
        <v>1.2838270583858662</v>
      </c>
      <c r="R98" s="9">
        <f t="shared" si="91"/>
        <v>2.3873737500000001</v>
      </c>
      <c r="S98" s="13">
        <f t="shared" si="92"/>
        <v>0.53775704720966555</v>
      </c>
      <c r="T98" s="2">
        <f t="shared" si="93"/>
        <v>0.51</v>
      </c>
      <c r="U98" s="14">
        <f t="shared" si="94"/>
        <v>0.27425609407692941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0.12593721236419422</v>
      </c>
      <c r="AK98" s="9">
        <f t="shared" si="96"/>
        <v>10.4025</v>
      </c>
      <c r="AL98" s="1">
        <f t="shared" si="97"/>
        <v>0.45</v>
      </c>
      <c r="AM98" s="17">
        <f t="shared" si="102"/>
        <v>87416.666666666672</v>
      </c>
      <c r="AN98" s="1">
        <f t="shared" si="98"/>
        <v>1145212401.956532</v>
      </c>
    </row>
    <row r="99" spans="1:50" x14ac:dyDescent="0.15">
      <c r="C99" s="7">
        <v>10</v>
      </c>
      <c r="D99" s="7">
        <f t="shared" si="99"/>
        <v>14.137691084242601</v>
      </c>
      <c r="E99" s="10">
        <f t="shared" si="100"/>
        <v>18.108014718395701</v>
      </c>
      <c r="F99" s="7" t="s">
        <v>83</v>
      </c>
      <c r="G99" s="1">
        <v>11</v>
      </c>
      <c r="H99" s="9">
        <f t="shared" si="84"/>
        <v>14.137691084242601</v>
      </c>
      <c r="I99" s="9">
        <f t="shared" si="85"/>
        <v>287.28769108424257</v>
      </c>
      <c r="J99" s="9">
        <f t="shared" si="86"/>
        <v>0.10070268029423869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14.245968337043637</v>
      </c>
      <c r="O99" s="9">
        <f t="shared" si="101"/>
        <v>6.0550628072128259</v>
      </c>
      <c r="P99" s="9">
        <f t="shared" si="89"/>
        <v>0.60976105403628866</v>
      </c>
      <c r="Q99" s="12">
        <f t="shared" si="90"/>
        <v>0.2743924743163299</v>
      </c>
      <c r="R99" s="9">
        <f t="shared" si="91"/>
        <v>2.3873737500000001</v>
      </c>
      <c r="S99" s="13">
        <f t="shared" si="92"/>
        <v>0.11493486276136274</v>
      </c>
      <c r="T99" s="2">
        <f t="shared" si="93"/>
        <v>0.51</v>
      </c>
      <c r="U99" s="14">
        <f t="shared" si="94"/>
        <v>5.8616780008294997E-2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4.8009959172500942E-2</v>
      </c>
      <c r="AK99" s="9">
        <f t="shared" si="96"/>
        <v>10.4025</v>
      </c>
      <c r="AL99" s="1">
        <f t="shared" si="97"/>
        <v>0.45</v>
      </c>
      <c r="AM99" s="17">
        <f t="shared" si="102"/>
        <v>87416.666666666672</v>
      </c>
      <c r="AN99" s="1">
        <f t="shared" si="98"/>
        <v>436579463.92187178</v>
      </c>
    </row>
    <row r="100" spans="1:50" x14ac:dyDescent="0.15">
      <c r="C100" s="7">
        <v>11</v>
      </c>
      <c r="D100" s="7">
        <f t="shared" si="99"/>
        <v>8.6200461263796608</v>
      </c>
      <c r="E100" s="10">
        <f t="shared" si="100"/>
        <v>14.137691084242601</v>
      </c>
      <c r="F100" s="7" t="s">
        <v>85</v>
      </c>
      <c r="G100" s="1">
        <v>12</v>
      </c>
      <c r="H100" s="9">
        <f t="shared" si="84"/>
        <v>8.6200461263796608</v>
      </c>
      <c r="I100" s="9">
        <f t="shared" si="85"/>
        <v>281.77004612637961</v>
      </c>
      <c r="J100" s="9">
        <f t="shared" si="86"/>
        <v>5.185721259706369E-2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10.750576753176537</v>
      </c>
      <c r="P100" s="9">
        <f t="shared" si="89"/>
        <v>0.55749494423052637</v>
      </c>
      <c r="Q100" s="12">
        <f t="shared" si="90"/>
        <v>0.25087272490373685</v>
      </c>
      <c r="R100" s="9">
        <f t="shared" si="91"/>
        <v>2.3873737500000001</v>
      </c>
      <c r="S100" s="13">
        <f t="shared" si="92"/>
        <v>0.10508313786382918</v>
      </c>
      <c r="T100" s="2">
        <f t="shared" si="93"/>
        <v>0.51</v>
      </c>
      <c r="U100" s="14">
        <f t="shared" si="94"/>
        <v>5.359240031055288E-2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4.6495108693631694E-2</v>
      </c>
      <c r="AK100" s="9">
        <f t="shared" si="96"/>
        <v>10.4025</v>
      </c>
      <c r="AL100" s="1">
        <f t="shared" si="97"/>
        <v>0.45</v>
      </c>
      <c r="AM100" s="17">
        <f t="shared" si="102"/>
        <v>87416.666666666672</v>
      </c>
      <c r="AN100" s="1">
        <f t="shared" si="98"/>
        <v>422804142.68882781</v>
      </c>
      <c r="AO100" s="1">
        <f>SUM(AN89:AN100)</f>
        <v>9170553371.1029911</v>
      </c>
    </row>
    <row r="101" spans="1:50" x14ac:dyDescent="0.15">
      <c r="C101" s="7">
        <v>12</v>
      </c>
      <c r="D101" s="7">
        <f t="shared" si="99"/>
        <v>3.0950453875786401</v>
      </c>
      <c r="E101" s="10">
        <f t="shared" si="100"/>
        <v>8.6200461263796608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4.5370835930967699</v>
      </c>
      <c r="E105" s="7"/>
      <c r="F105" s="7"/>
      <c r="G105" s="1">
        <v>1</v>
      </c>
      <c r="H105" s="9">
        <f t="shared" ref="H105:H116" si="103">E106</f>
        <v>4.5370835930967699</v>
      </c>
      <c r="I105" s="9">
        <f t="shared" ref="I105:I116" si="104">H105+273.15</f>
        <v>277.68708359309676</v>
      </c>
      <c r="J105" s="9">
        <f t="shared" ref="J105:J116" si="105">EXP(($C$15*(I105-$C$13))/($C$16*I105*$C$13))</f>
        <v>3.1199560838389089E-2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2.0213889971492417E-2</v>
      </c>
      <c r="Q105" s="12">
        <f t="shared" ref="Q105:Q116" si="109">P105*$B$107</f>
        <v>6.0641669914477244E-3</v>
      </c>
      <c r="R105" s="9">
        <f t="shared" ref="R105:R116" si="110">L105*$B$107</f>
        <v>0.19436706250000002</v>
      </c>
      <c r="S105" s="13">
        <f t="shared" ref="S105:S116" si="111">Q105/R105</f>
        <v>3.1199560838389085E-2</v>
      </c>
      <c r="T105" s="2">
        <f t="shared" ref="T105:T116" si="112">$B$106/100</f>
        <v>0.01</v>
      </c>
      <c r="U105" s="14">
        <f t="shared" ref="U105:U116" si="113">S105*T105</f>
        <v>3.1199560838389087E-4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5.8019956083838909E-3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1970.75</v>
      </c>
      <c r="AX105" s="1">
        <f t="shared" ref="AX105:AX116" si="119">AW105*10000*AV105*0.67*AU105*AT105</f>
        <v>1489040.1388414337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5.3837654585505801</v>
      </c>
      <c r="E106" s="10">
        <f t="shared" ref="E106:E117" si="121">D105</f>
        <v>4.5370835930967699</v>
      </c>
      <c r="F106" s="7" t="s">
        <v>83</v>
      </c>
      <c r="G106" s="1">
        <v>2</v>
      </c>
      <c r="H106" s="9">
        <f t="shared" si="103"/>
        <v>5.3837654585505801</v>
      </c>
      <c r="I106" s="9">
        <f t="shared" si="104"/>
        <v>278.53376545855053</v>
      </c>
      <c r="J106" s="9">
        <f t="shared" si="105"/>
        <v>3.4708707446789083E-2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1.2755665266951746</v>
      </c>
      <c r="P106" s="9">
        <f t="shared" si="108"/>
        <v>4.4273265403979689E-2</v>
      </c>
      <c r="Q106" s="12">
        <f t="shared" si="109"/>
        <v>1.3281979621193906E-2</v>
      </c>
      <c r="R106" s="9">
        <f t="shared" si="110"/>
        <v>0.19436706250000002</v>
      </c>
      <c r="S106" s="13">
        <f t="shared" si="111"/>
        <v>6.833451846397022E-2</v>
      </c>
      <c r="T106" s="2">
        <f t="shared" si="112"/>
        <v>0.01</v>
      </c>
      <c r="U106" s="14">
        <f t="shared" si="113"/>
        <v>6.8334518463970221E-4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6.1733451846397022E-3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1970.75</v>
      </c>
      <c r="AX106" s="1">
        <f t="shared" si="119"/>
        <v>1584344.3172499179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0.92227815440555905</v>
      </c>
      <c r="E107" s="10">
        <f t="shared" si="121"/>
        <v>5.3837654585505801</v>
      </c>
      <c r="F107" s="7" t="s">
        <v>83</v>
      </c>
      <c r="G107" s="1">
        <v>3</v>
      </c>
      <c r="H107" s="9">
        <f t="shared" si="103"/>
        <v>0.92227815440555905</v>
      </c>
      <c r="I107" s="9">
        <f t="shared" si="104"/>
        <v>274.07227815440552</v>
      </c>
      <c r="J107" s="9">
        <f t="shared" si="105"/>
        <v>1.964726061915684E-2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1.8791834696245284</v>
      </c>
      <c r="P107" s="9">
        <f t="shared" si="108"/>
        <v>3.692080737892451E-2</v>
      </c>
      <c r="Q107" s="12">
        <f t="shared" si="109"/>
        <v>1.1076242213677352E-2</v>
      </c>
      <c r="R107" s="9">
        <f t="shared" si="110"/>
        <v>0.19436706250000002</v>
      </c>
      <c r="S107" s="13">
        <f t="shared" si="111"/>
        <v>5.6986209860929248E-2</v>
      </c>
      <c r="T107" s="2">
        <f t="shared" si="112"/>
        <v>0.01</v>
      </c>
      <c r="U107" s="14">
        <f t="shared" si="113"/>
        <v>5.6986209860929247E-4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6.0598620986092927E-3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1970.75</v>
      </c>
      <c r="AX107" s="1">
        <f t="shared" si="119"/>
        <v>1555219.7053776341</v>
      </c>
    </row>
    <row r="108" spans="1:50" x14ac:dyDescent="0.15">
      <c r="C108" s="7">
        <v>3</v>
      </c>
      <c r="D108" s="7">
        <f t="shared" si="120"/>
        <v>5.3422161664766197</v>
      </c>
      <c r="E108" s="10">
        <f t="shared" si="121"/>
        <v>0.92227815440555905</v>
      </c>
      <c r="F108" s="7" t="s">
        <v>83</v>
      </c>
      <c r="G108" s="1">
        <v>4</v>
      </c>
      <c r="H108" s="9">
        <f t="shared" si="103"/>
        <v>5.3422161664766197</v>
      </c>
      <c r="I108" s="9">
        <f t="shared" si="104"/>
        <v>278.49221616647662</v>
      </c>
      <c r="J108" s="9">
        <f t="shared" si="105"/>
        <v>3.4528158523575575E-2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2.4901528705789375</v>
      </c>
      <c r="P108" s="9">
        <f t="shared" si="108"/>
        <v>8.5980393063286323E-2</v>
      </c>
      <c r="Q108" s="12">
        <f t="shared" si="109"/>
        <v>2.5794117918985896E-2</v>
      </c>
      <c r="R108" s="9">
        <f t="shared" si="110"/>
        <v>0.19436706250000002</v>
      </c>
      <c r="S108" s="13">
        <f t="shared" si="111"/>
        <v>0.13270827673791641</v>
      </c>
      <c r="T108" s="2">
        <f t="shared" si="112"/>
        <v>0.01</v>
      </c>
      <c r="U108" s="14">
        <f t="shared" si="113"/>
        <v>1.3270827673791642E-3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6.817082767379164E-3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1970.75</v>
      </c>
      <c r="AX108" s="1">
        <f t="shared" si="119"/>
        <v>1749554.9041374207</v>
      </c>
    </row>
    <row r="109" spans="1:50" x14ac:dyDescent="0.15">
      <c r="C109" s="7">
        <v>4</v>
      </c>
      <c r="D109" s="7">
        <f t="shared" si="120"/>
        <v>15.2053103078525</v>
      </c>
      <c r="E109" s="10">
        <f t="shared" si="121"/>
        <v>5.3422161664766197</v>
      </c>
      <c r="F109" s="7" t="s">
        <v>83</v>
      </c>
      <c r="G109" s="1">
        <v>5</v>
      </c>
      <c r="H109" s="9">
        <f t="shared" si="103"/>
        <v>15.2053103078525</v>
      </c>
      <c r="I109" s="9">
        <f t="shared" si="104"/>
        <v>288.35531030785251</v>
      </c>
      <c r="J109" s="9">
        <f t="shared" si="105"/>
        <v>0.11416629070124897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2.2839638536398685</v>
      </c>
      <c r="O109" s="9">
        <f t="shared" si="122"/>
        <v>0.76809883220911601</v>
      </c>
      <c r="P109" s="9">
        <f t="shared" si="108"/>
        <v>8.7690994565275793E-2</v>
      </c>
      <c r="Q109" s="12">
        <f t="shared" si="109"/>
        <v>2.6307298369582736E-2</v>
      </c>
      <c r="R109" s="9">
        <f t="shared" si="110"/>
        <v>0.19436706250000002</v>
      </c>
      <c r="S109" s="13">
        <f t="shared" si="111"/>
        <v>0.13534854121480966</v>
      </c>
      <c r="T109" s="2">
        <f t="shared" si="112"/>
        <v>0.01</v>
      </c>
      <c r="U109" s="14">
        <f t="shared" si="113"/>
        <v>1.3534854121480967E-3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6.8434854121480967E-3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1970.75</v>
      </c>
      <c r="AX109" s="1">
        <f t="shared" si="119"/>
        <v>1756330.9516366129</v>
      </c>
    </row>
    <row r="110" spans="1:50" x14ac:dyDescent="0.15">
      <c r="C110" s="7">
        <v>5</v>
      </c>
      <c r="D110" s="7">
        <f t="shared" si="120"/>
        <v>18.650642488114901</v>
      </c>
      <c r="E110" s="10">
        <f t="shared" si="121"/>
        <v>15.2053103078525</v>
      </c>
      <c r="F110" s="7" t="s">
        <v>85</v>
      </c>
      <c r="G110" s="1">
        <v>6</v>
      </c>
      <c r="H110" s="9">
        <f t="shared" si="103"/>
        <v>18.650642488114901</v>
      </c>
      <c r="I110" s="9">
        <f t="shared" si="104"/>
        <v>291.80064248811487</v>
      </c>
      <c r="J110" s="9">
        <f t="shared" si="105"/>
        <v>0.17009270638356236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1.3282980459771738</v>
      </c>
      <c r="P110" s="9">
        <f t="shared" si="108"/>
        <v>0.22593380952425504</v>
      </c>
      <c r="Q110" s="12">
        <f t="shared" si="109"/>
        <v>6.7780142857276515E-2</v>
      </c>
      <c r="R110" s="9">
        <f t="shared" si="110"/>
        <v>0.19436706250000002</v>
      </c>
      <c r="S110" s="13">
        <f t="shared" si="111"/>
        <v>0.34872237088666452</v>
      </c>
      <c r="T110" s="2">
        <f t="shared" si="112"/>
        <v>0.01</v>
      </c>
      <c r="U110" s="14">
        <f t="shared" si="113"/>
        <v>3.4872237088666453E-3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8.9772237088666454E-3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1970.75</v>
      </c>
      <c r="AX110" s="1">
        <f t="shared" si="119"/>
        <v>2303939.4270732338</v>
      </c>
    </row>
    <row r="111" spans="1:50" x14ac:dyDescent="0.15">
      <c r="C111" s="7">
        <v>6</v>
      </c>
      <c r="D111" s="7">
        <f t="shared" si="120"/>
        <v>20.647897285487598</v>
      </c>
      <c r="E111" s="10">
        <f t="shared" si="121"/>
        <v>18.650642488114901</v>
      </c>
      <c r="F111" s="7" t="s">
        <v>83</v>
      </c>
      <c r="G111" s="1">
        <v>7</v>
      </c>
      <c r="H111" s="9">
        <f t="shared" si="103"/>
        <v>20.647897285487598</v>
      </c>
      <c r="I111" s="9">
        <f t="shared" si="104"/>
        <v>293.79789728548758</v>
      </c>
      <c r="J111" s="9">
        <f t="shared" si="105"/>
        <v>0.21340266714922457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1.7502544447862523</v>
      </c>
      <c r="P111" s="9">
        <f t="shared" si="108"/>
        <v>0.37350896670717143</v>
      </c>
      <c r="Q111" s="12">
        <f t="shared" si="109"/>
        <v>0.11205269001215143</v>
      </c>
      <c r="R111" s="9">
        <f t="shared" si="110"/>
        <v>0.19436706250000002</v>
      </c>
      <c r="S111" s="13">
        <f t="shared" si="111"/>
        <v>0.57650040377675316</v>
      </c>
      <c r="T111" s="2">
        <f t="shared" si="112"/>
        <v>0.01</v>
      </c>
      <c r="U111" s="14">
        <f t="shared" si="113"/>
        <v>5.7650040377675319E-3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1.5715004037767533E-2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1970.75</v>
      </c>
      <c r="AX111" s="1">
        <f t="shared" si="119"/>
        <v>4033141.9349021283</v>
      </c>
    </row>
    <row r="112" spans="1:50" x14ac:dyDescent="0.15">
      <c r="C112" s="7">
        <v>7</v>
      </c>
      <c r="D112" s="7">
        <f t="shared" si="120"/>
        <v>22.3300584614889</v>
      </c>
      <c r="E112" s="10">
        <f t="shared" si="121"/>
        <v>20.647897285487598</v>
      </c>
      <c r="F112" s="7" t="s">
        <v>83</v>
      </c>
      <c r="G112" s="1">
        <v>8</v>
      </c>
      <c r="H112" s="9">
        <f t="shared" si="103"/>
        <v>22.3300584614889</v>
      </c>
      <c r="I112" s="9">
        <f t="shared" si="104"/>
        <v>295.48005846148885</v>
      </c>
      <c r="J112" s="9">
        <f t="shared" si="105"/>
        <v>0.25771451147051744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2.0246356864124144</v>
      </c>
      <c r="P112" s="9">
        <f t="shared" si="108"/>
        <v>0.52177799682955117</v>
      </c>
      <c r="Q112" s="12">
        <f t="shared" si="109"/>
        <v>0.15653339904886535</v>
      </c>
      <c r="R112" s="9">
        <f t="shared" si="110"/>
        <v>0.19436706250000002</v>
      </c>
      <c r="S112" s="13">
        <f t="shared" si="111"/>
        <v>0.80534940969674496</v>
      </c>
      <c r="T112" s="2">
        <f t="shared" si="112"/>
        <v>0.01</v>
      </c>
      <c r="U112" s="14">
        <f t="shared" si="113"/>
        <v>8.0534940969674493E-3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1.800349409696745E-2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1970.75</v>
      </c>
      <c r="AX112" s="1">
        <f t="shared" si="119"/>
        <v>4620466.3290406242</v>
      </c>
    </row>
    <row r="113" spans="1:53" x14ac:dyDescent="0.15">
      <c r="C113" s="7">
        <v>8</v>
      </c>
      <c r="D113" s="7">
        <f t="shared" si="120"/>
        <v>23.322504420515699</v>
      </c>
      <c r="E113" s="10">
        <f t="shared" si="121"/>
        <v>22.3300584614889</v>
      </c>
      <c r="F113" s="7" t="s">
        <v>83</v>
      </c>
      <c r="G113" s="1">
        <v>9</v>
      </c>
      <c r="H113" s="9">
        <f t="shared" si="103"/>
        <v>23.322504420515699</v>
      </c>
      <c r="I113" s="9">
        <f t="shared" si="104"/>
        <v>296.47250442051569</v>
      </c>
      <c r="J113" s="9">
        <f t="shared" si="105"/>
        <v>0.28776989800131347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2.1507478979161969</v>
      </c>
      <c r="P113" s="9">
        <f t="shared" si="108"/>
        <v>0.61892050320988334</v>
      </c>
      <c r="Q113" s="12">
        <f t="shared" si="109"/>
        <v>0.185676150962965</v>
      </c>
      <c r="R113" s="9">
        <f t="shared" si="110"/>
        <v>0.19436706250000002</v>
      </c>
      <c r="S113" s="13">
        <f t="shared" si="111"/>
        <v>0.95528608898416101</v>
      </c>
      <c r="T113" s="2">
        <f t="shared" si="112"/>
        <v>0.01</v>
      </c>
      <c r="U113" s="14">
        <f t="shared" si="113"/>
        <v>9.5528608898416099E-3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1.950286088984161E-2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1970.75</v>
      </c>
      <c r="AX113" s="1">
        <f t="shared" si="119"/>
        <v>5005267.9538831944</v>
      </c>
    </row>
    <row r="114" spans="1:53" x14ac:dyDescent="0.15">
      <c r="C114" s="7">
        <v>9</v>
      </c>
      <c r="D114" s="7">
        <f t="shared" si="120"/>
        <v>18.108014718395701</v>
      </c>
      <c r="E114" s="10">
        <f t="shared" si="121"/>
        <v>23.322504420515699</v>
      </c>
      <c r="F114" s="7" t="s">
        <v>83</v>
      </c>
      <c r="G114" s="1">
        <v>10</v>
      </c>
      <c r="H114" s="9">
        <f t="shared" si="103"/>
        <v>18.108014718395701</v>
      </c>
      <c r="I114" s="9">
        <f t="shared" si="104"/>
        <v>291.25801471839566</v>
      </c>
      <c r="J114" s="9">
        <f t="shared" si="105"/>
        <v>0.15984067149961503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2.1797176030396472</v>
      </c>
      <c r="P114" s="9">
        <f t="shared" si="108"/>
        <v>0.34840752534938851</v>
      </c>
      <c r="Q114" s="12">
        <f t="shared" si="109"/>
        <v>0.10452225760481655</v>
      </c>
      <c r="R114" s="9">
        <f t="shared" si="110"/>
        <v>0.19436706250000002</v>
      </c>
      <c r="S114" s="13">
        <f t="shared" si="111"/>
        <v>0.53775704720966566</v>
      </c>
      <c r="T114" s="2">
        <f t="shared" si="112"/>
        <v>0.01</v>
      </c>
      <c r="U114" s="14">
        <f t="shared" si="113"/>
        <v>5.3775704720966568E-3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1.5327570472096656E-2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1970.75</v>
      </c>
      <c r="AX114" s="1">
        <f t="shared" si="119"/>
        <v>3933709.9171348675</v>
      </c>
    </row>
    <row r="115" spans="1:53" x14ac:dyDescent="0.15">
      <c r="C115" s="7">
        <v>10</v>
      </c>
      <c r="D115" s="7">
        <f t="shared" si="120"/>
        <v>14.137691084242601</v>
      </c>
      <c r="E115" s="10">
        <f t="shared" si="121"/>
        <v>18.108014718395701</v>
      </c>
      <c r="F115" s="7" t="s">
        <v>83</v>
      </c>
      <c r="G115" s="1">
        <v>11</v>
      </c>
      <c r="H115" s="9">
        <f t="shared" si="103"/>
        <v>14.137691084242601</v>
      </c>
      <c r="I115" s="9">
        <f t="shared" si="104"/>
        <v>287.28769108424257</v>
      </c>
      <c r="J115" s="9">
        <f t="shared" si="105"/>
        <v>0.10070268029423869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1.7397445738057455</v>
      </c>
      <c r="O115" s="9">
        <f t="shared" si="122"/>
        <v>0.73945571221784689</v>
      </c>
      <c r="P115" s="9">
        <f t="shared" si="108"/>
        <v>7.4465172179222411E-2</v>
      </c>
      <c r="Q115" s="12">
        <f t="shared" si="109"/>
        <v>2.2339551653766724E-2</v>
      </c>
      <c r="R115" s="9">
        <f t="shared" si="110"/>
        <v>0.19436706250000002</v>
      </c>
      <c r="S115" s="13">
        <f t="shared" si="111"/>
        <v>0.11493486276136278</v>
      </c>
      <c r="T115" s="2">
        <f t="shared" si="112"/>
        <v>0.01</v>
      </c>
      <c r="U115" s="14">
        <f t="shared" si="113"/>
        <v>1.1493486276136279E-3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6.6393486276136284E-3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1970.75</v>
      </c>
      <c r="AX115" s="1">
        <f t="shared" si="119"/>
        <v>1703940.7248073104</v>
      </c>
    </row>
    <row r="116" spans="1:53" x14ac:dyDescent="0.15">
      <c r="C116" s="7">
        <v>11</v>
      </c>
      <c r="D116" s="7">
        <f t="shared" si="120"/>
        <v>8.6200461263796608</v>
      </c>
      <c r="E116" s="10">
        <f t="shared" si="121"/>
        <v>14.137691084242601</v>
      </c>
      <c r="F116" s="7" t="s">
        <v>85</v>
      </c>
      <c r="G116" s="1">
        <v>12</v>
      </c>
      <c r="H116" s="9">
        <f t="shared" si="103"/>
        <v>8.6200461263796608</v>
      </c>
      <c r="I116" s="9">
        <f t="shared" si="104"/>
        <v>281.77004612637961</v>
      </c>
      <c r="J116" s="9">
        <f t="shared" si="105"/>
        <v>5.185721259706369E-2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1.312880748371958</v>
      </c>
      <c r="P116" s="9">
        <f t="shared" si="108"/>
        <v>6.8082336082916708E-2</v>
      </c>
      <c r="Q116" s="12">
        <f t="shared" si="109"/>
        <v>2.0424700824875013E-2</v>
      </c>
      <c r="R116" s="9">
        <f t="shared" si="110"/>
        <v>0.19436706250000002</v>
      </c>
      <c r="S116" s="13">
        <f t="shared" si="111"/>
        <v>0.10508313786382922</v>
      </c>
      <c r="T116" s="2">
        <f t="shared" si="112"/>
        <v>0.01</v>
      </c>
      <c r="U116" s="14">
        <f t="shared" si="113"/>
        <v>1.0508313786382923E-3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6.5408313786382921E-3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1970.75</v>
      </c>
      <c r="AX116" s="1">
        <f t="shared" si="119"/>
        <v>1678656.9865913533</v>
      </c>
      <c r="AY116" s="1">
        <f>SUM(AX105:AX116)</f>
        <v>31413613.29067573</v>
      </c>
    </row>
    <row r="117" spans="1:53" x14ac:dyDescent="0.15">
      <c r="C117" s="7">
        <v>12</v>
      </c>
      <c r="D117" s="7">
        <f t="shared" si="120"/>
        <v>3.0950453875786401</v>
      </c>
      <c r="E117" s="10">
        <f t="shared" si="121"/>
        <v>8.6200461263796608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4.5370835930967699</v>
      </c>
      <c r="E121" s="7"/>
      <c r="F121" s="7"/>
      <c r="G121" s="1">
        <v>1</v>
      </c>
      <c r="H121" s="9">
        <f t="shared" ref="H121:H132" si="124">E122</f>
        <v>4.5370835930967699</v>
      </c>
      <c r="I121" s="9">
        <f t="shared" ref="I121:I132" si="125">H121+273.15</f>
        <v>277.68708359309676</v>
      </c>
      <c r="J121" s="9">
        <f t="shared" ref="J121:J132" si="126">EXP(($C$15*(I121-$C$13))/($C$16*I121*$C$13))</f>
        <v>3.1199560838389089E-2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8.8825149706893737E-3</v>
      </c>
      <c r="Q121" s="12">
        <f t="shared" ref="Q121:Q132" si="130">P121*$B$123</f>
        <v>2.9312299403274934E-3</v>
      </c>
      <c r="R121" s="9">
        <f t="shared" ref="R121:R132" si="131">L121*$B$123</f>
        <v>9.3951000000000007E-2</v>
      </c>
      <c r="S121" s="13">
        <f t="shared" ref="S121:S132" si="132">Q121/R121</f>
        <v>3.1199560838389089E-2</v>
      </c>
      <c r="T121" s="2">
        <f t="shared" ref="T121:T132" si="133">$B$122/100</f>
        <v>0.01</v>
      </c>
      <c r="U121" s="14">
        <f t="shared" ref="U121:U132" si="134">S121*T121</f>
        <v>3.1199560838389087E-4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5.8019956083838909E-3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5.3837654585505801</v>
      </c>
      <c r="E122" s="10">
        <f t="shared" ref="E122:E133" si="143">D121</f>
        <v>4.5370835930967699</v>
      </c>
      <c r="F122" s="7" t="s">
        <v>83</v>
      </c>
      <c r="G122" s="1">
        <v>2</v>
      </c>
      <c r="H122" s="9">
        <f t="shared" si="124"/>
        <v>5.3837654585505801</v>
      </c>
      <c r="I122" s="9">
        <f t="shared" si="125"/>
        <v>278.53376545855053</v>
      </c>
      <c r="J122" s="9">
        <f t="shared" si="126"/>
        <v>3.4708707446789083E-2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0.56051748502931065</v>
      </c>
      <c r="P122" s="9">
        <f t="shared" si="129"/>
        <v>1.9454837406692321E-2</v>
      </c>
      <c r="Q122" s="12">
        <f t="shared" si="130"/>
        <v>6.4200963442084666E-3</v>
      </c>
      <c r="R122" s="9">
        <f t="shared" si="131"/>
        <v>9.3951000000000007E-2</v>
      </c>
      <c r="S122" s="13">
        <f t="shared" si="132"/>
        <v>6.833451846397022E-2</v>
      </c>
      <c r="T122" s="2">
        <f t="shared" si="133"/>
        <v>0.01</v>
      </c>
      <c r="U122" s="14">
        <f t="shared" si="134"/>
        <v>6.8334518463970221E-4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6.1733451846397022E-3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0.92227815440555905</v>
      </c>
      <c r="E123" s="10">
        <f t="shared" si="143"/>
        <v>5.3837654585505801</v>
      </c>
      <c r="F123" s="7" t="s">
        <v>83</v>
      </c>
      <c r="G123" s="1">
        <v>3</v>
      </c>
      <c r="H123" s="9">
        <f t="shared" si="124"/>
        <v>0.92227815440555905</v>
      </c>
      <c r="I123" s="9">
        <f t="shared" si="125"/>
        <v>274.07227815440552</v>
      </c>
      <c r="J123" s="9">
        <f t="shared" si="126"/>
        <v>1.964726061915684E-2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0.82576264762261831</v>
      </c>
      <c r="P123" s="9">
        <f t="shared" si="129"/>
        <v>1.6223973947406555E-2</v>
      </c>
      <c r="Q123" s="12">
        <f t="shared" si="130"/>
        <v>5.3539114026441631E-3</v>
      </c>
      <c r="R123" s="9">
        <f t="shared" si="131"/>
        <v>9.3951000000000007E-2</v>
      </c>
      <c r="S123" s="13">
        <f t="shared" si="132"/>
        <v>5.6986209860929234E-2</v>
      </c>
      <c r="T123" s="2">
        <f t="shared" si="133"/>
        <v>0.01</v>
      </c>
      <c r="U123" s="14">
        <f t="shared" si="134"/>
        <v>5.6986209860929236E-4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6.0598620986092927E-3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5.3422161664766197</v>
      </c>
      <c r="E124" s="10">
        <f t="shared" si="143"/>
        <v>0.92227815440555905</v>
      </c>
      <c r="F124" s="7" t="s">
        <v>83</v>
      </c>
      <c r="G124" s="1">
        <v>4</v>
      </c>
      <c r="H124" s="9">
        <f t="shared" si="124"/>
        <v>5.3422161664766197</v>
      </c>
      <c r="I124" s="9">
        <f t="shared" si="125"/>
        <v>278.49221616647662</v>
      </c>
      <c r="J124" s="9">
        <f t="shared" si="126"/>
        <v>3.4528158523575575E-2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1.0942386736752117</v>
      </c>
      <c r="P124" s="9">
        <f t="shared" si="129"/>
        <v>3.7782046387284794E-2</v>
      </c>
      <c r="Q124" s="12">
        <f t="shared" si="130"/>
        <v>1.2468075307803982E-2</v>
      </c>
      <c r="R124" s="9">
        <f t="shared" si="131"/>
        <v>9.3951000000000007E-2</v>
      </c>
      <c r="S124" s="13">
        <f t="shared" si="132"/>
        <v>0.13270827673791638</v>
      </c>
      <c r="T124" s="2">
        <f t="shared" si="133"/>
        <v>0.01</v>
      </c>
      <c r="U124" s="14">
        <f t="shared" si="134"/>
        <v>1.3270827673791637E-3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6.817082767379164E-3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15.2053103078525</v>
      </c>
      <c r="E125" s="10">
        <f t="shared" si="143"/>
        <v>5.3422161664766197</v>
      </c>
      <c r="F125" s="7" t="s">
        <v>83</v>
      </c>
      <c r="G125" s="1">
        <v>5</v>
      </c>
      <c r="H125" s="9">
        <f t="shared" si="124"/>
        <v>15.2053103078525</v>
      </c>
      <c r="I125" s="9">
        <f t="shared" si="125"/>
        <v>288.35531030785251</v>
      </c>
      <c r="J125" s="9">
        <f t="shared" si="126"/>
        <v>0.11416629070124897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1.0036337959235304</v>
      </c>
      <c r="O125" s="9">
        <f t="shared" si="144"/>
        <v>0.33752283136439631</v>
      </c>
      <c r="P125" s="9">
        <f t="shared" si="129"/>
        <v>3.8533729683856301E-2</v>
      </c>
      <c r="Q125" s="12">
        <f t="shared" si="130"/>
        <v>1.2716130795672579E-2</v>
      </c>
      <c r="R125" s="9">
        <f t="shared" si="131"/>
        <v>9.3951000000000007E-2</v>
      </c>
      <c r="S125" s="13">
        <f t="shared" si="132"/>
        <v>0.1353485412148096</v>
      </c>
      <c r="T125" s="2">
        <f t="shared" si="133"/>
        <v>0.01</v>
      </c>
      <c r="U125" s="14">
        <f t="shared" si="134"/>
        <v>1.353485412148096E-3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6.8434854121480959E-3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18.650642488114901</v>
      </c>
      <c r="E126" s="10">
        <f t="shared" si="143"/>
        <v>15.2053103078525</v>
      </c>
      <c r="F126" s="7" t="s">
        <v>85</v>
      </c>
      <c r="G126" s="1">
        <v>6</v>
      </c>
      <c r="H126" s="9">
        <f t="shared" si="124"/>
        <v>18.650642488114901</v>
      </c>
      <c r="I126" s="9">
        <f t="shared" si="125"/>
        <v>291.80064248811487</v>
      </c>
      <c r="J126" s="9">
        <f t="shared" si="126"/>
        <v>0.17009270638356236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0.58368910168054</v>
      </c>
      <c r="P126" s="9">
        <f t="shared" si="129"/>
        <v>9.9281258991433363E-2</v>
      </c>
      <c r="Q126" s="12">
        <f t="shared" si="130"/>
        <v>3.2762815467173009E-2</v>
      </c>
      <c r="R126" s="9">
        <f t="shared" si="131"/>
        <v>9.3951000000000007E-2</v>
      </c>
      <c r="S126" s="13">
        <f t="shared" si="132"/>
        <v>0.34872237088666441</v>
      </c>
      <c r="T126" s="2">
        <f t="shared" si="133"/>
        <v>0.01</v>
      </c>
      <c r="U126" s="14">
        <f t="shared" si="134"/>
        <v>3.487223708866644E-3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8.9772237088666454E-3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20.647897285487598</v>
      </c>
      <c r="E127" s="10">
        <f t="shared" si="143"/>
        <v>18.650642488114901</v>
      </c>
      <c r="F127" s="7" t="s">
        <v>83</v>
      </c>
      <c r="G127" s="1">
        <v>7</v>
      </c>
      <c r="H127" s="9">
        <f t="shared" si="124"/>
        <v>20.647897285487598</v>
      </c>
      <c r="I127" s="9">
        <f t="shared" si="125"/>
        <v>293.79789728548758</v>
      </c>
      <c r="J127" s="9">
        <f t="shared" si="126"/>
        <v>0.21340266714922457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0.7691078426891067</v>
      </c>
      <c r="P127" s="9">
        <f t="shared" si="129"/>
        <v>0.16412966495524162</v>
      </c>
      <c r="Q127" s="12">
        <f t="shared" si="130"/>
        <v>5.4162789435229737E-2</v>
      </c>
      <c r="R127" s="9">
        <f t="shared" si="131"/>
        <v>9.3951000000000007E-2</v>
      </c>
      <c r="S127" s="13">
        <f t="shared" si="132"/>
        <v>0.57650040377675316</v>
      </c>
      <c r="T127" s="2">
        <f t="shared" si="133"/>
        <v>0.01</v>
      </c>
      <c r="U127" s="14">
        <f t="shared" si="134"/>
        <v>5.7650040377675319E-3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1.5715004037767533E-2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22.3300584614889</v>
      </c>
      <c r="E128" s="10">
        <f t="shared" si="143"/>
        <v>20.647897285487598</v>
      </c>
      <c r="F128" s="7" t="s">
        <v>83</v>
      </c>
      <c r="G128" s="1">
        <v>8</v>
      </c>
      <c r="H128" s="9">
        <f t="shared" si="124"/>
        <v>22.3300584614889</v>
      </c>
      <c r="I128" s="9">
        <f t="shared" si="125"/>
        <v>295.48005846148885</v>
      </c>
      <c r="J128" s="9">
        <f t="shared" si="126"/>
        <v>0.25771451147051744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0.88967817773386504</v>
      </c>
      <c r="P128" s="9">
        <f t="shared" si="129"/>
        <v>0.22928297694066321</v>
      </c>
      <c r="Q128" s="12">
        <f t="shared" si="130"/>
        <v>7.5663382390418865E-2</v>
      </c>
      <c r="R128" s="9">
        <f t="shared" si="131"/>
        <v>9.3951000000000007E-2</v>
      </c>
      <c r="S128" s="13">
        <f t="shared" si="132"/>
        <v>0.80534940969674473</v>
      </c>
      <c r="T128" s="2">
        <f t="shared" si="133"/>
        <v>0.01</v>
      </c>
      <c r="U128" s="14">
        <f t="shared" si="134"/>
        <v>8.0534940969674475E-3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1.8003494096967446E-2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23.322504420515699</v>
      </c>
      <c r="E129" s="10">
        <f t="shared" si="143"/>
        <v>22.3300584614889</v>
      </c>
      <c r="F129" s="7" t="s">
        <v>83</v>
      </c>
      <c r="G129" s="1">
        <v>9</v>
      </c>
      <c r="H129" s="9">
        <f t="shared" si="124"/>
        <v>23.322504420515699</v>
      </c>
      <c r="I129" s="9">
        <f t="shared" si="125"/>
        <v>296.47250442051569</v>
      </c>
      <c r="J129" s="9">
        <f t="shared" si="126"/>
        <v>0.28776989800131347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0.94509520079320186</v>
      </c>
      <c r="P129" s="9">
        <f t="shared" si="129"/>
        <v>0.27196994953379056</v>
      </c>
      <c r="Q129" s="12">
        <f t="shared" si="130"/>
        <v>8.9750083346150894E-2</v>
      </c>
      <c r="R129" s="9">
        <f t="shared" si="131"/>
        <v>9.3951000000000007E-2</v>
      </c>
      <c r="S129" s="13">
        <f t="shared" si="132"/>
        <v>0.95528608898416079</v>
      </c>
      <c r="T129" s="2">
        <f t="shared" si="133"/>
        <v>0.01</v>
      </c>
      <c r="U129" s="14">
        <f t="shared" si="134"/>
        <v>9.5528608898416082E-3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1.9502860889841607E-2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18.108014718395701</v>
      </c>
      <c r="E130" s="10">
        <f t="shared" si="143"/>
        <v>23.322504420515699</v>
      </c>
      <c r="F130" s="7" t="s">
        <v>83</v>
      </c>
      <c r="G130" s="1">
        <v>10</v>
      </c>
      <c r="H130" s="9">
        <f t="shared" si="124"/>
        <v>18.108014718395701</v>
      </c>
      <c r="I130" s="9">
        <f t="shared" si="125"/>
        <v>291.25801471839566</v>
      </c>
      <c r="J130" s="9">
        <f t="shared" si="126"/>
        <v>0.15984067149961503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0.9578252512594112</v>
      </c>
      <c r="P130" s="9">
        <f t="shared" si="129"/>
        <v>0.15309943134059179</v>
      </c>
      <c r="Q130" s="12">
        <f t="shared" si="130"/>
        <v>5.0522812342395293E-2</v>
      </c>
      <c r="R130" s="9">
        <f t="shared" si="131"/>
        <v>9.3951000000000007E-2</v>
      </c>
      <c r="S130" s="13">
        <f t="shared" si="132"/>
        <v>0.53775704720966555</v>
      </c>
      <c r="T130" s="2">
        <f t="shared" si="133"/>
        <v>0.01</v>
      </c>
      <c r="U130" s="14">
        <f t="shared" si="134"/>
        <v>5.377570472096656E-3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1.5327570472096656E-2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14.137691084242601</v>
      </c>
      <c r="E131" s="10">
        <f t="shared" si="143"/>
        <v>18.108014718395701</v>
      </c>
      <c r="F131" s="7" t="s">
        <v>83</v>
      </c>
      <c r="G131" s="1">
        <v>11</v>
      </c>
      <c r="H131" s="9">
        <f t="shared" si="124"/>
        <v>14.137691084242601</v>
      </c>
      <c r="I131" s="9">
        <f t="shared" si="125"/>
        <v>287.28769108424257</v>
      </c>
      <c r="J131" s="9">
        <f t="shared" si="126"/>
        <v>0.10070268029423869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0.76448952892287847</v>
      </c>
      <c r="O131" s="9">
        <f t="shared" si="144"/>
        <v>0.3249362909959409</v>
      </c>
      <c r="P131" s="9">
        <f t="shared" si="129"/>
        <v>3.2721955428159949E-2</v>
      </c>
      <c r="Q131" s="12">
        <f t="shared" si="130"/>
        <v>1.0798245291292783E-2</v>
      </c>
      <c r="R131" s="9">
        <f t="shared" si="131"/>
        <v>9.3951000000000007E-2</v>
      </c>
      <c r="S131" s="13">
        <f t="shared" si="132"/>
        <v>0.11493486276136265</v>
      </c>
      <c r="T131" s="2">
        <f t="shared" si="133"/>
        <v>0.01</v>
      </c>
      <c r="U131" s="14">
        <f t="shared" si="134"/>
        <v>1.1493486276136266E-3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6.6393486276136266E-3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8.6200461263796608</v>
      </c>
      <c r="E132" s="10">
        <f t="shared" si="143"/>
        <v>14.137691084242601</v>
      </c>
      <c r="F132" s="7" t="s">
        <v>85</v>
      </c>
      <c r="G132" s="1">
        <v>12</v>
      </c>
      <c r="H132" s="9">
        <f t="shared" si="124"/>
        <v>8.6200461263796608</v>
      </c>
      <c r="I132" s="9">
        <f t="shared" si="125"/>
        <v>281.77004612637961</v>
      </c>
      <c r="J132" s="9">
        <f t="shared" si="126"/>
        <v>5.185721259706369E-2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0.57691433556778104</v>
      </c>
      <c r="P132" s="9">
        <f t="shared" si="129"/>
        <v>2.9917169349832164E-2</v>
      </c>
      <c r="Q132" s="12">
        <f t="shared" si="130"/>
        <v>9.8726658854446144E-3</v>
      </c>
      <c r="R132" s="9">
        <f t="shared" si="131"/>
        <v>9.3951000000000007E-2</v>
      </c>
      <c r="S132" s="13">
        <f t="shared" si="132"/>
        <v>0.10508313786382917</v>
      </c>
      <c r="T132" s="2">
        <f t="shared" si="133"/>
        <v>0.01</v>
      </c>
      <c r="U132" s="14">
        <f t="shared" si="134"/>
        <v>1.0508313786382916E-3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6.5408313786382921E-3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3.0950453875786401</v>
      </c>
      <c r="E133" s="10">
        <f t="shared" si="143"/>
        <v>8.6200461263796608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4.5370835930967699</v>
      </c>
      <c r="E136" s="7"/>
      <c r="F136" s="7"/>
      <c r="G136" s="1">
        <v>1</v>
      </c>
      <c r="H136" s="9">
        <f t="shared" ref="H136:H147" si="147">E137</f>
        <v>4.5370835930967699</v>
      </c>
      <c r="I136" s="9">
        <f t="shared" ref="I136:I147" si="148">H136+273.15</f>
        <v>277.68708359309676</v>
      </c>
      <c r="J136" s="9">
        <f t="shared" ref="J136:J147" si="149">EXP(($C$15*(I136-$C$13))/($C$16*I136*$C$13))</f>
        <v>3.1199560838389089E-2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2.3681961655294161E-2</v>
      </c>
      <c r="Q136" s="12">
        <f t="shared" ref="Q136:Q147" si="153">P136*$B$138</f>
        <v>6.1573100303764818E-3</v>
      </c>
      <c r="R136" s="9">
        <f t="shared" ref="R136:R147" si="154">L136*$B$138</f>
        <v>0.19735245833333334</v>
      </c>
      <c r="S136" s="13">
        <f t="shared" ref="S136:S147" si="155">Q136/R136</f>
        <v>3.1199560838389092E-2</v>
      </c>
      <c r="T136" s="2">
        <f t="shared" ref="T136:T147" si="156">$B$137/100</f>
        <v>0.01</v>
      </c>
      <c r="U136" s="14">
        <f t="shared" ref="U136:U147" si="157">S136*T136</f>
        <v>3.1199560838389092E-4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5.8019956083838909E-3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5.3837654585505801</v>
      </c>
      <c r="E137" s="10">
        <f t="shared" ref="E137:E148" si="166">D136</f>
        <v>4.5370835930967699</v>
      </c>
      <c r="F137" s="7" t="s">
        <v>83</v>
      </c>
      <c r="G137" s="1">
        <v>2</v>
      </c>
      <c r="H137" s="9">
        <f t="shared" si="147"/>
        <v>5.3837654585505801</v>
      </c>
      <c r="I137" s="9">
        <f t="shared" si="148"/>
        <v>278.53376545855053</v>
      </c>
      <c r="J137" s="9">
        <f t="shared" si="149"/>
        <v>3.4708707446789083E-2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1.4944138716780393</v>
      </c>
      <c r="P137" s="9">
        <f t="shared" si="152"/>
        <v>5.186917387649647E-2</v>
      </c>
      <c r="Q137" s="12">
        <f t="shared" si="153"/>
        <v>1.3485985207889083E-2</v>
      </c>
      <c r="R137" s="9">
        <f t="shared" si="154"/>
        <v>0.19735245833333334</v>
      </c>
      <c r="S137" s="13">
        <f t="shared" si="155"/>
        <v>6.8334518463970234E-2</v>
      </c>
      <c r="T137" s="2">
        <f t="shared" si="156"/>
        <v>0.01</v>
      </c>
      <c r="U137" s="14">
        <f t="shared" si="157"/>
        <v>6.8334518463970232E-4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6.1733451846397022E-3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0.92227815440555905</v>
      </c>
      <c r="E138" s="10">
        <f t="shared" si="166"/>
        <v>5.3837654585505801</v>
      </c>
      <c r="F138" s="7" t="s">
        <v>83</v>
      </c>
      <c r="G138" s="1">
        <v>3</v>
      </c>
      <c r="H138" s="9">
        <f t="shared" si="147"/>
        <v>0.92227815440555905</v>
      </c>
      <c r="I138" s="9">
        <f t="shared" si="148"/>
        <v>274.07227815440552</v>
      </c>
      <c r="J138" s="9">
        <f t="shared" si="149"/>
        <v>1.964726061915684E-2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2.2015926144682099</v>
      </c>
      <c r="P138" s="9">
        <f t="shared" si="152"/>
        <v>4.3255263873667807E-2</v>
      </c>
      <c r="Q138" s="12">
        <f t="shared" si="153"/>
        <v>1.1246368607153631E-2</v>
      </c>
      <c r="R138" s="9">
        <f t="shared" si="154"/>
        <v>0.19735245833333334</v>
      </c>
      <c r="S138" s="13">
        <f t="shared" si="155"/>
        <v>5.6986209860929254E-2</v>
      </c>
      <c r="T138" s="2">
        <f t="shared" si="156"/>
        <v>0.01</v>
      </c>
      <c r="U138" s="14">
        <f t="shared" si="157"/>
        <v>5.6986209860929258E-4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6.0598620986092927E-3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5.3422161664766197</v>
      </c>
      <c r="E139" s="10">
        <f t="shared" si="166"/>
        <v>0.92227815440555905</v>
      </c>
      <c r="F139" s="7" t="s">
        <v>83</v>
      </c>
      <c r="G139" s="1">
        <v>4</v>
      </c>
      <c r="H139" s="9">
        <f t="shared" si="147"/>
        <v>5.3422161664766197</v>
      </c>
      <c r="I139" s="9">
        <f t="shared" si="148"/>
        <v>278.49221616647662</v>
      </c>
      <c r="J139" s="9">
        <f t="shared" si="149"/>
        <v>3.4528158523575575E-2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2.9173852672612091</v>
      </c>
      <c r="P139" s="9">
        <f t="shared" si="152"/>
        <v>0.10073194098233892</v>
      </c>
      <c r="Q139" s="12">
        <f t="shared" si="153"/>
        <v>2.6190304655408121E-2</v>
      </c>
      <c r="R139" s="9">
        <f t="shared" si="154"/>
        <v>0.19735245833333334</v>
      </c>
      <c r="S139" s="13">
        <f t="shared" si="155"/>
        <v>0.13270827673791644</v>
      </c>
      <c r="T139" s="2">
        <f t="shared" si="156"/>
        <v>0.01</v>
      </c>
      <c r="U139" s="14">
        <f t="shared" si="157"/>
        <v>1.3270827673791644E-3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6.8170827673791649E-3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15.2053103078525</v>
      </c>
      <c r="E140" s="10">
        <f t="shared" si="166"/>
        <v>5.3422161664766197</v>
      </c>
      <c r="F140" s="7" t="s">
        <v>83</v>
      </c>
      <c r="G140" s="1">
        <v>5</v>
      </c>
      <c r="H140" s="9">
        <f t="shared" si="147"/>
        <v>15.2053103078525</v>
      </c>
      <c r="I140" s="9">
        <f t="shared" si="148"/>
        <v>288.35531030785251</v>
      </c>
      <c r="J140" s="9">
        <f t="shared" si="149"/>
        <v>0.11416629070124897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3.575701242945537</v>
      </c>
      <c r="P140" s="9">
        <f t="shared" si="152"/>
        <v>0.40822454756293741</v>
      </c>
      <c r="Q140" s="12">
        <f t="shared" si="153"/>
        <v>0.10613838236636373</v>
      </c>
      <c r="R140" s="9">
        <f t="shared" si="154"/>
        <v>0.19735245833333334</v>
      </c>
      <c r="S140" s="13">
        <f t="shared" si="155"/>
        <v>0.53781130097246266</v>
      </c>
      <c r="T140" s="2">
        <f t="shared" si="156"/>
        <v>0.01</v>
      </c>
      <c r="U140" s="14">
        <f t="shared" si="157"/>
        <v>5.3781130097246268E-3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1.0868113009724626E-2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18.650642488114901</v>
      </c>
      <c r="E141" s="10">
        <f t="shared" si="166"/>
        <v>15.2053103078525</v>
      </c>
      <c r="F141" s="7" t="s">
        <v>85</v>
      </c>
      <c r="G141" s="1">
        <v>6</v>
      </c>
      <c r="H141" s="9">
        <f t="shared" si="147"/>
        <v>18.650642488114901</v>
      </c>
      <c r="I141" s="9">
        <f t="shared" si="148"/>
        <v>291.80064248811487</v>
      </c>
      <c r="J141" s="9">
        <f t="shared" si="149"/>
        <v>0.17009270638356236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3.9265246120492665</v>
      </c>
      <c r="P141" s="9">
        <f t="shared" si="152"/>
        <v>0.66787319794512701</v>
      </c>
      <c r="Q141" s="12">
        <f t="shared" si="153"/>
        <v>0.17364703146573301</v>
      </c>
      <c r="R141" s="9">
        <f t="shared" si="154"/>
        <v>0.19735245833333334</v>
      </c>
      <c r="S141" s="13">
        <f t="shared" si="155"/>
        <v>0.8798827890577311</v>
      </c>
      <c r="T141" s="2">
        <f t="shared" si="156"/>
        <v>0.01</v>
      </c>
      <c r="U141" s="14">
        <f t="shared" si="157"/>
        <v>8.7988278905773119E-3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1.4288827890577314E-2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20.647897285487598</v>
      </c>
      <c r="E142" s="10">
        <f t="shared" si="166"/>
        <v>18.650642488114901</v>
      </c>
      <c r="F142" s="7" t="s">
        <v>83</v>
      </c>
      <c r="G142" s="1">
        <v>7</v>
      </c>
      <c r="H142" s="9">
        <f t="shared" si="147"/>
        <v>20.647897285487598</v>
      </c>
      <c r="I142" s="9">
        <f t="shared" si="148"/>
        <v>293.79789728548758</v>
      </c>
      <c r="J142" s="9">
        <f t="shared" si="149"/>
        <v>0.21340266714922457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4.0176993307708058</v>
      </c>
      <c r="P142" s="9">
        <f t="shared" si="152"/>
        <v>0.85738775299014458</v>
      </c>
      <c r="Q142" s="12">
        <f t="shared" si="153"/>
        <v>0.22292081577743761</v>
      </c>
      <c r="R142" s="9">
        <f t="shared" si="154"/>
        <v>0.19735245833333334</v>
      </c>
      <c r="S142" s="13">
        <f t="shared" si="155"/>
        <v>1.1295568226513737</v>
      </c>
      <c r="T142" s="2">
        <f t="shared" si="156"/>
        <v>0.01</v>
      </c>
      <c r="U142" s="14">
        <f t="shared" si="157"/>
        <v>1.1295568226513737E-2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2.1245568226513738E-2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22.3300584614889</v>
      </c>
      <c r="E143" s="10">
        <f t="shared" si="166"/>
        <v>20.647897285487598</v>
      </c>
      <c r="F143" s="7" t="s">
        <v>83</v>
      </c>
      <c r="G143" s="1">
        <v>8</v>
      </c>
      <c r="H143" s="9">
        <f t="shared" si="147"/>
        <v>22.3300584614889</v>
      </c>
      <c r="I143" s="9">
        <f t="shared" si="148"/>
        <v>295.48005846148885</v>
      </c>
      <c r="J143" s="9">
        <f t="shared" si="149"/>
        <v>0.25771451147051744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3.919359494447328</v>
      </c>
      <c r="P143" s="9">
        <f t="shared" si="152"/>
        <v>1.0100758173888273</v>
      </c>
      <c r="Q143" s="12">
        <f t="shared" si="153"/>
        <v>0.26261971252109512</v>
      </c>
      <c r="R143" s="9">
        <f t="shared" si="154"/>
        <v>0.19735245833333334</v>
      </c>
      <c r="S143" s="13">
        <f t="shared" si="155"/>
        <v>1.3307141686450326</v>
      </c>
      <c r="T143" s="2">
        <f t="shared" si="156"/>
        <v>0.01</v>
      </c>
      <c r="U143" s="14">
        <f t="shared" si="157"/>
        <v>1.3307141686450325E-2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2.3257141686450326E-2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23.322504420515699</v>
      </c>
      <c r="E144" s="10">
        <f t="shared" si="166"/>
        <v>22.3300584614889</v>
      </c>
      <c r="F144" s="7" t="s">
        <v>83</v>
      </c>
      <c r="G144" s="1">
        <v>9</v>
      </c>
      <c r="H144" s="9">
        <f t="shared" si="147"/>
        <v>23.322504420515699</v>
      </c>
      <c r="I144" s="9">
        <f t="shared" si="148"/>
        <v>296.47250442051569</v>
      </c>
      <c r="J144" s="9">
        <f t="shared" si="149"/>
        <v>0.28776989800131347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3.668331593725167</v>
      </c>
      <c r="P144" s="9">
        <f t="shared" si="152"/>
        <v>1.0556354085612871</v>
      </c>
      <c r="Q144" s="12">
        <f t="shared" si="153"/>
        <v>0.27446520622593468</v>
      </c>
      <c r="R144" s="9">
        <f t="shared" si="154"/>
        <v>0.19735245833333334</v>
      </c>
      <c r="S144" s="13">
        <f t="shared" si="155"/>
        <v>1.3907361911973548</v>
      </c>
      <c r="T144" s="2">
        <f t="shared" si="156"/>
        <v>0.01</v>
      </c>
      <c r="U144" s="14">
        <f t="shared" si="157"/>
        <v>1.3907361911973549E-2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2.3857361911973549E-2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18.108014718395701</v>
      </c>
      <c r="E145" s="10">
        <f t="shared" si="166"/>
        <v>23.322504420515699</v>
      </c>
      <c r="F145" s="7" t="s">
        <v>83</v>
      </c>
      <c r="G145" s="1">
        <v>10</v>
      </c>
      <c r="H145" s="9">
        <f t="shared" si="147"/>
        <v>18.108014718395701</v>
      </c>
      <c r="I145" s="9">
        <f t="shared" si="148"/>
        <v>291.25801471839566</v>
      </c>
      <c r="J145" s="9">
        <f t="shared" si="149"/>
        <v>0.15984067149961503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3.3717441018305467</v>
      </c>
      <c r="P145" s="9">
        <f t="shared" si="152"/>
        <v>0.53894184136146095</v>
      </c>
      <c r="Q145" s="12">
        <f t="shared" si="153"/>
        <v>0.14012487875397986</v>
      </c>
      <c r="R145" s="9">
        <f t="shared" si="154"/>
        <v>0.19735245833333334</v>
      </c>
      <c r="S145" s="13">
        <f t="shared" si="155"/>
        <v>0.7100234774745261</v>
      </c>
      <c r="T145" s="2">
        <f t="shared" si="156"/>
        <v>0.01</v>
      </c>
      <c r="U145" s="14">
        <f t="shared" si="157"/>
        <v>7.1002347747452614E-3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1.7050234774745262E-2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14.137691084242601</v>
      </c>
      <c r="E146" s="10">
        <f t="shared" si="166"/>
        <v>18.108014718395701</v>
      </c>
      <c r="F146" s="7" t="s">
        <v>83</v>
      </c>
      <c r="G146" s="1">
        <v>11</v>
      </c>
      <c r="H146" s="9">
        <f t="shared" si="147"/>
        <v>14.137691084242601</v>
      </c>
      <c r="I146" s="9">
        <f t="shared" si="148"/>
        <v>287.28769108424257</v>
      </c>
      <c r="J146" s="9">
        <f t="shared" si="149"/>
        <v>0.10070268029423869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3.5918501771357523</v>
      </c>
      <c r="P146" s="9">
        <f t="shared" si="152"/>
        <v>0.36170894005290627</v>
      </c>
      <c r="Q146" s="12">
        <f t="shared" si="153"/>
        <v>9.4044324413755639E-2</v>
      </c>
      <c r="R146" s="9">
        <f t="shared" si="154"/>
        <v>0.19735245833333334</v>
      </c>
      <c r="S146" s="13">
        <f t="shared" si="155"/>
        <v>0.47652978436636634</v>
      </c>
      <c r="T146" s="2">
        <f t="shared" si="156"/>
        <v>0.01</v>
      </c>
      <c r="U146" s="14">
        <f t="shared" si="157"/>
        <v>4.7652978436636632E-3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1.0255297843663663E-2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8.6200461263796608</v>
      </c>
      <c r="E147" s="10">
        <f t="shared" si="166"/>
        <v>14.137691084242601</v>
      </c>
      <c r="F147" s="7" t="s">
        <v>85</v>
      </c>
      <c r="G147" s="1">
        <v>12</v>
      </c>
      <c r="H147" s="9">
        <f t="shared" si="147"/>
        <v>8.6200461263796608</v>
      </c>
      <c r="I147" s="9">
        <f t="shared" si="148"/>
        <v>281.77004612637961</v>
      </c>
      <c r="J147" s="9">
        <f t="shared" si="149"/>
        <v>5.185721259706369E-2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3.9891891537495128</v>
      </c>
      <c r="P147" s="9">
        <f t="shared" si="152"/>
        <v>0.20686823003588908</v>
      </c>
      <c r="Q147" s="12">
        <f t="shared" si="153"/>
        <v>5.3785739809331164E-2</v>
      </c>
      <c r="R147" s="9">
        <f t="shared" si="154"/>
        <v>0.19735245833333334</v>
      </c>
      <c r="S147" s="13">
        <f t="shared" si="155"/>
        <v>0.27253645717696445</v>
      </c>
      <c r="T147" s="2">
        <f t="shared" si="156"/>
        <v>0.01</v>
      </c>
      <c r="U147" s="14">
        <f t="shared" si="157"/>
        <v>2.7253645717696447E-3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8.2153645717696448E-3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3.0950453875786401</v>
      </c>
      <c r="E148" s="10">
        <f t="shared" si="166"/>
        <v>8.6200461263796608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7000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885000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65000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1109000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2872000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53000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5402747.45409026</v>
      </c>
      <c r="J13" s="6" t="s">
        <v>37</v>
      </c>
      <c r="K13" s="6">
        <f>I13/(10000*1000)</f>
        <v>0.54027474540902598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2.6996779897419398</v>
      </c>
      <c r="E26" s="7"/>
      <c r="F26" s="7"/>
      <c r="G26" s="1">
        <v>1</v>
      </c>
      <c r="H26" s="9">
        <f t="shared" ref="H26:H37" si="0">E27</f>
        <v>2.6996779897419398</v>
      </c>
      <c r="I26" s="9">
        <f t="shared" ref="I26:I37" si="1">H26+273.15</f>
        <v>275.84967798974191</v>
      </c>
      <c r="J26" s="9">
        <f t="shared" ref="J26:J37" si="2">EXP(($C$15*(I26-$C$13))/($C$16*I26*$C$13))</f>
        <v>2.4701084567865066E-2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1.0011866857235037</v>
      </c>
      <c r="Q26" s="12">
        <f t="shared" ref="Q26:Q37" si="6">P26*$B$28</f>
        <v>0.10011866857235037</v>
      </c>
      <c r="R26" s="9">
        <f t="shared" ref="R26:R37" si="7">L26*$B$28</f>
        <v>4.0532094166666672</v>
      </c>
      <c r="S26" s="13">
        <f t="shared" ref="S26:S37" si="8">Q26/R26</f>
        <v>2.4701084567865062E-2</v>
      </c>
      <c r="T26" s="2">
        <f t="shared" ref="T26:T37" si="9">$B$27/100</f>
        <v>0.34</v>
      </c>
      <c r="U26" s="14">
        <f t="shared" ref="U26:U37" si="10">S26*T26</f>
        <v>8.398368753074122E-3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2.1298368753074122E-2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583.33333333333337</v>
      </c>
      <c r="AU26" s="1">
        <f t="shared" ref="AU26:AU37" si="17">AT26*10000*AS26*0.67*AR26*AQ26</f>
        <v>992334.44074318605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3.1684004859251398</v>
      </c>
      <c r="E27" s="10">
        <f t="shared" ref="E27:E38" si="18">D26</f>
        <v>2.6996779897419398</v>
      </c>
      <c r="F27" s="7" t="s">
        <v>83</v>
      </c>
      <c r="G27" s="1">
        <v>2</v>
      </c>
      <c r="H27" s="9">
        <f t="shared" si="0"/>
        <v>3.1684004859251398</v>
      </c>
      <c r="I27" s="9">
        <f t="shared" si="1"/>
        <v>276.31840048592511</v>
      </c>
      <c r="J27" s="9">
        <f t="shared" si="2"/>
        <v>2.6225249526845726E-2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80.063001647609823</v>
      </c>
      <c r="P27" s="9">
        <f t="shared" si="5"/>
        <v>2.0996721960768281</v>
      </c>
      <c r="Q27" s="12">
        <f t="shared" si="6"/>
        <v>0.20996721960768283</v>
      </c>
      <c r="R27" s="9">
        <f t="shared" si="7"/>
        <v>4.0532094166666672</v>
      </c>
      <c r="S27" s="13">
        <f t="shared" si="8"/>
        <v>5.1802706947315466E-2</v>
      </c>
      <c r="T27" s="2">
        <f t="shared" si="9"/>
        <v>0.34</v>
      </c>
      <c r="U27" s="14">
        <f t="shared" si="10"/>
        <v>1.761292036208726E-2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3.0512920362087262E-2</v>
      </c>
      <c r="AR27" s="9">
        <f t="shared" si="14"/>
        <v>119.21204166666666</v>
      </c>
      <c r="AS27" s="1">
        <f t="shared" si="15"/>
        <v>0.1</v>
      </c>
      <c r="AT27" s="1">
        <f t="shared" si="16"/>
        <v>583.33333333333337</v>
      </c>
      <c r="AU27" s="1">
        <f t="shared" si="17"/>
        <v>1421659.1943729438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5.0089828276590601E-2</v>
      </c>
      <c r="E28" s="10">
        <f t="shared" si="18"/>
        <v>3.1684004859251398</v>
      </c>
      <c r="F28" s="7" t="s">
        <v>83</v>
      </c>
      <c r="G28" s="1">
        <v>3</v>
      </c>
      <c r="H28" s="9">
        <f t="shared" si="0"/>
        <v>5.0089828276590601E-2</v>
      </c>
      <c r="I28" s="9">
        <f t="shared" si="1"/>
        <v>273.20008982827659</v>
      </c>
      <c r="J28" s="9">
        <f t="shared" si="2"/>
        <v>1.7540638970789696E-2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118.49542361819967</v>
      </c>
      <c r="P28" s="9">
        <f t="shared" si="5"/>
        <v>2.0784854453776269</v>
      </c>
      <c r="Q28" s="12">
        <f t="shared" si="6"/>
        <v>0.20784854453776269</v>
      </c>
      <c r="R28" s="9">
        <f t="shared" si="7"/>
        <v>4.0532094166666672</v>
      </c>
      <c r="S28" s="13">
        <f t="shared" si="8"/>
        <v>5.1279991525504734E-2</v>
      </c>
      <c r="T28" s="2">
        <f t="shared" si="9"/>
        <v>0.34</v>
      </c>
      <c r="U28" s="14">
        <f t="shared" si="10"/>
        <v>1.743519711867161E-2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3.0335197118671609E-2</v>
      </c>
      <c r="AR28" s="9">
        <f t="shared" si="14"/>
        <v>119.21204166666666</v>
      </c>
      <c r="AS28" s="1">
        <f t="shared" si="15"/>
        <v>0.1</v>
      </c>
      <c r="AT28" s="1">
        <f t="shared" si="16"/>
        <v>583.33333333333337</v>
      </c>
      <c r="AU28" s="1">
        <f t="shared" si="17"/>
        <v>1413378.7059746725</v>
      </c>
    </row>
    <row r="29" spans="1:47" x14ac:dyDescent="0.15">
      <c r="C29" s="7">
        <v>3</v>
      </c>
      <c r="D29" s="8">
        <v>3.5798370902841401</v>
      </c>
      <c r="E29" s="10">
        <f t="shared" si="18"/>
        <v>5.0089828276590601E-2</v>
      </c>
      <c r="F29" s="7" t="s">
        <v>83</v>
      </c>
      <c r="G29" s="1">
        <v>4</v>
      </c>
      <c r="H29" s="9">
        <f t="shared" si="0"/>
        <v>3.5798370902841401</v>
      </c>
      <c r="I29" s="9">
        <f t="shared" si="1"/>
        <v>276.72983709028409</v>
      </c>
      <c r="J29" s="9">
        <f t="shared" si="2"/>
        <v>2.7635832560662744E-2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156.94903233948872</v>
      </c>
      <c r="P29" s="9">
        <f t="shared" si="5"/>
        <v>4.3374171782921529</v>
      </c>
      <c r="Q29" s="12">
        <f t="shared" si="6"/>
        <v>0.43374171782921533</v>
      </c>
      <c r="R29" s="9">
        <f t="shared" si="7"/>
        <v>4.0532094166666672</v>
      </c>
      <c r="S29" s="13">
        <f t="shared" si="8"/>
        <v>0.10701191901057056</v>
      </c>
      <c r="T29" s="2">
        <f t="shared" si="9"/>
        <v>0.34</v>
      </c>
      <c r="U29" s="14">
        <f t="shared" si="10"/>
        <v>3.638405246359399E-2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4.9284052463593991E-2</v>
      </c>
      <c r="AR29" s="9">
        <f t="shared" si="14"/>
        <v>119.21204166666666</v>
      </c>
      <c r="AS29" s="1">
        <f t="shared" si="15"/>
        <v>0.1</v>
      </c>
      <c r="AT29" s="1">
        <f t="shared" si="16"/>
        <v>583.33333333333337</v>
      </c>
      <c r="AU29" s="1">
        <f t="shared" si="17"/>
        <v>2296244.5249220999</v>
      </c>
    </row>
    <row r="30" spans="1:47" x14ac:dyDescent="0.15">
      <c r="C30" s="7">
        <v>4</v>
      </c>
      <c r="D30" s="8">
        <v>15.944602199888701</v>
      </c>
      <c r="E30" s="10">
        <f t="shared" si="18"/>
        <v>3.5798370902841401</v>
      </c>
      <c r="F30" s="7" t="s">
        <v>83</v>
      </c>
      <c r="G30" s="1">
        <v>5</v>
      </c>
      <c r="H30" s="9">
        <f t="shared" si="0"/>
        <v>15.944602199888701</v>
      </c>
      <c r="I30" s="9">
        <f t="shared" si="1"/>
        <v>289.0946021998887</v>
      </c>
      <c r="J30" s="9">
        <f t="shared" si="2"/>
        <v>0.12446273577825855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144.98103440313673</v>
      </c>
      <c r="O30" s="9">
        <f t="shared" si="19"/>
        <v>48.162674924726502</v>
      </c>
      <c r="P30" s="9">
        <f t="shared" si="5"/>
        <v>5.9944582835303928</v>
      </c>
      <c r="Q30" s="12">
        <f t="shared" si="6"/>
        <v>0.59944582835303928</v>
      </c>
      <c r="R30" s="9">
        <f t="shared" si="7"/>
        <v>4.0532094166666672</v>
      </c>
      <c r="S30" s="13">
        <f t="shared" si="8"/>
        <v>0.14789411716259646</v>
      </c>
      <c r="T30" s="2">
        <f t="shared" si="9"/>
        <v>0.34</v>
      </c>
      <c r="U30" s="14">
        <f t="shared" si="10"/>
        <v>5.0283999835282797E-2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6.3183999835282792E-2</v>
      </c>
      <c r="AR30" s="9">
        <f t="shared" si="14"/>
        <v>119.21204166666666</v>
      </c>
      <c r="AS30" s="1">
        <f t="shared" si="15"/>
        <v>0.1</v>
      </c>
      <c r="AT30" s="1">
        <f t="shared" si="16"/>
        <v>583.33333333333337</v>
      </c>
      <c r="AU30" s="1">
        <f t="shared" si="17"/>
        <v>2943871.423552712</v>
      </c>
    </row>
    <row r="31" spans="1:47" x14ac:dyDescent="0.15">
      <c r="C31" s="7">
        <v>5</v>
      </c>
      <c r="D31" s="8">
        <v>19.461005885390399</v>
      </c>
      <c r="E31" s="10">
        <f t="shared" si="18"/>
        <v>15.944602199888701</v>
      </c>
      <c r="F31" s="7" t="s">
        <v>85</v>
      </c>
      <c r="G31" s="1">
        <v>6</v>
      </c>
      <c r="H31" s="9">
        <f t="shared" si="0"/>
        <v>19.461005885390399</v>
      </c>
      <c r="I31" s="9">
        <f t="shared" si="1"/>
        <v>292.6110058853904</v>
      </c>
      <c r="J31" s="9">
        <f t="shared" si="2"/>
        <v>0.18656012223181603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82.700310807862778</v>
      </c>
      <c r="P31" s="9">
        <f t="shared" si="5"/>
        <v>15.428580092924056</v>
      </c>
      <c r="Q31" s="12">
        <f t="shared" si="6"/>
        <v>1.5428580092924058</v>
      </c>
      <c r="R31" s="9">
        <f t="shared" si="7"/>
        <v>4.0532094166666672</v>
      </c>
      <c r="S31" s="13">
        <f t="shared" si="8"/>
        <v>0.38065094859106541</v>
      </c>
      <c r="T31" s="2">
        <f t="shared" si="9"/>
        <v>0.34</v>
      </c>
      <c r="U31" s="14">
        <f t="shared" si="10"/>
        <v>0.12942132252096225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0.14232132252096225</v>
      </c>
      <c r="AR31" s="9">
        <f t="shared" si="14"/>
        <v>119.21204166666666</v>
      </c>
      <c r="AS31" s="1">
        <f t="shared" si="15"/>
        <v>0.1</v>
      </c>
      <c r="AT31" s="1">
        <f t="shared" si="16"/>
        <v>583.33333333333337</v>
      </c>
      <c r="AU31" s="1">
        <f t="shared" si="17"/>
        <v>6631040.6973907361</v>
      </c>
    </row>
    <row r="32" spans="1:47" x14ac:dyDescent="0.15">
      <c r="C32" s="7">
        <v>6</v>
      </c>
      <c r="D32" s="8">
        <v>20.943552595347398</v>
      </c>
      <c r="E32" s="10">
        <f t="shared" si="18"/>
        <v>19.461005885390399</v>
      </c>
      <c r="F32" s="7" t="s">
        <v>83</v>
      </c>
      <c r="G32" s="1">
        <v>7</v>
      </c>
      <c r="H32" s="9">
        <f t="shared" si="0"/>
        <v>20.943552595347398</v>
      </c>
      <c r="I32" s="9">
        <f t="shared" si="1"/>
        <v>294.09355259534738</v>
      </c>
      <c r="J32" s="9">
        <f t="shared" si="2"/>
        <v>0.22063239430868439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107.80382488160539</v>
      </c>
      <c r="P32" s="9">
        <f t="shared" si="5"/>
        <v>23.785015999262722</v>
      </c>
      <c r="Q32" s="12">
        <f t="shared" si="6"/>
        <v>2.3785015999262722</v>
      </c>
      <c r="R32" s="9">
        <f t="shared" si="7"/>
        <v>4.0532094166666672</v>
      </c>
      <c r="S32" s="13">
        <f t="shared" si="8"/>
        <v>0.58681932153467076</v>
      </c>
      <c r="T32" s="2">
        <f t="shared" si="9"/>
        <v>0.34</v>
      </c>
      <c r="U32" s="14">
        <f t="shared" si="10"/>
        <v>0.19951856932178808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0.22516856932178808</v>
      </c>
      <c r="AR32" s="9">
        <f t="shared" si="14"/>
        <v>119.21204166666666</v>
      </c>
      <c r="AS32" s="1">
        <f t="shared" si="15"/>
        <v>0.1</v>
      </c>
      <c r="AT32" s="1">
        <f t="shared" si="16"/>
        <v>583.33333333333337</v>
      </c>
      <c r="AU32" s="1">
        <f t="shared" si="17"/>
        <v>10491062.90258164</v>
      </c>
    </row>
    <row r="33" spans="1:48" x14ac:dyDescent="0.15">
      <c r="C33" s="7">
        <v>7</v>
      </c>
      <c r="D33" s="8">
        <v>22.2906905873893</v>
      </c>
      <c r="E33" s="10">
        <f t="shared" si="18"/>
        <v>20.943552595347398</v>
      </c>
      <c r="F33" s="7" t="s">
        <v>83</v>
      </c>
      <c r="G33" s="1">
        <v>8</v>
      </c>
      <c r="H33" s="9">
        <f t="shared" si="0"/>
        <v>22.2906905873893</v>
      </c>
      <c r="I33" s="9">
        <f t="shared" si="1"/>
        <v>295.44069058738927</v>
      </c>
      <c r="J33" s="9">
        <f t="shared" si="2"/>
        <v>0.25658537878370136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124.55090304900932</v>
      </c>
      <c r="P33" s="9">
        <f t="shared" si="5"/>
        <v>31.957940636682121</v>
      </c>
      <c r="Q33" s="12">
        <f t="shared" si="6"/>
        <v>3.1957940636682123</v>
      </c>
      <c r="R33" s="9">
        <f t="shared" si="7"/>
        <v>4.0532094166666672</v>
      </c>
      <c r="S33" s="13">
        <f t="shared" si="8"/>
        <v>0.78846013988993746</v>
      </c>
      <c r="T33" s="2">
        <f t="shared" si="9"/>
        <v>0.34</v>
      </c>
      <c r="U33" s="14">
        <f t="shared" si="10"/>
        <v>0.26807644756257876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0.29372644756257876</v>
      </c>
      <c r="AR33" s="9">
        <f t="shared" si="14"/>
        <v>119.21204166666666</v>
      </c>
      <c r="AS33" s="1">
        <f t="shared" si="15"/>
        <v>0.1</v>
      </c>
      <c r="AT33" s="1">
        <f t="shared" si="16"/>
        <v>583.33333333333337</v>
      </c>
      <c r="AU33" s="1">
        <f t="shared" si="17"/>
        <v>13685314.281706389</v>
      </c>
    </row>
    <row r="34" spans="1:48" x14ac:dyDescent="0.15">
      <c r="C34" s="7">
        <v>8</v>
      </c>
      <c r="D34" s="8">
        <v>23.633408689844799</v>
      </c>
      <c r="E34" s="10">
        <f t="shared" si="18"/>
        <v>22.2906905873893</v>
      </c>
      <c r="F34" s="7" t="s">
        <v>83</v>
      </c>
      <c r="G34" s="1">
        <v>9</v>
      </c>
      <c r="H34" s="9">
        <f t="shared" si="0"/>
        <v>23.633408689844799</v>
      </c>
      <c r="I34" s="9">
        <f t="shared" si="1"/>
        <v>296.7834086898448</v>
      </c>
      <c r="J34" s="9">
        <f t="shared" si="2"/>
        <v>0.29784283432349351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133.12505657899388</v>
      </c>
      <c r="P34" s="9">
        <f t="shared" si="5"/>
        <v>39.650344170962974</v>
      </c>
      <c r="Q34" s="12">
        <f t="shared" si="6"/>
        <v>3.9650344170962977</v>
      </c>
      <c r="R34" s="9">
        <f t="shared" si="7"/>
        <v>4.0532094166666672</v>
      </c>
      <c r="S34" s="13">
        <f t="shared" si="8"/>
        <v>0.97824563438350931</v>
      </c>
      <c r="T34" s="2">
        <f t="shared" si="9"/>
        <v>0.34</v>
      </c>
      <c r="U34" s="14">
        <f t="shared" si="10"/>
        <v>0.3326035156903932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0.35825351569039321</v>
      </c>
      <c r="AR34" s="9">
        <f t="shared" si="14"/>
        <v>119.21204166666666</v>
      </c>
      <c r="AS34" s="1">
        <f t="shared" si="15"/>
        <v>0.1</v>
      </c>
      <c r="AT34" s="1">
        <f t="shared" si="16"/>
        <v>583.33333333333337</v>
      </c>
      <c r="AU34" s="1">
        <f t="shared" si="17"/>
        <v>16691761.996354489</v>
      </c>
    </row>
    <row r="35" spans="1:48" x14ac:dyDescent="0.15">
      <c r="C35" s="7">
        <v>9</v>
      </c>
      <c r="D35" s="8">
        <v>17.726297424141499</v>
      </c>
      <c r="E35" s="10">
        <f t="shared" si="18"/>
        <v>23.633408689844799</v>
      </c>
      <c r="F35" s="7" t="s">
        <v>83</v>
      </c>
      <c r="G35" s="1">
        <v>10</v>
      </c>
      <c r="H35" s="9">
        <f t="shared" si="0"/>
        <v>17.726297424141499</v>
      </c>
      <c r="I35" s="9">
        <f t="shared" si="1"/>
        <v>290.87629742414146</v>
      </c>
      <c r="J35" s="9">
        <f t="shared" si="2"/>
        <v>0.15297999134372434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134.00680657469758</v>
      </c>
      <c r="P35" s="9">
        <f t="shared" si="5"/>
        <v>20.500360109797377</v>
      </c>
      <c r="Q35" s="12">
        <f t="shared" si="6"/>
        <v>2.050036010979738</v>
      </c>
      <c r="R35" s="9">
        <f t="shared" si="7"/>
        <v>4.0532094166666672</v>
      </c>
      <c r="S35" s="13">
        <f t="shared" si="8"/>
        <v>0.50578092573999645</v>
      </c>
      <c r="T35" s="2">
        <f t="shared" si="9"/>
        <v>0.34</v>
      </c>
      <c r="U35" s="14">
        <f t="shared" si="10"/>
        <v>0.1719655147515988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0.1976155147515988</v>
      </c>
      <c r="AR35" s="9">
        <f t="shared" si="14"/>
        <v>119.21204166666666</v>
      </c>
      <c r="AS35" s="1">
        <f t="shared" si="15"/>
        <v>0.1</v>
      </c>
      <c r="AT35" s="1">
        <f t="shared" si="16"/>
        <v>583.33333333333337</v>
      </c>
      <c r="AU35" s="1">
        <f t="shared" si="17"/>
        <v>9207309.8924489338</v>
      </c>
    </row>
    <row r="36" spans="1:48" x14ac:dyDescent="0.15">
      <c r="C36" s="7">
        <v>10</v>
      </c>
      <c r="D36" s="8">
        <v>13.319479741236</v>
      </c>
      <c r="E36" s="10">
        <f t="shared" si="18"/>
        <v>17.726297424141499</v>
      </c>
      <c r="F36" s="7" t="s">
        <v>83</v>
      </c>
      <c r="G36" s="1">
        <v>11</v>
      </c>
      <c r="H36" s="9">
        <f t="shared" si="0"/>
        <v>13.319479741236</v>
      </c>
      <c r="I36" s="9">
        <f t="shared" si="1"/>
        <v>286.469479741236</v>
      </c>
      <c r="J36" s="9">
        <f t="shared" si="2"/>
        <v>9.141138838310825E-2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107.83112414165518</v>
      </c>
      <c r="O36" s="9">
        <f t="shared" si="19"/>
        <v>46.207416489911679</v>
      </c>
      <c r="P36" s="9">
        <f t="shared" si="5"/>
        <v>4.2238840949393568</v>
      </c>
      <c r="Q36" s="12">
        <f t="shared" si="6"/>
        <v>0.42238840949393569</v>
      </c>
      <c r="R36" s="9">
        <f t="shared" si="7"/>
        <v>4.0532094166666672</v>
      </c>
      <c r="S36" s="13">
        <f t="shared" si="8"/>
        <v>0.10421085270282066</v>
      </c>
      <c r="T36" s="2">
        <f t="shared" si="9"/>
        <v>0.34</v>
      </c>
      <c r="U36" s="14">
        <f t="shared" si="10"/>
        <v>3.5431689918959022E-2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4.8331689918959024E-2</v>
      </c>
      <c r="AR36" s="9">
        <f t="shared" si="14"/>
        <v>119.21204166666666</v>
      </c>
      <c r="AS36" s="1">
        <f t="shared" si="15"/>
        <v>0.1</v>
      </c>
      <c r="AT36" s="1">
        <f t="shared" si="16"/>
        <v>583.33333333333337</v>
      </c>
      <c r="AU36" s="1">
        <f t="shared" si="17"/>
        <v>2251872.0115117151</v>
      </c>
    </row>
    <row r="37" spans="1:48" x14ac:dyDescent="0.15">
      <c r="C37" s="7">
        <v>11</v>
      </c>
      <c r="D37" s="8">
        <v>6.9987425749916596</v>
      </c>
      <c r="E37" s="10">
        <f t="shared" si="18"/>
        <v>13.319479741236</v>
      </c>
      <c r="F37" s="7" t="s">
        <v>85</v>
      </c>
      <c r="G37" s="1">
        <v>12</v>
      </c>
      <c r="H37" s="9">
        <f t="shared" si="0"/>
        <v>6.9987425749916596</v>
      </c>
      <c r="I37" s="9">
        <f t="shared" si="1"/>
        <v>280.14874257499162</v>
      </c>
      <c r="J37" s="9">
        <f t="shared" si="2"/>
        <v>4.2457747701058673E-2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82.515626561638996</v>
      </c>
      <c r="P37" s="9">
        <f t="shared" si="5"/>
        <v>3.5034276539488443</v>
      </c>
      <c r="Q37" s="12">
        <f t="shared" si="6"/>
        <v>0.35034276539488446</v>
      </c>
      <c r="R37" s="9">
        <f t="shared" si="7"/>
        <v>4.0532094166666672</v>
      </c>
      <c r="S37" s="13">
        <f t="shared" si="8"/>
        <v>8.6435890520308728E-2</v>
      </c>
      <c r="T37" s="2">
        <f t="shared" si="9"/>
        <v>0.34</v>
      </c>
      <c r="U37" s="14">
        <f t="shared" si="10"/>
        <v>2.938820277690497E-2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4.2288202776904968E-2</v>
      </c>
      <c r="AR37" s="9">
        <f t="shared" si="14"/>
        <v>119.21204166666666</v>
      </c>
      <c r="AS37" s="1">
        <f t="shared" si="15"/>
        <v>0.1</v>
      </c>
      <c r="AT37" s="1">
        <f t="shared" si="16"/>
        <v>583.33333333333337</v>
      </c>
      <c r="AU37" s="1">
        <f t="shared" si="17"/>
        <v>1970293.6191579234</v>
      </c>
      <c r="AV37" s="1">
        <f>SUM(AU26:AU37)</f>
        <v>69996143.690717444</v>
      </c>
    </row>
    <row r="38" spans="1:48" x14ac:dyDescent="0.15">
      <c r="C38" s="7">
        <v>12</v>
      </c>
      <c r="D38" s="8">
        <v>1.26480713126523</v>
      </c>
      <c r="E38" s="10">
        <f t="shared" si="18"/>
        <v>6.9987425749916596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2.6996779897419398</v>
      </c>
      <c r="E42" s="7"/>
      <c r="F42" s="7"/>
      <c r="G42" s="1">
        <v>1</v>
      </c>
      <c r="H42" s="9">
        <f t="shared" ref="H42:H53" si="20">E43</f>
        <v>2.6996779897419398</v>
      </c>
      <c r="I42" s="9">
        <f t="shared" ref="I42:I53" si="21">H42+273.15</f>
        <v>275.84967798974191</v>
      </c>
      <c r="J42" s="9">
        <f t="shared" ref="J42:J53" si="22">EXP(($C$15*(I42-$C$13))/($C$16*I42*$C$13))</f>
        <v>2.4701084567865066E-2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1.4538132085974083</v>
      </c>
      <c r="Q42" s="12">
        <f t="shared" ref="Q42:Q53" si="26">P42*$B$44</f>
        <v>0.34891517006337797</v>
      </c>
      <c r="R42" s="9">
        <f t="shared" ref="R42:R53" si="27">L42*$B$44</f>
        <v>14.125500000000001</v>
      </c>
      <c r="S42" s="13">
        <f t="shared" ref="S42:S53" si="28">Q42/R42</f>
        <v>2.4701084567865062E-2</v>
      </c>
      <c r="T42" s="2">
        <f t="shared" ref="T42:T53" si="29">$B$43/100</f>
        <v>0.43</v>
      </c>
      <c r="U42" s="14">
        <f t="shared" ref="U42:U53" si="30">S42*T42</f>
        <v>1.0621466364181976E-2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1.9041466364181976E-2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73750</v>
      </c>
      <c r="AU42" s="1">
        <f t="shared" ref="AU42:AU53" si="38">AT42*10000*AS42*0.67*AR42*AQ42</f>
        <v>309081201.03256661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3.1684004859251398</v>
      </c>
      <c r="E43" s="10">
        <f t="shared" ref="E43:E54" si="40">D42</f>
        <v>2.6996779897419398</v>
      </c>
      <c r="F43" s="7" t="s">
        <v>83</v>
      </c>
      <c r="G43" s="1">
        <v>2</v>
      </c>
      <c r="H43" s="9">
        <f t="shared" si="20"/>
        <v>3.1684004859251398</v>
      </c>
      <c r="I43" s="9">
        <f t="shared" si="21"/>
        <v>276.31840048592511</v>
      </c>
      <c r="J43" s="9">
        <f t="shared" si="22"/>
        <v>2.6225249526845726E-2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116.2586867914026</v>
      </c>
      <c r="P43" s="9">
        <f t="shared" si="25"/>
        <v>3.0489130707679362</v>
      </c>
      <c r="Q43" s="12">
        <f t="shared" si="26"/>
        <v>0.73173913698430471</v>
      </c>
      <c r="R43" s="9">
        <f t="shared" si="27"/>
        <v>14.125500000000001</v>
      </c>
      <c r="S43" s="13">
        <f t="shared" si="28"/>
        <v>5.1802706947315473E-2</v>
      </c>
      <c r="T43" s="2">
        <f t="shared" si="29"/>
        <v>0.43</v>
      </c>
      <c r="U43" s="14">
        <f t="shared" si="30"/>
        <v>2.2275163987345654E-2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3.0695163987345654E-2</v>
      </c>
      <c r="AR43" s="9">
        <f t="shared" si="35"/>
        <v>136.875</v>
      </c>
      <c r="AS43" s="1">
        <f t="shared" si="36"/>
        <v>0.24</v>
      </c>
      <c r="AT43" s="1">
        <f t="shared" si="37"/>
        <v>73750</v>
      </c>
      <c r="AU43" s="1">
        <f t="shared" si="38"/>
        <v>498244093.68736959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5.0089828276590601E-2</v>
      </c>
      <c r="E44" s="10">
        <f t="shared" si="40"/>
        <v>3.1684004859251398</v>
      </c>
      <c r="F44" s="7" t="s">
        <v>83</v>
      </c>
      <c r="G44" s="1">
        <v>3</v>
      </c>
      <c r="H44" s="9">
        <f t="shared" si="20"/>
        <v>5.0089828276590601E-2</v>
      </c>
      <c r="I44" s="9">
        <f t="shared" si="21"/>
        <v>273.20008982827659</v>
      </c>
      <c r="J44" s="9">
        <f t="shared" si="22"/>
        <v>1.7540638970789696E-2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172.06602372063469</v>
      </c>
      <c r="P44" s="9">
        <f t="shared" si="25"/>
        <v>3.0181480012229889</v>
      </c>
      <c r="Q44" s="12">
        <f t="shared" si="26"/>
        <v>0.72435552029351735</v>
      </c>
      <c r="R44" s="9">
        <f t="shared" si="27"/>
        <v>14.125500000000001</v>
      </c>
      <c r="S44" s="13">
        <f t="shared" si="28"/>
        <v>5.1279991525504748E-2</v>
      </c>
      <c r="T44" s="2">
        <f t="shared" si="29"/>
        <v>0.43</v>
      </c>
      <c r="U44" s="14">
        <f t="shared" si="30"/>
        <v>2.205039635596704E-2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3.0470396355967037E-2</v>
      </c>
      <c r="AR44" s="9">
        <f t="shared" si="35"/>
        <v>136.875</v>
      </c>
      <c r="AS44" s="1">
        <f t="shared" si="36"/>
        <v>0.24</v>
      </c>
      <c r="AT44" s="1">
        <f t="shared" si="37"/>
        <v>73750</v>
      </c>
      <c r="AU44" s="1">
        <f t="shared" si="38"/>
        <v>494595664.09003419</v>
      </c>
    </row>
    <row r="45" spans="1:48" x14ac:dyDescent="0.15">
      <c r="C45" s="7">
        <v>3</v>
      </c>
      <c r="D45" s="7">
        <f t="shared" si="39"/>
        <v>3.5798370902841401</v>
      </c>
      <c r="E45" s="10">
        <f t="shared" si="40"/>
        <v>5.0089828276590601E-2</v>
      </c>
      <c r="F45" s="7" t="s">
        <v>83</v>
      </c>
      <c r="G45" s="1">
        <v>4</v>
      </c>
      <c r="H45" s="9">
        <f t="shared" si="20"/>
        <v>3.5798370902841401</v>
      </c>
      <c r="I45" s="9">
        <f t="shared" si="21"/>
        <v>276.72983709028409</v>
      </c>
      <c r="J45" s="9">
        <f t="shared" si="22"/>
        <v>2.7635832560662744E-2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227.9041257194117</v>
      </c>
      <c r="P45" s="9">
        <f t="shared" si="25"/>
        <v>6.2983202582658935</v>
      </c>
      <c r="Q45" s="12">
        <f t="shared" si="26"/>
        <v>1.5115968619838145</v>
      </c>
      <c r="R45" s="9">
        <f t="shared" si="27"/>
        <v>14.125500000000001</v>
      </c>
      <c r="S45" s="13">
        <f t="shared" si="28"/>
        <v>0.10701191901057056</v>
      </c>
      <c r="T45" s="2">
        <f t="shared" si="29"/>
        <v>0.43</v>
      </c>
      <c r="U45" s="14">
        <f t="shared" si="30"/>
        <v>4.601512517454534E-2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5.4435125174545337E-2</v>
      </c>
      <c r="AR45" s="9">
        <f t="shared" si="35"/>
        <v>136.875</v>
      </c>
      <c r="AS45" s="1">
        <f t="shared" si="36"/>
        <v>0.24</v>
      </c>
      <c r="AT45" s="1">
        <f t="shared" si="37"/>
        <v>73750</v>
      </c>
      <c r="AU45" s="1">
        <f t="shared" si="38"/>
        <v>883591292.05275226</v>
      </c>
    </row>
    <row r="46" spans="1:48" x14ac:dyDescent="0.15">
      <c r="C46" s="7">
        <v>4</v>
      </c>
      <c r="D46" s="7">
        <f t="shared" si="39"/>
        <v>15.944602199888701</v>
      </c>
      <c r="E46" s="10">
        <f t="shared" si="40"/>
        <v>3.5798370902841401</v>
      </c>
      <c r="F46" s="7" t="s">
        <v>83</v>
      </c>
      <c r="G46" s="1">
        <v>5</v>
      </c>
      <c r="H46" s="9">
        <f t="shared" si="20"/>
        <v>15.944602199888701</v>
      </c>
      <c r="I46" s="9">
        <f t="shared" si="21"/>
        <v>289.0946021998887</v>
      </c>
      <c r="J46" s="9">
        <f t="shared" si="22"/>
        <v>0.12446273577825855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210.52551518808849</v>
      </c>
      <c r="O46" s="9">
        <f t="shared" si="41"/>
        <v>69.93654027305729</v>
      </c>
      <c r="P46" s="9">
        <f t="shared" si="25"/>
        <v>8.7044931332510664</v>
      </c>
      <c r="Q46" s="12">
        <f t="shared" si="26"/>
        <v>2.0890783519802558</v>
      </c>
      <c r="R46" s="9">
        <f t="shared" si="27"/>
        <v>14.125500000000001</v>
      </c>
      <c r="S46" s="13">
        <f t="shared" si="28"/>
        <v>0.14789411716259643</v>
      </c>
      <c r="T46" s="2">
        <f t="shared" si="29"/>
        <v>0.43</v>
      </c>
      <c r="U46" s="14">
        <f t="shared" si="30"/>
        <v>6.359447037991646E-2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7.201447037991647E-2</v>
      </c>
      <c r="AR46" s="9">
        <f t="shared" si="35"/>
        <v>136.875</v>
      </c>
      <c r="AS46" s="1">
        <f t="shared" si="36"/>
        <v>0.24</v>
      </c>
      <c r="AT46" s="1">
        <f t="shared" si="37"/>
        <v>73750</v>
      </c>
      <c r="AU46" s="1">
        <f t="shared" si="38"/>
        <v>1168939333.2972441</v>
      </c>
    </row>
    <row r="47" spans="1:48" x14ac:dyDescent="0.15">
      <c r="C47" s="7">
        <v>5</v>
      </c>
      <c r="D47" s="7">
        <f t="shared" si="39"/>
        <v>19.461005885390399</v>
      </c>
      <c r="E47" s="10">
        <f t="shared" si="40"/>
        <v>15.944602199888701</v>
      </c>
      <c r="F47" s="7" t="s">
        <v>85</v>
      </c>
      <c r="G47" s="1">
        <v>6</v>
      </c>
      <c r="H47" s="9">
        <f t="shared" si="20"/>
        <v>19.461005885390399</v>
      </c>
      <c r="I47" s="9">
        <f t="shared" si="21"/>
        <v>292.6110058853904</v>
      </c>
      <c r="J47" s="9">
        <f t="shared" si="22"/>
        <v>0.18656012223181603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120.08829713980622</v>
      </c>
      <c r="P47" s="9">
        <f t="shared" si="25"/>
        <v>22.403687393012891</v>
      </c>
      <c r="Q47" s="12">
        <f t="shared" si="26"/>
        <v>5.3768849743230938</v>
      </c>
      <c r="R47" s="9">
        <f t="shared" si="27"/>
        <v>14.125500000000001</v>
      </c>
      <c r="S47" s="13">
        <f t="shared" si="28"/>
        <v>0.38065094859106535</v>
      </c>
      <c r="T47" s="2">
        <f t="shared" si="29"/>
        <v>0.43</v>
      </c>
      <c r="U47" s="14">
        <f t="shared" si="30"/>
        <v>0.16367990789415809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0.17209990789415808</v>
      </c>
      <c r="AR47" s="9">
        <f t="shared" si="35"/>
        <v>136.875</v>
      </c>
      <c r="AS47" s="1">
        <f t="shared" si="36"/>
        <v>0.24</v>
      </c>
      <c r="AT47" s="1">
        <f t="shared" si="37"/>
        <v>73750</v>
      </c>
      <c r="AU47" s="1">
        <f t="shared" si="38"/>
        <v>2793526780.5623984</v>
      </c>
    </row>
    <row r="48" spans="1:48" x14ac:dyDescent="0.15">
      <c r="C48" s="7">
        <v>6</v>
      </c>
      <c r="D48" s="7">
        <f t="shared" si="39"/>
        <v>20.943552595347398</v>
      </c>
      <c r="E48" s="10">
        <f t="shared" si="40"/>
        <v>19.461005885390399</v>
      </c>
      <c r="F48" s="7" t="s">
        <v>83</v>
      </c>
      <c r="G48" s="1">
        <v>7</v>
      </c>
      <c r="H48" s="9">
        <f t="shared" si="20"/>
        <v>20.943552595347398</v>
      </c>
      <c r="I48" s="9">
        <f t="shared" si="21"/>
        <v>294.09355259534738</v>
      </c>
      <c r="J48" s="9">
        <f t="shared" si="22"/>
        <v>0.22063239430868439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156.54085974679333</v>
      </c>
      <c r="P48" s="9">
        <f t="shared" si="25"/>
        <v>34.537984693074968</v>
      </c>
      <c r="Q48" s="12">
        <f t="shared" si="26"/>
        <v>8.2891163263379912</v>
      </c>
      <c r="R48" s="9">
        <f t="shared" si="27"/>
        <v>14.125500000000001</v>
      </c>
      <c r="S48" s="13">
        <f t="shared" si="28"/>
        <v>0.58681932153467065</v>
      </c>
      <c r="T48" s="2">
        <f t="shared" si="29"/>
        <v>0.43</v>
      </c>
      <c r="U48" s="14">
        <f t="shared" si="30"/>
        <v>0.25233230825990838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0.26793230825990838</v>
      </c>
      <c r="AR48" s="9">
        <f t="shared" si="35"/>
        <v>136.875</v>
      </c>
      <c r="AS48" s="1">
        <f t="shared" si="36"/>
        <v>0.24</v>
      </c>
      <c r="AT48" s="1">
        <f t="shared" si="37"/>
        <v>73750</v>
      </c>
      <c r="AU48" s="1">
        <f t="shared" si="38"/>
        <v>4349078902.2517595</v>
      </c>
    </row>
    <row r="49" spans="1:48" x14ac:dyDescent="0.15">
      <c r="C49" s="7">
        <v>7</v>
      </c>
      <c r="D49" s="7">
        <f t="shared" si="39"/>
        <v>22.2906905873893</v>
      </c>
      <c r="E49" s="10">
        <f t="shared" si="40"/>
        <v>20.943552595347398</v>
      </c>
      <c r="F49" s="7" t="s">
        <v>83</v>
      </c>
      <c r="G49" s="1">
        <v>8</v>
      </c>
      <c r="H49" s="9">
        <f t="shared" si="20"/>
        <v>22.2906905873893</v>
      </c>
      <c r="I49" s="9">
        <f t="shared" si="21"/>
        <v>295.44069058738927</v>
      </c>
      <c r="J49" s="9">
        <f t="shared" si="22"/>
        <v>0.25658537878370136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180.85912505371834</v>
      </c>
      <c r="P49" s="9">
        <f t="shared" si="25"/>
        <v>46.405807108397134</v>
      </c>
      <c r="Q49" s="12">
        <f t="shared" si="26"/>
        <v>11.137393706015311</v>
      </c>
      <c r="R49" s="9">
        <f t="shared" si="27"/>
        <v>14.125500000000001</v>
      </c>
      <c r="S49" s="13">
        <f t="shared" si="28"/>
        <v>0.78846013988993746</v>
      </c>
      <c r="T49" s="2">
        <f t="shared" si="29"/>
        <v>0.43</v>
      </c>
      <c r="U49" s="14">
        <f t="shared" si="30"/>
        <v>0.33903786015267312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0.35463786015267312</v>
      </c>
      <c r="AR49" s="9">
        <f t="shared" si="35"/>
        <v>136.875</v>
      </c>
      <c r="AS49" s="1">
        <f t="shared" si="36"/>
        <v>0.24</v>
      </c>
      <c r="AT49" s="1">
        <f t="shared" si="37"/>
        <v>73750</v>
      </c>
      <c r="AU49" s="1">
        <f t="shared" si="38"/>
        <v>5756483962.4848166</v>
      </c>
    </row>
    <row r="50" spans="1:48" x14ac:dyDescent="0.15">
      <c r="C50" s="7">
        <v>8</v>
      </c>
      <c r="D50" s="7">
        <f t="shared" si="39"/>
        <v>23.633408689844799</v>
      </c>
      <c r="E50" s="10">
        <f t="shared" si="40"/>
        <v>22.2906905873893</v>
      </c>
      <c r="F50" s="7" t="s">
        <v>83</v>
      </c>
      <c r="G50" s="1">
        <v>9</v>
      </c>
      <c r="H50" s="9">
        <f t="shared" si="20"/>
        <v>23.633408689844799</v>
      </c>
      <c r="I50" s="9">
        <f t="shared" si="21"/>
        <v>296.7834086898448</v>
      </c>
      <c r="J50" s="9">
        <f t="shared" si="22"/>
        <v>0.29784283432349351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193.30956794532119</v>
      </c>
      <c r="P50" s="9">
        <f t="shared" si="25"/>
        <v>57.575869618684415</v>
      </c>
      <c r="Q50" s="12">
        <f t="shared" si="26"/>
        <v>13.818208708484258</v>
      </c>
      <c r="R50" s="9">
        <f t="shared" si="27"/>
        <v>14.125500000000001</v>
      </c>
      <c r="S50" s="13">
        <f t="shared" si="28"/>
        <v>0.97824563438350909</v>
      </c>
      <c r="T50" s="2">
        <f t="shared" si="29"/>
        <v>0.43</v>
      </c>
      <c r="U50" s="14">
        <f t="shared" si="30"/>
        <v>0.42064562278490891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0.43624562278490892</v>
      </c>
      <c r="AR50" s="9">
        <f t="shared" si="35"/>
        <v>136.875</v>
      </c>
      <c r="AS50" s="1">
        <f t="shared" si="36"/>
        <v>0.24</v>
      </c>
      <c r="AT50" s="1">
        <f t="shared" si="37"/>
        <v>73750</v>
      </c>
      <c r="AU50" s="1">
        <f t="shared" si="38"/>
        <v>7081141675.5797844</v>
      </c>
    </row>
    <row r="51" spans="1:48" x14ac:dyDescent="0.15">
      <c r="C51" s="7">
        <v>9</v>
      </c>
      <c r="D51" s="7">
        <f t="shared" si="39"/>
        <v>17.726297424141499</v>
      </c>
      <c r="E51" s="10">
        <f t="shared" si="40"/>
        <v>23.633408689844799</v>
      </c>
      <c r="F51" s="7" t="s">
        <v>83</v>
      </c>
      <c r="G51" s="1">
        <v>10</v>
      </c>
      <c r="H51" s="9">
        <f t="shared" si="20"/>
        <v>17.726297424141499</v>
      </c>
      <c r="I51" s="9">
        <f t="shared" si="21"/>
        <v>290.87629742414146</v>
      </c>
      <c r="J51" s="9">
        <f t="shared" si="22"/>
        <v>0.15297999134372434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194.58994832663677</v>
      </c>
      <c r="P51" s="9">
        <f t="shared" si="25"/>
        <v>29.768368610584659</v>
      </c>
      <c r="Q51" s="12">
        <f t="shared" si="26"/>
        <v>7.1444084665403178</v>
      </c>
      <c r="R51" s="9">
        <f t="shared" si="27"/>
        <v>14.125500000000001</v>
      </c>
      <c r="S51" s="13">
        <f t="shared" si="28"/>
        <v>0.50578092573999633</v>
      </c>
      <c r="T51" s="2">
        <f t="shared" si="29"/>
        <v>0.43</v>
      </c>
      <c r="U51" s="14">
        <f t="shared" si="30"/>
        <v>0.21748579806819843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0.2330857980681984</v>
      </c>
      <c r="AR51" s="9">
        <f t="shared" si="35"/>
        <v>136.875</v>
      </c>
      <c r="AS51" s="1">
        <f t="shared" si="36"/>
        <v>0.24</v>
      </c>
      <c r="AT51" s="1">
        <f t="shared" si="37"/>
        <v>73750</v>
      </c>
      <c r="AU51" s="1">
        <f t="shared" si="38"/>
        <v>3783450131.0292344</v>
      </c>
    </row>
    <row r="52" spans="1:48" x14ac:dyDescent="0.15">
      <c r="C52" s="7">
        <v>10</v>
      </c>
      <c r="D52" s="7">
        <f t="shared" si="39"/>
        <v>13.319479741236</v>
      </c>
      <c r="E52" s="10">
        <f t="shared" si="40"/>
        <v>17.726297424141499</v>
      </c>
      <c r="F52" s="7" t="s">
        <v>83</v>
      </c>
      <c r="G52" s="1">
        <v>11</v>
      </c>
      <c r="H52" s="9">
        <f t="shared" si="20"/>
        <v>13.319479741236</v>
      </c>
      <c r="I52" s="9">
        <f t="shared" si="21"/>
        <v>286.469479741236</v>
      </c>
      <c r="J52" s="9">
        <f t="shared" si="22"/>
        <v>9.141138838310825E-2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156.5805007302495</v>
      </c>
      <c r="O52" s="9">
        <f t="shared" si="41"/>
        <v>67.097328985802591</v>
      </c>
      <c r="P52" s="9">
        <f t="shared" si="25"/>
        <v>6.1334599993903876</v>
      </c>
      <c r="Q52" s="12">
        <f t="shared" si="26"/>
        <v>1.472030399853693</v>
      </c>
      <c r="R52" s="9">
        <f t="shared" si="27"/>
        <v>14.125500000000001</v>
      </c>
      <c r="S52" s="13">
        <f t="shared" si="28"/>
        <v>0.10421085270282064</v>
      </c>
      <c r="T52" s="2">
        <f t="shared" si="29"/>
        <v>0.43</v>
      </c>
      <c r="U52" s="14">
        <f t="shared" si="30"/>
        <v>4.4810666662212874E-2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5.3230666662212871E-2</v>
      </c>
      <c r="AR52" s="9">
        <f t="shared" si="35"/>
        <v>136.875</v>
      </c>
      <c r="AS52" s="1">
        <f t="shared" si="36"/>
        <v>0.24</v>
      </c>
      <c r="AT52" s="1">
        <f t="shared" si="37"/>
        <v>73750</v>
      </c>
      <c r="AU52" s="1">
        <f t="shared" si="38"/>
        <v>864040513.95270598</v>
      </c>
    </row>
    <row r="53" spans="1:48" x14ac:dyDescent="0.15">
      <c r="C53" s="7">
        <v>11</v>
      </c>
      <c r="D53" s="7">
        <f t="shared" si="39"/>
        <v>6.9987425749916596</v>
      </c>
      <c r="E53" s="10">
        <f t="shared" si="40"/>
        <v>13.319479741236</v>
      </c>
      <c r="F53" s="7" t="s">
        <v>85</v>
      </c>
      <c r="G53" s="1">
        <v>12</v>
      </c>
      <c r="H53" s="9">
        <f t="shared" si="20"/>
        <v>6.9987425749916596</v>
      </c>
      <c r="I53" s="9">
        <f t="shared" si="21"/>
        <v>280.14874257499162</v>
      </c>
      <c r="J53" s="9">
        <f t="shared" si="22"/>
        <v>4.2457747701058673E-2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119.82011898641221</v>
      </c>
      <c r="P53" s="9">
        <f t="shared" si="25"/>
        <v>5.0872923814359199</v>
      </c>
      <c r="Q53" s="12">
        <f t="shared" si="26"/>
        <v>1.2209501715446207</v>
      </c>
      <c r="R53" s="9">
        <f t="shared" si="27"/>
        <v>14.125500000000001</v>
      </c>
      <c r="S53" s="13">
        <f t="shared" si="28"/>
        <v>8.6435890520308714E-2</v>
      </c>
      <c r="T53" s="2">
        <f t="shared" si="29"/>
        <v>0.43</v>
      </c>
      <c r="U53" s="14">
        <f t="shared" si="30"/>
        <v>3.7167432923732743E-2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4.558743292373274E-2</v>
      </c>
      <c r="AR53" s="9">
        <f t="shared" si="35"/>
        <v>136.875</v>
      </c>
      <c r="AS53" s="1">
        <f t="shared" si="36"/>
        <v>0.24</v>
      </c>
      <c r="AT53" s="1">
        <f t="shared" si="37"/>
        <v>73750</v>
      </c>
      <c r="AU53" s="1">
        <f t="shared" si="38"/>
        <v>739975496.1394856</v>
      </c>
      <c r="AV53" s="1">
        <f>SUM(AU42:AU53)</f>
        <v>28722149046.160152</v>
      </c>
    </row>
    <row r="54" spans="1:48" x14ac:dyDescent="0.15">
      <c r="C54" s="7">
        <v>12</v>
      </c>
      <c r="D54" s="7">
        <f t="shared" si="39"/>
        <v>1.26480713126523</v>
      </c>
      <c r="E54" s="10">
        <f t="shared" si="40"/>
        <v>6.9987425749916596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2.6996779897419398</v>
      </c>
      <c r="E58" s="7"/>
      <c r="F58" s="7"/>
      <c r="G58" s="1">
        <v>1</v>
      </c>
      <c r="H58" s="9">
        <f t="shared" ref="H58:H69" si="42">E59</f>
        <v>2.6996779897419398</v>
      </c>
      <c r="I58" s="9">
        <f t="shared" ref="I58:I69" si="43">H58+273.15</f>
        <v>275.84967798974191</v>
      </c>
      <c r="J58" s="9">
        <f t="shared" ref="J58:J69" si="44">EXP(($C$15*(I58-$C$13))/($C$16*I58*$C$13))</f>
        <v>2.4701084567865066E-2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2.464344870387338E-3</v>
      </c>
      <c r="Q58" s="12">
        <f t="shared" ref="Q58:Q69" si="48">P58*$B$60</f>
        <v>4.6822552537359425E-4</v>
      </c>
      <c r="R58" s="9">
        <f t="shared" ref="R58:R69" si="49">L58*$B$60</f>
        <v>1.8955666666666669E-2</v>
      </c>
      <c r="S58" s="13">
        <f t="shared" ref="S58:S69" si="50">Q58/R58</f>
        <v>2.4701084567865062E-2</v>
      </c>
      <c r="T58" s="2">
        <f t="shared" ref="T58:T69" si="51">$B$59/100</f>
        <v>0.01</v>
      </c>
      <c r="U58" s="14">
        <f t="shared" ref="U58:U69" si="52">S58*T58</f>
        <v>2.4701084567865062E-4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1.2247010845678651E-2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92416.666666666672</v>
      </c>
      <c r="AU58" s="1">
        <f t="shared" ref="AU58:AU69" si="59">AT58*10000*AS58*0.67*AR58*AQ58</f>
        <v>14374550.346765289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3.1684004859251398</v>
      </c>
      <c r="E59" s="10">
        <f t="shared" ref="E59:E70" si="61">D58</f>
        <v>2.6996779897419398</v>
      </c>
      <c r="F59" s="7" t="s">
        <v>83</v>
      </c>
      <c r="G59" s="1">
        <v>2</v>
      </c>
      <c r="H59" s="9">
        <f t="shared" si="42"/>
        <v>3.1684004859251398</v>
      </c>
      <c r="I59" s="9">
        <f t="shared" si="43"/>
        <v>276.31840048592511</v>
      </c>
      <c r="J59" s="9">
        <f t="shared" si="44"/>
        <v>2.6225249526845726E-2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0.19706898846294602</v>
      </c>
      <c r="P59" s="9">
        <f t="shared" si="47"/>
        <v>5.1681833964438411E-3</v>
      </c>
      <c r="Q59" s="12">
        <f t="shared" si="48"/>
        <v>9.8195484532432979E-4</v>
      </c>
      <c r="R59" s="9">
        <f t="shared" si="49"/>
        <v>1.8955666666666669E-2</v>
      </c>
      <c r="S59" s="13">
        <f t="shared" si="50"/>
        <v>5.1802706947315473E-2</v>
      </c>
      <c r="T59" s="2">
        <f t="shared" si="51"/>
        <v>0.01</v>
      </c>
      <c r="U59" s="14">
        <f t="shared" si="52"/>
        <v>5.1802706947315477E-4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1.2518027069473156E-2</v>
      </c>
      <c r="AR59" s="9">
        <f t="shared" si="56"/>
        <v>9.9766666666666666</v>
      </c>
      <c r="AS59" s="1">
        <f t="shared" si="57"/>
        <v>0.19</v>
      </c>
      <c r="AT59" s="1">
        <f t="shared" si="58"/>
        <v>92416.666666666672</v>
      </c>
      <c r="AU59" s="1">
        <f t="shared" si="59"/>
        <v>14692647.260601118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5.0089828276590601E-2</v>
      </c>
      <c r="E60" s="10">
        <f t="shared" si="61"/>
        <v>3.1684004859251398</v>
      </c>
      <c r="F60" s="7" t="s">
        <v>83</v>
      </c>
      <c r="G60" s="1">
        <v>3</v>
      </c>
      <c r="H60" s="9">
        <f t="shared" si="42"/>
        <v>5.0089828276590601E-2</v>
      </c>
      <c r="I60" s="9">
        <f t="shared" si="43"/>
        <v>273.20008982827659</v>
      </c>
      <c r="J60" s="9">
        <f t="shared" si="44"/>
        <v>1.7540638970789696E-2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0.29166747173316887</v>
      </c>
      <c r="P60" s="9">
        <f t="shared" si="47"/>
        <v>5.1160338211945237E-3</v>
      </c>
      <c r="Q60" s="12">
        <f t="shared" si="48"/>
        <v>9.7204642602695954E-4</v>
      </c>
      <c r="R60" s="9">
        <f t="shared" si="49"/>
        <v>1.8955666666666669E-2</v>
      </c>
      <c r="S60" s="13">
        <f t="shared" si="50"/>
        <v>5.1279991525504741E-2</v>
      </c>
      <c r="T60" s="2">
        <f t="shared" si="51"/>
        <v>0.01</v>
      </c>
      <c r="U60" s="14">
        <f t="shared" si="52"/>
        <v>5.127999152550474E-4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1.2512799915255047E-2</v>
      </c>
      <c r="AR60" s="9">
        <f t="shared" si="56"/>
        <v>9.9766666666666666</v>
      </c>
      <c r="AS60" s="1">
        <f t="shared" si="57"/>
        <v>0.19</v>
      </c>
      <c r="AT60" s="1">
        <f t="shared" si="58"/>
        <v>92416.666666666672</v>
      </c>
      <c r="AU60" s="1">
        <f t="shared" si="59"/>
        <v>14686512.049942346</v>
      </c>
    </row>
    <row r="61" spans="1:48" x14ac:dyDescent="0.15">
      <c r="C61" s="7">
        <v>3</v>
      </c>
      <c r="D61" s="7">
        <f t="shared" si="60"/>
        <v>3.5798370902841401</v>
      </c>
      <c r="E61" s="10">
        <f t="shared" si="61"/>
        <v>5.0089828276590601E-2</v>
      </c>
      <c r="F61" s="7" t="s">
        <v>83</v>
      </c>
      <c r="G61" s="1">
        <v>4</v>
      </c>
      <c r="H61" s="9">
        <f t="shared" si="42"/>
        <v>3.5798370902841401</v>
      </c>
      <c r="I61" s="9">
        <f t="shared" si="43"/>
        <v>276.72983709028409</v>
      </c>
      <c r="J61" s="9">
        <f t="shared" si="44"/>
        <v>2.7635832560662744E-2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0.38631810457864102</v>
      </c>
      <c r="P61" s="9">
        <f t="shared" si="47"/>
        <v>1.0676222453287922E-2</v>
      </c>
      <c r="Q61" s="12">
        <f t="shared" si="48"/>
        <v>2.028482266124705E-3</v>
      </c>
      <c r="R61" s="9">
        <f t="shared" si="49"/>
        <v>1.8955666666666669E-2</v>
      </c>
      <c r="S61" s="13">
        <f t="shared" si="50"/>
        <v>0.10701191901057053</v>
      </c>
      <c r="T61" s="2">
        <f t="shared" si="51"/>
        <v>0.01</v>
      </c>
      <c r="U61" s="14">
        <f t="shared" si="52"/>
        <v>1.0701191901057053E-3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1.3070119190105705E-2</v>
      </c>
      <c r="AR61" s="9">
        <f t="shared" si="56"/>
        <v>9.9766666666666666</v>
      </c>
      <c r="AS61" s="1">
        <f t="shared" si="57"/>
        <v>0.19</v>
      </c>
      <c r="AT61" s="1">
        <f t="shared" si="58"/>
        <v>92416.666666666672</v>
      </c>
      <c r="AU61" s="1">
        <f t="shared" si="59"/>
        <v>15340648.31849887</v>
      </c>
    </row>
    <row r="62" spans="1:48" x14ac:dyDescent="0.15">
      <c r="C62" s="7">
        <v>4</v>
      </c>
      <c r="D62" s="7">
        <f t="shared" si="60"/>
        <v>15.944602199888701</v>
      </c>
      <c r="E62" s="10">
        <f t="shared" si="61"/>
        <v>3.5798370902841401</v>
      </c>
      <c r="F62" s="7" t="s">
        <v>83</v>
      </c>
      <c r="G62" s="1">
        <v>5</v>
      </c>
      <c r="H62" s="9">
        <f t="shared" si="42"/>
        <v>15.944602199888701</v>
      </c>
      <c r="I62" s="9">
        <f t="shared" si="43"/>
        <v>289.0946021998887</v>
      </c>
      <c r="J62" s="9">
        <f t="shared" si="44"/>
        <v>0.12446273577825855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0.35685978801908547</v>
      </c>
      <c r="O62" s="9">
        <f t="shared" si="62"/>
        <v>0.1185487607729343</v>
      </c>
      <c r="P62" s="9">
        <f t="shared" si="47"/>
        <v>1.4754903088921703E-2</v>
      </c>
      <c r="Q62" s="12">
        <f t="shared" si="48"/>
        <v>2.8034315868951235E-3</v>
      </c>
      <c r="R62" s="9">
        <f t="shared" si="49"/>
        <v>1.8955666666666669E-2</v>
      </c>
      <c r="S62" s="13">
        <f t="shared" si="50"/>
        <v>0.1478941171625964</v>
      </c>
      <c r="T62" s="2">
        <f t="shared" si="51"/>
        <v>0.01</v>
      </c>
      <c r="U62" s="14">
        <f t="shared" si="52"/>
        <v>1.478941171625964E-3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1.3478941171625965E-2</v>
      </c>
      <c r="AR62" s="9">
        <f t="shared" si="56"/>
        <v>9.9766666666666666</v>
      </c>
      <c r="AS62" s="1">
        <f t="shared" si="57"/>
        <v>0.19</v>
      </c>
      <c r="AT62" s="1">
        <f t="shared" si="58"/>
        <v>92416.666666666672</v>
      </c>
      <c r="AU62" s="1">
        <f t="shared" si="59"/>
        <v>15820490.480008908</v>
      </c>
    </row>
    <row r="63" spans="1:48" x14ac:dyDescent="0.15">
      <c r="C63" s="7">
        <v>5</v>
      </c>
      <c r="D63" s="7">
        <f t="shared" si="60"/>
        <v>19.461005885390399</v>
      </c>
      <c r="E63" s="10">
        <f t="shared" si="61"/>
        <v>15.944602199888701</v>
      </c>
      <c r="F63" s="7" t="s">
        <v>85</v>
      </c>
      <c r="G63" s="1">
        <v>6</v>
      </c>
      <c r="H63" s="9">
        <f t="shared" si="42"/>
        <v>19.461005885390399</v>
      </c>
      <c r="I63" s="9">
        <f t="shared" si="43"/>
        <v>292.6110058853904</v>
      </c>
      <c r="J63" s="9">
        <f t="shared" si="44"/>
        <v>0.18656012223181603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0.20356052435067928</v>
      </c>
      <c r="P63" s="9">
        <f t="shared" si="47"/>
        <v>3.7976276304435293E-2</v>
      </c>
      <c r="Q63" s="12">
        <f t="shared" si="48"/>
        <v>7.2154924978427059E-3</v>
      </c>
      <c r="R63" s="9">
        <f t="shared" si="49"/>
        <v>1.8955666666666669E-2</v>
      </c>
      <c r="S63" s="13">
        <f t="shared" si="50"/>
        <v>0.38065094859106535</v>
      </c>
      <c r="T63" s="2">
        <f t="shared" si="51"/>
        <v>0.01</v>
      </c>
      <c r="U63" s="14">
        <f t="shared" si="52"/>
        <v>3.8065094859106537E-3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1.5806509485910655E-2</v>
      </c>
      <c r="AR63" s="9">
        <f t="shared" si="56"/>
        <v>9.9766666666666666</v>
      </c>
      <c r="AS63" s="1">
        <f t="shared" si="57"/>
        <v>0.19</v>
      </c>
      <c r="AT63" s="1">
        <f t="shared" si="58"/>
        <v>92416.666666666672</v>
      </c>
      <c r="AU63" s="1">
        <f t="shared" si="59"/>
        <v>18552401.828893393</v>
      </c>
    </row>
    <row r="64" spans="1:48" x14ac:dyDescent="0.15">
      <c r="C64" s="7">
        <v>6</v>
      </c>
      <c r="D64" s="7">
        <f t="shared" si="60"/>
        <v>20.943552595347398</v>
      </c>
      <c r="E64" s="10">
        <f t="shared" si="61"/>
        <v>19.461005885390399</v>
      </c>
      <c r="F64" s="7" t="s">
        <v>83</v>
      </c>
      <c r="G64" s="1">
        <v>7</v>
      </c>
      <c r="H64" s="9">
        <f t="shared" si="42"/>
        <v>20.943552595347398</v>
      </c>
      <c r="I64" s="9">
        <f t="shared" si="43"/>
        <v>294.09355259534738</v>
      </c>
      <c r="J64" s="9">
        <f t="shared" si="44"/>
        <v>0.22063239430868439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0.26535091471291067</v>
      </c>
      <c r="P64" s="9">
        <f t="shared" si="47"/>
        <v>5.854500764510899E-2</v>
      </c>
      <c r="Q64" s="12">
        <f t="shared" si="48"/>
        <v>1.1123551452570709E-2</v>
      </c>
      <c r="R64" s="9">
        <f t="shared" si="49"/>
        <v>1.8955666666666669E-2</v>
      </c>
      <c r="S64" s="13">
        <f t="shared" si="50"/>
        <v>0.58681932153467076</v>
      </c>
      <c r="T64" s="2">
        <f t="shared" si="51"/>
        <v>0.01</v>
      </c>
      <c r="U64" s="14">
        <f t="shared" si="52"/>
        <v>5.8681932153467073E-3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2.5968193215346706E-2</v>
      </c>
      <c r="AR64" s="9">
        <f t="shared" si="56"/>
        <v>9.9766666666666666</v>
      </c>
      <c r="AS64" s="1">
        <f t="shared" si="57"/>
        <v>0.19</v>
      </c>
      <c r="AT64" s="1">
        <f t="shared" si="58"/>
        <v>92416.666666666672</v>
      </c>
      <c r="AU64" s="1">
        <f t="shared" si="59"/>
        <v>30479363.943753015</v>
      </c>
    </row>
    <row r="65" spans="1:48" x14ac:dyDescent="0.15">
      <c r="C65" s="7">
        <v>7</v>
      </c>
      <c r="D65" s="7">
        <f t="shared" si="60"/>
        <v>22.2906905873893</v>
      </c>
      <c r="E65" s="10">
        <f t="shared" si="61"/>
        <v>20.943552595347398</v>
      </c>
      <c r="F65" s="7" t="s">
        <v>83</v>
      </c>
      <c r="G65" s="1">
        <v>8</v>
      </c>
      <c r="H65" s="9">
        <f t="shared" si="42"/>
        <v>22.2906905873893</v>
      </c>
      <c r="I65" s="9">
        <f t="shared" si="43"/>
        <v>295.44069058738927</v>
      </c>
      <c r="J65" s="9">
        <f t="shared" si="44"/>
        <v>0.25658537878370136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0.30657257373446833</v>
      </c>
      <c r="P65" s="9">
        <f t="shared" si="47"/>
        <v>7.8662039956352778E-2</v>
      </c>
      <c r="Q65" s="12">
        <f t="shared" si="48"/>
        <v>1.4945787591707027E-2</v>
      </c>
      <c r="R65" s="9">
        <f t="shared" si="49"/>
        <v>1.8955666666666669E-2</v>
      </c>
      <c r="S65" s="13">
        <f t="shared" si="50"/>
        <v>0.78846013988993746</v>
      </c>
      <c r="T65" s="2">
        <f t="shared" si="51"/>
        <v>0.01</v>
      </c>
      <c r="U65" s="14">
        <f t="shared" si="52"/>
        <v>7.8846013988993751E-3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2.7984601398899377E-2</v>
      </c>
      <c r="AR65" s="9">
        <f t="shared" si="56"/>
        <v>9.9766666666666666</v>
      </c>
      <c r="AS65" s="1">
        <f t="shared" si="57"/>
        <v>0.19</v>
      </c>
      <c r="AT65" s="1">
        <f t="shared" si="58"/>
        <v>92416.666666666672</v>
      </c>
      <c r="AU65" s="1">
        <f t="shared" si="59"/>
        <v>32846060.709138401</v>
      </c>
    </row>
    <row r="66" spans="1:48" x14ac:dyDescent="0.15">
      <c r="C66" s="7">
        <v>8</v>
      </c>
      <c r="D66" s="7">
        <f t="shared" si="60"/>
        <v>23.633408689844799</v>
      </c>
      <c r="E66" s="10">
        <f t="shared" si="61"/>
        <v>22.2906905873893</v>
      </c>
      <c r="F66" s="7" t="s">
        <v>83</v>
      </c>
      <c r="G66" s="1">
        <v>9</v>
      </c>
      <c r="H66" s="9">
        <f t="shared" si="42"/>
        <v>23.633408689844799</v>
      </c>
      <c r="I66" s="9">
        <f t="shared" si="43"/>
        <v>296.7834086898448</v>
      </c>
      <c r="J66" s="9">
        <f t="shared" si="44"/>
        <v>0.29784283432349351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0.32767720044478221</v>
      </c>
      <c r="P66" s="9">
        <f t="shared" si="47"/>
        <v>9.7596306123661436E-2</v>
      </c>
      <c r="Q66" s="12">
        <f t="shared" si="48"/>
        <v>1.8543298163495672E-2</v>
      </c>
      <c r="R66" s="9">
        <f t="shared" si="49"/>
        <v>1.8955666666666669E-2</v>
      </c>
      <c r="S66" s="13">
        <f t="shared" si="50"/>
        <v>0.97824563438350898</v>
      </c>
      <c r="T66" s="2">
        <f t="shared" si="51"/>
        <v>0.01</v>
      </c>
      <c r="U66" s="14">
        <f t="shared" si="52"/>
        <v>9.7824563438350907E-3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2.9882456343835091E-2</v>
      </c>
      <c r="AR66" s="9">
        <f t="shared" si="56"/>
        <v>9.9766666666666666</v>
      </c>
      <c r="AS66" s="1">
        <f t="shared" si="57"/>
        <v>0.19</v>
      </c>
      <c r="AT66" s="1">
        <f t="shared" si="58"/>
        <v>92416.666666666672</v>
      </c>
      <c r="AU66" s="1">
        <f t="shared" si="59"/>
        <v>35073609.275935166</v>
      </c>
    </row>
    <row r="67" spans="1:48" x14ac:dyDescent="0.15">
      <c r="C67" s="7">
        <v>9</v>
      </c>
      <c r="D67" s="7">
        <f t="shared" si="60"/>
        <v>17.726297424141499</v>
      </c>
      <c r="E67" s="10">
        <f t="shared" si="61"/>
        <v>23.633408689844799</v>
      </c>
      <c r="F67" s="7" t="s">
        <v>83</v>
      </c>
      <c r="G67" s="1">
        <v>10</v>
      </c>
      <c r="H67" s="9">
        <f t="shared" si="42"/>
        <v>17.726297424141499</v>
      </c>
      <c r="I67" s="9">
        <f t="shared" si="43"/>
        <v>290.87629742414146</v>
      </c>
      <c r="J67" s="9">
        <f t="shared" si="44"/>
        <v>0.15297999134372434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0.32984756098778745</v>
      </c>
      <c r="P67" s="9">
        <f t="shared" si="47"/>
        <v>5.0460077024660308E-2</v>
      </c>
      <c r="Q67" s="12">
        <f t="shared" si="48"/>
        <v>9.5874146346854594E-3</v>
      </c>
      <c r="R67" s="9">
        <f t="shared" si="49"/>
        <v>1.8955666666666669E-2</v>
      </c>
      <c r="S67" s="13">
        <f t="shared" si="50"/>
        <v>0.50578092573999633</v>
      </c>
      <c r="T67" s="2">
        <f t="shared" si="51"/>
        <v>0.01</v>
      </c>
      <c r="U67" s="14">
        <f t="shared" si="52"/>
        <v>5.0578092573999632E-3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2.5157809257399962E-2</v>
      </c>
      <c r="AR67" s="9">
        <f t="shared" si="56"/>
        <v>9.9766666666666666</v>
      </c>
      <c r="AS67" s="1">
        <f t="shared" si="57"/>
        <v>0.19</v>
      </c>
      <c r="AT67" s="1">
        <f t="shared" si="58"/>
        <v>92416.666666666672</v>
      </c>
      <c r="AU67" s="1">
        <f t="shared" si="59"/>
        <v>29528200.82725862</v>
      </c>
    </row>
    <row r="68" spans="1:48" x14ac:dyDescent="0.15">
      <c r="C68" s="7">
        <v>10</v>
      </c>
      <c r="D68" s="7">
        <f t="shared" si="60"/>
        <v>13.319479741236</v>
      </c>
      <c r="E68" s="10">
        <f t="shared" si="61"/>
        <v>17.726297424141499</v>
      </c>
      <c r="F68" s="7" t="s">
        <v>83</v>
      </c>
      <c r="G68" s="1">
        <v>11</v>
      </c>
      <c r="H68" s="9">
        <f t="shared" si="42"/>
        <v>13.319479741236</v>
      </c>
      <c r="I68" s="9">
        <f t="shared" si="43"/>
        <v>286.469479741236</v>
      </c>
      <c r="J68" s="9">
        <f t="shared" si="44"/>
        <v>9.141138838310825E-2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0.26541810976497077</v>
      </c>
      <c r="O68" s="9">
        <f t="shared" si="62"/>
        <v>0.11373604086482303</v>
      </c>
      <c r="P68" s="9">
        <f t="shared" si="47"/>
        <v>1.039676940465141E-2</v>
      </c>
      <c r="Q68" s="12">
        <f t="shared" si="48"/>
        <v>1.975386186883768E-3</v>
      </c>
      <c r="R68" s="9">
        <f t="shared" si="49"/>
        <v>1.8955666666666669E-2</v>
      </c>
      <c r="S68" s="13">
        <f t="shared" si="50"/>
        <v>0.10421085270282067</v>
      </c>
      <c r="T68" s="2">
        <f t="shared" si="51"/>
        <v>0.01</v>
      </c>
      <c r="U68" s="14">
        <f t="shared" si="52"/>
        <v>1.0421085270282068E-3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1.3042108527028208E-2</v>
      </c>
      <c r="AR68" s="9">
        <f t="shared" si="56"/>
        <v>9.9766666666666666</v>
      </c>
      <c r="AS68" s="1">
        <f t="shared" si="57"/>
        <v>0.19</v>
      </c>
      <c r="AT68" s="1">
        <f t="shared" si="58"/>
        <v>92416.666666666672</v>
      </c>
      <c r="AU68" s="1">
        <f t="shared" si="59"/>
        <v>15307771.668700211</v>
      </c>
    </row>
    <row r="69" spans="1:48" x14ac:dyDescent="0.15">
      <c r="C69" s="7">
        <v>11</v>
      </c>
      <c r="D69" s="7">
        <f t="shared" si="60"/>
        <v>6.9987425749916596</v>
      </c>
      <c r="E69" s="10">
        <f t="shared" si="61"/>
        <v>13.319479741236</v>
      </c>
      <c r="F69" s="7" t="s">
        <v>85</v>
      </c>
      <c r="G69" s="1">
        <v>12</v>
      </c>
      <c r="H69" s="9">
        <f t="shared" si="42"/>
        <v>6.9987425749916596</v>
      </c>
      <c r="I69" s="9">
        <f t="shared" si="43"/>
        <v>280.14874257499162</v>
      </c>
      <c r="J69" s="9">
        <f t="shared" si="44"/>
        <v>4.2457747701058673E-2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0.2031059381268383</v>
      </c>
      <c r="P69" s="9">
        <f t="shared" si="47"/>
        <v>8.6234206775761338E-3</v>
      </c>
      <c r="Q69" s="12">
        <f t="shared" si="48"/>
        <v>1.6384499287394655E-3</v>
      </c>
      <c r="R69" s="9">
        <f t="shared" si="49"/>
        <v>1.8955666666666669E-2</v>
      </c>
      <c r="S69" s="13">
        <f t="shared" si="50"/>
        <v>8.6435890520308714E-2</v>
      </c>
      <c r="T69" s="2">
        <f t="shared" si="51"/>
        <v>0.01</v>
      </c>
      <c r="U69" s="14">
        <f t="shared" si="52"/>
        <v>8.6435890520308715E-4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1.2864358905203087E-2</v>
      </c>
      <c r="AR69" s="9">
        <f t="shared" si="56"/>
        <v>9.9766666666666666</v>
      </c>
      <c r="AS69" s="1">
        <f t="shared" si="57"/>
        <v>0.19</v>
      </c>
      <c r="AT69" s="1">
        <f t="shared" si="58"/>
        <v>92416.666666666672</v>
      </c>
      <c r="AU69" s="1">
        <f t="shared" si="59"/>
        <v>15099143.545459408</v>
      </c>
      <c r="AV69" s="1">
        <f>SUM(AU58:AU69)</f>
        <v>251801400.25495479</v>
      </c>
    </row>
    <row r="70" spans="1:48" x14ac:dyDescent="0.15">
      <c r="C70" s="7">
        <v>12</v>
      </c>
      <c r="D70" s="7">
        <f t="shared" si="60"/>
        <v>1.26480713126523</v>
      </c>
      <c r="E70" s="10">
        <f t="shared" si="61"/>
        <v>6.9987425749916596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2.6996779897419398</v>
      </c>
      <c r="E73" s="7"/>
      <c r="F73" s="7"/>
      <c r="G73" s="1">
        <v>1</v>
      </c>
      <c r="H73" s="9">
        <f t="shared" ref="H73:H84" si="63">E74</f>
        <v>2.6996779897419398</v>
      </c>
      <c r="I73" s="9">
        <f t="shared" ref="I73:I84" si="64">H73+273.15</f>
        <v>275.84967798974191</v>
      </c>
      <c r="J73" s="9">
        <f t="shared" ref="J73:J84" si="65">EXP(($C$15*(I73-$C$13))/($C$16*I73*$C$13))</f>
        <v>2.4701084567865066E-2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2.704768760181225E-3</v>
      </c>
      <c r="Q73" s="12">
        <f t="shared" ref="Q73:Q84" si="69">P73*$B$75</f>
        <v>4.8685837683262051E-4</v>
      </c>
      <c r="R73" s="9">
        <f t="shared" ref="R73:R84" si="70">L73*$B$75</f>
        <v>1.9710000000000002E-2</v>
      </c>
      <c r="S73" s="13">
        <f t="shared" ref="S73:S84" si="71">Q73/R73</f>
        <v>2.4701084567865066E-2</v>
      </c>
      <c r="T73" s="2">
        <f t="shared" ref="T73:T84" si="72">$B$74/100</f>
        <v>0.01</v>
      </c>
      <c r="U73" s="14">
        <f t="shared" ref="U73:U84" si="73">S73*T73</f>
        <v>2.4701084567865068E-4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1.2847010845678651E-2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5416.666666666667</v>
      </c>
      <c r="AU73" s="1">
        <f t="shared" ref="AU73:AU84" si="80">AT73*10000*AS73*0.67*AR73*AQ73</f>
        <v>918957.92692588386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3.1684004859251398</v>
      </c>
      <c r="E74" s="10">
        <f t="shared" ref="E74:E85" si="82">D73</f>
        <v>2.6996779897419398</v>
      </c>
      <c r="F74" s="7" t="s">
        <v>83</v>
      </c>
      <c r="G74" s="1">
        <v>2</v>
      </c>
      <c r="H74" s="9">
        <f t="shared" si="63"/>
        <v>3.1684004859251398</v>
      </c>
      <c r="I74" s="9">
        <f t="shared" si="64"/>
        <v>276.31840048592511</v>
      </c>
      <c r="J74" s="9">
        <f t="shared" si="65"/>
        <v>2.6225249526845726E-2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0.21629523123981881</v>
      </c>
      <c r="P74" s="9">
        <f t="shared" si="68"/>
        <v>5.6723964107310452E-3</v>
      </c>
      <c r="Q74" s="12">
        <f t="shared" si="69"/>
        <v>1.0210313539315882E-3</v>
      </c>
      <c r="R74" s="9">
        <f t="shared" si="70"/>
        <v>1.9710000000000002E-2</v>
      </c>
      <c r="S74" s="13">
        <f t="shared" si="71"/>
        <v>5.180270694731548E-2</v>
      </c>
      <c r="T74" s="2">
        <f t="shared" si="72"/>
        <v>0.01</v>
      </c>
      <c r="U74" s="14">
        <f t="shared" si="73"/>
        <v>5.1802706947315477E-4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1.3118027069473156E-2</v>
      </c>
      <c r="AR74" s="9">
        <f t="shared" si="77"/>
        <v>10.950000000000001</v>
      </c>
      <c r="AS74" s="1">
        <f t="shared" si="78"/>
        <v>0.18</v>
      </c>
      <c r="AT74" s="1">
        <f t="shared" si="79"/>
        <v>5416.666666666667</v>
      </c>
      <c r="AU74" s="1">
        <f t="shared" si="80"/>
        <v>938343.95455310063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5.0089828276590601E-2</v>
      </c>
      <c r="E75" s="10">
        <f t="shared" si="82"/>
        <v>3.1684004859251398</v>
      </c>
      <c r="F75" s="7" t="s">
        <v>83</v>
      </c>
      <c r="G75" s="1">
        <v>3</v>
      </c>
      <c r="H75" s="9">
        <f t="shared" si="63"/>
        <v>5.0089828276590601E-2</v>
      </c>
      <c r="I75" s="9">
        <f t="shared" si="64"/>
        <v>273.20008982827659</v>
      </c>
      <c r="J75" s="9">
        <f t="shared" si="65"/>
        <v>1.7540638970789696E-2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0.32012283482908777</v>
      </c>
      <c r="P75" s="9">
        <f t="shared" si="68"/>
        <v>5.61515907204277E-3</v>
      </c>
      <c r="Q75" s="12">
        <f t="shared" si="69"/>
        <v>1.0107286329676985E-3</v>
      </c>
      <c r="R75" s="9">
        <f t="shared" si="70"/>
        <v>1.9710000000000002E-2</v>
      </c>
      <c r="S75" s="13">
        <f t="shared" si="71"/>
        <v>5.1279991525504734E-2</v>
      </c>
      <c r="T75" s="2">
        <f t="shared" si="72"/>
        <v>0.01</v>
      </c>
      <c r="U75" s="14">
        <f t="shared" si="73"/>
        <v>5.127999152550473E-4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1.3112799915255047E-2</v>
      </c>
      <c r="AR75" s="9">
        <f t="shared" si="77"/>
        <v>10.950000000000001</v>
      </c>
      <c r="AS75" s="1">
        <f t="shared" si="78"/>
        <v>0.18</v>
      </c>
      <c r="AT75" s="1">
        <f t="shared" si="79"/>
        <v>5416.666666666667</v>
      </c>
      <c r="AU75" s="1">
        <f t="shared" si="80"/>
        <v>937970.05163811939</v>
      </c>
    </row>
    <row r="76" spans="1:48" x14ac:dyDescent="0.15">
      <c r="C76" s="7">
        <v>3</v>
      </c>
      <c r="D76" s="7">
        <f t="shared" si="81"/>
        <v>3.5798370902841401</v>
      </c>
      <c r="E76" s="10">
        <f t="shared" si="82"/>
        <v>5.0089828276590601E-2</v>
      </c>
      <c r="F76" s="7" t="s">
        <v>83</v>
      </c>
      <c r="G76" s="1">
        <v>4</v>
      </c>
      <c r="H76" s="9">
        <f t="shared" si="63"/>
        <v>3.5798370902841401</v>
      </c>
      <c r="I76" s="9">
        <f t="shared" si="64"/>
        <v>276.72983709028409</v>
      </c>
      <c r="J76" s="9">
        <f t="shared" si="65"/>
        <v>2.7635832560662744E-2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0.42400767575704501</v>
      </c>
      <c r="P76" s="9">
        <f t="shared" si="68"/>
        <v>1.1717805131657476E-2</v>
      </c>
      <c r="Q76" s="12">
        <f t="shared" si="69"/>
        <v>2.1092049236983456E-3</v>
      </c>
      <c r="R76" s="9">
        <f t="shared" si="70"/>
        <v>1.9710000000000002E-2</v>
      </c>
      <c r="S76" s="13">
        <f t="shared" si="71"/>
        <v>0.10701191901057054</v>
      </c>
      <c r="T76" s="2">
        <f t="shared" si="72"/>
        <v>0.01</v>
      </c>
      <c r="U76" s="14">
        <f t="shared" si="73"/>
        <v>1.0701191901057055E-3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1.3670119190105705E-2</v>
      </c>
      <c r="AR76" s="9">
        <f t="shared" si="77"/>
        <v>10.950000000000001</v>
      </c>
      <c r="AS76" s="1">
        <f t="shared" si="78"/>
        <v>0.18</v>
      </c>
      <c r="AT76" s="1">
        <f t="shared" si="79"/>
        <v>5416.666666666667</v>
      </c>
      <c r="AU76" s="1">
        <f t="shared" si="80"/>
        <v>977835.58702255238</v>
      </c>
    </row>
    <row r="77" spans="1:48" x14ac:dyDescent="0.15">
      <c r="C77" s="7">
        <v>4</v>
      </c>
      <c r="D77" s="7">
        <f t="shared" si="81"/>
        <v>15.944602199888701</v>
      </c>
      <c r="E77" s="10">
        <f t="shared" si="82"/>
        <v>3.5798370902841401</v>
      </c>
      <c r="F77" s="7" t="s">
        <v>83</v>
      </c>
      <c r="G77" s="1">
        <v>5</v>
      </c>
      <c r="H77" s="9">
        <f t="shared" si="63"/>
        <v>15.944602199888701</v>
      </c>
      <c r="I77" s="9">
        <f t="shared" si="64"/>
        <v>289.0946021998887</v>
      </c>
      <c r="J77" s="9">
        <f t="shared" si="65"/>
        <v>0.12446273577825855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0.39167537709411815</v>
      </c>
      <c r="O77" s="9">
        <f t="shared" si="83"/>
        <v>0.13011449353126947</v>
      </c>
      <c r="P77" s="9">
        <f t="shared" si="68"/>
        <v>1.6194405829304322E-2</v>
      </c>
      <c r="Q77" s="12">
        <f t="shared" si="69"/>
        <v>2.9149930492747777E-3</v>
      </c>
      <c r="R77" s="9">
        <f t="shared" si="70"/>
        <v>1.9710000000000002E-2</v>
      </c>
      <c r="S77" s="13">
        <f t="shared" si="71"/>
        <v>0.14789411716259651</v>
      </c>
      <c r="T77" s="2">
        <f t="shared" si="72"/>
        <v>0.01</v>
      </c>
      <c r="U77" s="14">
        <f t="shared" si="73"/>
        <v>1.4789411716259651E-3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1.4078941171625965E-2</v>
      </c>
      <c r="AR77" s="9">
        <f t="shared" si="77"/>
        <v>10.950000000000001</v>
      </c>
      <c r="AS77" s="1">
        <f t="shared" si="78"/>
        <v>0.18</v>
      </c>
      <c r="AT77" s="1">
        <f t="shared" si="79"/>
        <v>5416.666666666667</v>
      </c>
      <c r="AU77" s="1">
        <f t="shared" si="80"/>
        <v>1007078.9810799304</v>
      </c>
    </row>
    <row r="78" spans="1:48" x14ac:dyDescent="0.15">
      <c r="C78" s="7">
        <v>5</v>
      </c>
      <c r="D78" s="7">
        <f t="shared" si="81"/>
        <v>19.461005885390399</v>
      </c>
      <c r="E78" s="10">
        <f t="shared" si="82"/>
        <v>15.944602199888701</v>
      </c>
      <c r="F78" s="7" t="s">
        <v>85</v>
      </c>
      <c r="G78" s="1">
        <v>6</v>
      </c>
      <c r="H78" s="9">
        <f t="shared" si="63"/>
        <v>19.461005885390399</v>
      </c>
      <c r="I78" s="9">
        <f t="shared" si="64"/>
        <v>292.6110058853904</v>
      </c>
      <c r="J78" s="9">
        <f t="shared" si="65"/>
        <v>0.18656012223181603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0.22342008770196517</v>
      </c>
      <c r="P78" s="9">
        <f t="shared" si="68"/>
        <v>4.1681278870721677E-2</v>
      </c>
      <c r="Q78" s="12">
        <f t="shared" si="69"/>
        <v>7.502630196729902E-3</v>
      </c>
      <c r="R78" s="9">
        <f t="shared" si="70"/>
        <v>1.9710000000000002E-2</v>
      </c>
      <c r="S78" s="13">
        <f t="shared" si="71"/>
        <v>0.38065094859106552</v>
      </c>
      <c r="T78" s="2">
        <f t="shared" si="72"/>
        <v>0.01</v>
      </c>
      <c r="U78" s="14">
        <f t="shared" si="73"/>
        <v>3.8065094859106555E-3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1.6406509485910655E-2</v>
      </c>
      <c r="AR78" s="9">
        <f t="shared" si="77"/>
        <v>10.950000000000001</v>
      </c>
      <c r="AS78" s="1">
        <f t="shared" si="78"/>
        <v>0.18</v>
      </c>
      <c r="AT78" s="1">
        <f t="shared" si="79"/>
        <v>5416.666666666667</v>
      </c>
      <c r="AU78" s="1">
        <f t="shared" si="80"/>
        <v>1173571.9792229894</v>
      </c>
    </row>
    <row r="79" spans="1:48" x14ac:dyDescent="0.15">
      <c r="C79" s="7">
        <v>6</v>
      </c>
      <c r="D79" s="7">
        <f t="shared" si="81"/>
        <v>20.943552595347398</v>
      </c>
      <c r="E79" s="10">
        <f t="shared" si="82"/>
        <v>19.461005885390399</v>
      </c>
      <c r="F79" s="7" t="s">
        <v>83</v>
      </c>
      <c r="G79" s="1">
        <v>7</v>
      </c>
      <c r="H79" s="9">
        <f t="shared" si="63"/>
        <v>20.943552595347398</v>
      </c>
      <c r="I79" s="9">
        <f t="shared" si="64"/>
        <v>294.09355259534738</v>
      </c>
      <c r="J79" s="9">
        <f t="shared" si="65"/>
        <v>0.22063239430868439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0.29123880883124353</v>
      </c>
      <c r="P79" s="9">
        <f t="shared" si="68"/>
        <v>6.4256715708046475E-2</v>
      </c>
      <c r="Q79" s="12">
        <f t="shared" si="69"/>
        <v>1.1566208827448365E-2</v>
      </c>
      <c r="R79" s="9">
        <f t="shared" si="70"/>
        <v>1.9710000000000002E-2</v>
      </c>
      <c r="S79" s="13">
        <f t="shared" si="71"/>
        <v>0.58681932153467087</v>
      </c>
      <c r="T79" s="2">
        <f t="shared" si="72"/>
        <v>0.01</v>
      </c>
      <c r="U79" s="14">
        <f t="shared" si="73"/>
        <v>5.8681932153467091E-3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2.7468193215346711E-2</v>
      </c>
      <c r="AR79" s="9">
        <f t="shared" si="77"/>
        <v>10.950000000000001</v>
      </c>
      <c r="AS79" s="1">
        <f t="shared" si="78"/>
        <v>0.18</v>
      </c>
      <c r="AT79" s="1">
        <f t="shared" si="79"/>
        <v>5416.666666666667</v>
      </c>
      <c r="AU79" s="1">
        <f t="shared" si="80"/>
        <v>1964823.8953628137</v>
      </c>
    </row>
    <row r="80" spans="1:48" x14ac:dyDescent="0.15">
      <c r="C80" s="7">
        <v>7</v>
      </c>
      <c r="D80" s="7">
        <f t="shared" si="81"/>
        <v>22.2906905873893</v>
      </c>
      <c r="E80" s="10">
        <f t="shared" si="82"/>
        <v>20.943552595347398</v>
      </c>
      <c r="F80" s="7" t="s">
        <v>83</v>
      </c>
      <c r="G80" s="1">
        <v>8</v>
      </c>
      <c r="H80" s="9">
        <f t="shared" si="63"/>
        <v>22.2906905873893</v>
      </c>
      <c r="I80" s="9">
        <f t="shared" si="64"/>
        <v>295.44069058738927</v>
      </c>
      <c r="J80" s="9">
        <f t="shared" si="65"/>
        <v>0.25658537878370136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0.3364820931231971</v>
      </c>
      <c r="P80" s="9">
        <f t="shared" si="68"/>
        <v>8.6336385317948197E-2</v>
      </c>
      <c r="Q80" s="12">
        <f t="shared" si="69"/>
        <v>1.5540549357230675E-2</v>
      </c>
      <c r="R80" s="9">
        <f t="shared" si="70"/>
        <v>1.9710000000000002E-2</v>
      </c>
      <c r="S80" s="13">
        <f t="shared" si="71"/>
        <v>0.78846013988993779</v>
      </c>
      <c r="T80" s="2">
        <f t="shared" si="72"/>
        <v>0.01</v>
      </c>
      <c r="U80" s="14">
        <f t="shared" si="73"/>
        <v>7.8846013988993786E-3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2.9484601398899378E-2</v>
      </c>
      <c r="AR80" s="9">
        <f t="shared" si="77"/>
        <v>10.950000000000001</v>
      </c>
      <c r="AS80" s="1">
        <f t="shared" si="78"/>
        <v>0.18</v>
      </c>
      <c r="AT80" s="1">
        <f t="shared" si="79"/>
        <v>5416.666666666667</v>
      </c>
      <c r="AU80" s="1">
        <f t="shared" si="80"/>
        <v>2109059.3370894967</v>
      </c>
    </row>
    <row r="81" spans="1:48" x14ac:dyDescent="0.15">
      <c r="C81" s="7">
        <v>8</v>
      </c>
      <c r="D81" s="7">
        <f t="shared" si="81"/>
        <v>23.633408689844799</v>
      </c>
      <c r="E81" s="10">
        <f t="shared" si="82"/>
        <v>22.2906905873893</v>
      </c>
      <c r="F81" s="7" t="s">
        <v>83</v>
      </c>
      <c r="G81" s="1">
        <v>9</v>
      </c>
      <c r="H81" s="9">
        <f t="shared" si="63"/>
        <v>23.633408689844799</v>
      </c>
      <c r="I81" s="9">
        <f t="shared" si="64"/>
        <v>296.7834086898448</v>
      </c>
      <c r="J81" s="9">
        <f t="shared" si="65"/>
        <v>0.29784283432349351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0.35964570780524896</v>
      </c>
      <c r="P81" s="9">
        <f t="shared" si="68"/>
        <v>0.10711789696499432</v>
      </c>
      <c r="Q81" s="12">
        <f t="shared" si="69"/>
        <v>1.9281221453698979E-2</v>
      </c>
      <c r="R81" s="9">
        <f t="shared" si="70"/>
        <v>1.9710000000000002E-2</v>
      </c>
      <c r="S81" s="13">
        <f t="shared" si="71"/>
        <v>0.97824563438350975</v>
      </c>
      <c r="T81" s="2">
        <f t="shared" si="72"/>
        <v>0.01</v>
      </c>
      <c r="U81" s="14">
        <f t="shared" si="73"/>
        <v>9.7824563438350977E-3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3.1382456343835102E-2</v>
      </c>
      <c r="AR81" s="9">
        <f t="shared" si="77"/>
        <v>10.950000000000001</v>
      </c>
      <c r="AS81" s="1">
        <f t="shared" si="78"/>
        <v>0.18</v>
      </c>
      <c r="AT81" s="1">
        <f t="shared" si="79"/>
        <v>5416.666666666667</v>
      </c>
      <c r="AU81" s="1">
        <f t="shared" si="80"/>
        <v>2244814.5619238256</v>
      </c>
    </row>
    <row r="82" spans="1:48" x14ac:dyDescent="0.15">
      <c r="C82" s="7">
        <v>9</v>
      </c>
      <c r="D82" s="7">
        <f t="shared" si="81"/>
        <v>17.726297424141499</v>
      </c>
      <c r="E82" s="10">
        <f t="shared" si="82"/>
        <v>23.633408689844799</v>
      </c>
      <c r="F82" s="7" t="s">
        <v>83</v>
      </c>
      <c r="G82" s="1">
        <v>10</v>
      </c>
      <c r="H82" s="9">
        <f t="shared" si="63"/>
        <v>17.726297424141499</v>
      </c>
      <c r="I82" s="9">
        <f t="shared" si="64"/>
        <v>290.87629742414146</v>
      </c>
      <c r="J82" s="9">
        <f t="shared" si="65"/>
        <v>0.15297999134372434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0.3620278108402547</v>
      </c>
      <c r="P82" s="9">
        <f t="shared" si="68"/>
        <v>5.5383011368529633E-2</v>
      </c>
      <c r="Q82" s="12">
        <f t="shared" si="69"/>
        <v>9.9689420463353329E-3</v>
      </c>
      <c r="R82" s="9">
        <f t="shared" si="70"/>
        <v>1.9710000000000002E-2</v>
      </c>
      <c r="S82" s="13">
        <f t="shared" si="71"/>
        <v>0.50578092573999656</v>
      </c>
      <c r="T82" s="2">
        <f t="shared" si="72"/>
        <v>0.01</v>
      </c>
      <c r="U82" s="14">
        <f t="shared" si="73"/>
        <v>5.0578092573999658E-3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2.6657809257399967E-2</v>
      </c>
      <c r="AR82" s="9">
        <f t="shared" si="77"/>
        <v>10.950000000000001</v>
      </c>
      <c r="AS82" s="1">
        <f t="shared" si="78"/>
        <v>0.18</v>
      </c>
      <c r="AT82" s="1">
        <f t="shared" si="79"/>
        <v>5416.666666666667</v>
      </c>
      <c r="AU82" s="1">
        <f t="shared" si="80"/>
        <v>1906856.4217649198</v>
      </c>
    </row>
    <row r="83" spans="1:48" x14ac:dyDescent="0.15">
      <c r="C83" s="7">
        <v>10</v>
      </c>
      <c r="D83" s="7">
        <f t="shared" si="81"/>
        <v>13.319479741236</v>
      </c>
      <c r="E83" s="10">
        <f t="shared" si="82"/>
        <v>17.726297424141499</v>
      </c>
      <c r="F83" s="7" t="s">
        <v>83</v>
      </c>
      <c r="G83" s="1">
        <v>11</v>
      </c>
      <c r="H83" s="9">
        <f t="shared" si="63"/>
        <v>13.319479741236</v>
      </c>
      <c r="I83" s="9">
        <f t="shared" si="64"/>
        <v>286.469479741236</v>
      </c>
      <c r="J83" s="9">
        <f t="shared" si="65"/>
        <v>9.141138838310825E-2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0.29131255949813878</v>
      </c>
      <c r="O83" s="9">
        <f t="shared" si="83"/>
        <v>0.12483223997358633</v>
      </c>
      <c r="P83" s="9">
        <f t="shared" si="68"/>
        <v>1.1411088370958871E-2</v>
      </c>
      <c r="Q83" s="12">
        <f t="shared" si="69"/>
        <v>2.0539959067725965E-3</v>
      </c>
      <c r="R83" s="9">
        <f t="shared" si="70"/>
        <v>1.9710000000000002E-2</v>
      </c>
      <c r="S83" s="13">
        <f t="shared" si="71"/>
        <v>0.10421085270282072</v>
      </c>
      <c r="T83" s="2">
        <f t="shared" si="72"/>
        <v>0.01</v>
      </c>
      <c r="U83" s="14">
        <f t="shared" si="73"/>
        <v>1.0421085270282072E-3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1.3642108527028208E-2</v>
      </c>
      <c r="AR83" s="9">
        <f t="shared" si="77"/>
        <v>10.950000000000001</v>
      </c>
      <c r="AS83" s="1">
        <f t="shared" si="78"/>
        <v>0.18</v>
      </c>
      <c r="AT83" s="1">
        <f t="shared" si="79"/>
        <v>5416.666666666667</v>
      </c>
      <c r="AU83" s="1">
        <f t="shared" si="80"/>
        <v>975831.95978328888</v>
      </c>
    </row>
    <row r="84" spans="1:48" x14ac:dyDescent="0.15">
      <c r="C84" s="7">
        <v>11</v>
      </c>
      <c r="D84" s="7">
        <f t="shared" si="81"/>
        <v>6.9987425749916596</v>
      </c>
      <c r="E84" s="10">
        <f t="shared" si="82"/>
        <v>13.319479741236</v>
      </c>
      <c r="F84" s="7" t="s">
        <v>85</v>
      </c>
      <c r="G84" s="1">
        <v>12</v>
      </c>
      <c r="H84" s="9">
        <f t="shared" si="63"/>
        <v>6.9987425749916596</v>
      </c>
      <c r="I84" s="9">
        <f t="shared" si="64"/>
        <v>280.14874257499162</v>
      </c>
      <c r="J84" s="9">
        <f t="shared" si="65"/>
        <v>4.2457747701058673E-2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0.22292115160262749</v>
      </c>
      <c r="P84" s="9">
        <f t="shared" si="68"/>
        <v>9.4647300119738084E-3</v>
      </c>
      <c r="Q84" s="12">
        <f t="shared" si="69"/>
        <v>1.7036514021552855E-3</v>
      </c>
      <c r="R84" s="9">
        <f t="shared" si="70"/>
        <v>1.9710000000000002E-2</v>
      </c>
      <c r="S84" s="13">
        <f t="shared" si="71"/>
        <v>8.6435890520308742E-2</v>
      </c>
      <c r="T84" s="2">
        <f t="shared" si="72"/>
        <v>0.01</v>
      </c>
      <c r="U84" s="14">
        <f t="shared" si="73"/>
        <v>8.6435890520308748E-4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1.3464358905203087E-2</v>
      </c>
      <c r="AR84" s="9">
        <f t="shared" si="77"/>
        <v>10.950000000000001</v>
      </c>
      <c r="AS84" s="1">
        <f t="shared" si="78"/>
        <v>0.18</v>
      </c>
      <c r="AT84" s="1">
        <f t="shared" si="79"/>
        <v>5416.666666666667</v>
      </c>
      <c r="AU84" s="1">
        <f t="shared" si="80"/>
        <v>963117.37380321883</v>
      </c>
      <c r="AV84" s="1">
        <f>SUM(AU73:AU84)</f>
        <v>16118262.030170141</v>
      </c>
    </row>
    <row r="85" spans="1:48" x14ac:dyDescent="0.15">
      <c r="C85" s="7">
        <v>12</v>
      </c>
      <c r="D85" s="7">
        <f t="shared" si="81"/>
        <v>1.26480713126523</v>
      </c>
      <c r="E85" s="10">
        <f t="shared" si="82"/>
        <v>6.9987425749916596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2.6996779897419398</v>
      </c>
      <c r="E89" s="7"/>
      <c r="F89" s="7"/>
      <c r="G89" s="1">
        <v>1</v>
      </c>
      <c r="H89" s="9">
        <f t="shared" ref="H89:H100" si="84">E90</f>
        <v>2.6996779897419398</v>
      </c>
      <c r="I89" s="9">
        <f t="shared" ref="I89:I100" si="85">H89+273.15</f>
        <v>275.84967798974191</v>
      </c>
      <c r="J89" s="9">
        <f t="shared" ref="J89:J100" si="86">EXP(($C$15*(I89-$C$13))/($C$16*I89*$C$13))</f>
        <v>2.4701084567865066E-2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0.13104604643078033</v>
      </c>
      <c r="Q89" s="12">
        <f t="shared" ref="Q89:Q100" si="90">P89*$B$91</f>
        <v>5.897072089385115E-2</v>
      </c>
      <c r="R89" s="9">
        <f t="shared" ref="R89:R100" si="91">L89*$B$91</f>
        <v>2.3873737500000001</v>
      </c>
      <c r="S89" s="13">
        <f t="shared" ref="S89:S100" si="92">Q89/R89</f>
        <v>2.4701084567865066E-2</v>
      </c>
      <c r="T89" s="2">
        <f t="shared" ref="T89:T100" si="93">$B$90/100</f>
        <v>0.51</v>
      </c>
      <c r="U89" s="14">
        <f t="shared" ref="U89:U100" si="94">S89*T89</f>
        <v>1.2597553129611184E-2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3.4135162268577775E-2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239333.33333333334</v>
      </c>
      <c r="AN89" s="1">
        <f t="shared" ref="AN89:AN100" si="99">AM89*10000*AK89*AJ89</f>
        <v>849851187.69398689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3.1684004859251398</v>
      </c>
      <c r="E90" s="10">
        <f t="shared" ref="E90:E101" si="101">D89</f>
        <v>2.6996779897419398</v>
      </c>
      <c r="F90" s="7" t="s">
        <v>83</v>
      </c>
      <c r="G90" s="1">
        <v>2</v>
      </c>
      <c r="H90" s="9">
        <f t="shared" si="84"/>
        <v>3.1684004859251398</v>
      </c>
      <c r="I90" s="9">
        <f t="shared" si="85"/>
        <v>276.31840048592511</v>
      </c>
      <c r="J90" s="9">
        <f t="shared" si="86"/>
        <v>2.6225249526845726E-2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10.479503953569219</v>
      </c>
      <c r="P90" s="9">
        <f t="shared" si="89"/>
        <v>0.27482760609991908</v>
      </c>
      <c r="Q90" s="12">
        <f t="shared" si="90"/>
        <v>0.12367242274496358</v>
      </c>
      <c r="R90" s="9">
        <f t="shared" si="91"/>
        <v>2.3873737500000001</v>
      </c>
      <c r="S90" s="13">
        <f t="shared" si="92"/>
        <v>5.1802706947315466E-2</v>
      </c>
      <c r="T90" s="2">
        <f t="shared" si="93"/>
        <v>0.51</v>
      </c>
      <c r="U90" s="14">
        <f t="shared" si="94"/>
        <v>2.6419380543130887E-2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3.8302443233753966E-2</v>
      </c>
      <c r="AK90" s="9">
        <f t="shared" si="96"/>
        <v>10.4025</v>
      </c>
      <c r="AL90" s="1">
        <f t="shared" si="97"/>
        <v>0.45</v>
      </c>
      <c r="AM90" s="17">
        <f t="shared" si="98"/>
        <v>239333.33333333334</v>
      </c>
      <c r="AN90" s="1">
        <f t="shared" si="99"/>
        <v>953602523.33564067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5.0089828276590601E-2</v>
      </c>
      <c r="E91" s="10">
        <f t="shared" si="101"/>
        <v>3.1684004859251398</v>
      </c>
      <c r="F91" s="7" t="s">
        <v>83</v>
      </c>
      <c r="G91" s="1">
        <v>3</v>
      </c>
      <c r="H91" s="9">
        <f t="shared" si="84"/>
        <v>5.0089828276590601E-2</v>
      </c>
      <c r="I91" s="9">
        <f t="shared" si="85"/>
        <v>273.20008982827659</v>
      </c>
      <c r="J91" s="9">
        <f t="shared" si="86"/>
        <v>1.7540638970789696E-2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15.5099513474693</v>
      </c>
      <c r="P91" s="9">
        <f t="shared" si="89"/>
        <v>0.27205445704047215</v>
      </c>
      <c r="Q91" s="12">
        <f t="shared" si="90"/>
        <v>0.12242450566821247</v>
      </c>
      <c r="R91" s="9">
        <f t="shared" si="91"/>
        <v>2.3873737500000001</v>
      </c>
      <c r="S91" s="13">
        <f t="shared" si="92"/>
        <v>5.1279991525504741E-2</v>
      </c>
      <c r="T91" s="2">
        <f t="shared" si="93"/>
        <v>0.51</v>
      </c>
      <c r="U91" s="14">
        <f t="shared" si="94"/>
        <v>2.6152795678007417E-2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3.8222067896919232E-2</v>
      </c>
      <c r="AK91" s="9">
        <f t="shared" si="96"/>
        <v>10.4025</v>
      </c>
      <c r="AL91" s="1">
        <f t="shared" si="97"/>
        <v>0.45</v>
      </c>
      <c r="AM91" s="17">
        <f t="shared" si="98"/>
        <v>239333.33333333334</v>
      </c>
      <c r="AN91" s="1">
        <f t="shared" si="99"/>
        <v>951601446.70583415</v>
      </c>
    </row>
    <row r="92" spans="1:48" x14ac:dyDescent="0.15">
      <c r="C92" s="7">
        <v>3</v>
      </c>
      <c r="D92" s="7">
        <f t="shared" si="100"/>
        <v>3.5798370902841401</v>
      </c>
      <c r="E92" s="10">
        <f t="shared" si="101"/>
        <v>5.0089828276590601E-2</v>
      </c>
      <c r="F92" s="7" t="s">
        <v>83</v>
      </c>
      <c r="G92" s="1">
        <v>4</v>
      </c>
      <c r="H92" s="9">
        <f t="shared" si="84"/>
        <v>3.5798370902841401</v>
      </c>
      <c r="I92" s="9">
        <f t="shared" si="85"/>
        <v>276.72983709028409</v>
      </c>
      <c r="J92" s="9">
        <f t="shared" si="86"/>
        <v>2.7635832560662744E-2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20.543171890428827</v>
      </c>
      <c r="P92" s="9">
        <f t="shared" si="89"/>
        <v>0.56772765862880459</v>
      </c>
      <c r="Q92" s="12">
        <f t="shared" si="90"/>
        <v>0.25547744638296205</v>
      </c>
      <c r="R92" s="9">
        <f t="shared" si="91"/>
        <v>2.3873737500000001</v>
      </c>
      <c r="S92" s="13">
        <f t="shared" si="92"/>
        <v>0.10701191901057053</v>
      </c>
      <c r="T92" s="2">
        <f t="shared" si="93"/>
        <v>0.51</v>
      </c>
      <c r="U92" s="14">
        <f t="shared" si="94"/>
        <v>5.4576078695390967E-2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4.6791687726660376E-2</v>
      </c>
      <c r="AK92" s="9">
        <f t="shared" si="96"/>
        <v>10.4025</v>
      </c>
      <c r="AL92" s="1">
        <f t="shared" si="97"/>
        <v>0.45</v>
      </c>
      <c r="AM92" s="17">
        <f t="shared" si="98"/>
        <v>239333.33333333334</v>
      </c>
      <c r="AN92" s="1">
        <f t="shared" si="99"/>
        <v>1164956272.239959</v>
      </c>
    </row>
    <row r="93" spans="1:48" x14ac:dyDescent="0.15">
      <c r="C93" s="7">
        <v>4</v>
      </c>
      <c r="D93" s="7">
        <f t="shared" si="100"/>
        <v>15.944602199888701</v>
      </c>
      <c r="E93" s="10">
        <f t="shared" si="101"/>
        <v>3.5798370902841401</v>
      </c>
      <c r="F93" s="7" t="s">
        <v>83</v>
      </c>
      <c r="G93" s="1">
        <v>5</v>
      </c>
      <c r="H93" s="9">
        <f t="shared" si="84"/>
        <v>15.944602199888701</v>
      </c>
      <c r="I93" s="9">
        <f t="shared" si="85"/>
        <v>289.0946021998887</v>
      </c>
      <c r="J93" s="9">
        <f t="shared" si="86"/>
        <v>0.12446273577825855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18.976672020210021</v>
      </c>
      <c r="O93" s="9">
        <f t="shared" si="102"/>
        <v>6.3040472115899995</v>
      </c>
      <c r="P93" s="9">
        <f t="shared" si="89"/>
        <v>0.78461896242979368</v>
      </c>
      <c r="Q93" s="12">
        <f t="shared" si="90"/>
        <v>0.35307853309340714</v>
      </c>
      <c r="R93" s="9">
        <f t="shared" si="91"/>
        <v>2.3873737500000001</v>
      </c>
      <c r="S93" s="13">
        <f t="shared" si="92"/>
        <v>0.1478941171625964</v>
      </c>
      <c r="T93" s="2">
        <f t="shared" si="93"/>
        <v>0.51</v>
      </c>
      <c r="U93" s="14">
        <f t="shared" si="94"/>
        <v>7.5425999752924161E-2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4.565193892550664E-2</v>
      </c>
      <c r="AK93" s="9">
        <f t="shared" si="96"/>
        <v>10.4025</v>
      </c>
      <c r="AL93" s="1">
        <f t="shared" si="97"/>
        <v>0.45</v>
      </c>
      <c r="AM93" s="17">
        <f t="shared" si="98"/>
        <v>239333.33333333334</v>
      </c>
      <c r="AN93" s="1">
        <f t="shared" si="99"/>
        <v>1136580345.2497149</v>
      </c>
    </row>
    <row r="94" spans="1:48" x14ac:dyDescent="0.15">
      <c r="C94" s="7">
        <v>5</v>
      </c>
      <c r="D94" s="7">
        <f t="shared" si="100"/>
        <v>19.461005885390399</v>
      </c>
      <c r="E94" s="10">
        <f t="shared" si="101"/>
        <v>15.944602199888701</v>
      </c>
      <c r="F94" s="7" t="s">
        <v>85</v>
      </c>
      <c r="G94" s="1">
        <v>6</v>
      </c>
      <c r="H94" s="9">
        <f t="shared" si="84"/>
        <v>19.461005885390399</v>
      </c>
      <c r="I94" s="9">
        <f t="shared" si="85"/>
        <v>292.6110058853904</v>
      </c>
      <c r="J94" s="9">
        <f t="shared" si="86"/>
        <v>0.18656012223181603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10.824703249160205</v>
      </c>
      <c r="P94" s="9">
        <f t="shared" si="89"/>
        <v>2.0194579612864638</v>
      </c>
      <c r="Q94" s="12">
        <f t="shared" si="90"/>
        <v>0.90875608257890872</v>
      </c>
      <c r="R94" s="9">
        <f t="shared" si="91"/>
        <v>2.3873737500000001</v>
      </c>
      <c r="S94" s="13">
        <f t="shared" si="92"/>
        <v>0.38065094859106524</v>
      </c>
      <c r="T94" s="2">
        <f t="shared" si="93"/>
        <v>0.51</v>
      </c>
      <c r="U94" s="14">
        <f t="shared" si="94"/>
        <v>0.19413198378144328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8.4659793110105158E-2</v>
      </c>
      <c r="AK94" s="9">
        <f t="shared" si="96"/>
        <v>10.4025</v>
      </c>
      <c r="AL94" s="1">
        <f t="shared" si="97"/>
        <v>0.45</v>
      </c>
      <c r="AM94" s="17">
        <f t="shared" si="98"/>
        <v>239333.33333333334</v>
      </c>
      <c r="AN94" s="1">
        <f t="shared" si="99"/>
        <v>2107745238.1346996</v>
      </c>
    </row>
    <row r="95" spans="1:48" x14ac:dyDescent="0.15">
      <c r="C95" s="7">
        <v>6</v>
      </c>
      <c r="D95" s="7">
        <f t="shared" si="100"/>
        <v>20.943552595347398</v>
      </c>
      <c r="E95" s="10">
        <f t="shared" si="101"/>
        <v>19.461005885390399</v>
      </c>
      <c r="F95" s="7" t="s">
        <v>83</v>
      </c>
      <c r="G95" s="1">
        <v>7</v>
      </c>
      <c r="H95" s="9">
        <f t="shared" si="84"/>
        <v>20.943552595347398</v>
      </c>
      <c r="I95" s="9">
        <f t="shared" si="85"/>
        <v>294.09355259534738</v>
      </c>
      <c r="J95" s="9">
        <f t="shared" si="86"/>
        <v>0.22063239430868439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14.11052028787374</v>
      </c>
      <c r="P95" s="9">
        <f t="shared" si="89"/>
        <v>3.1132378760548498</v>
      </c>
      <c r="Q95" s="12">
        <f t="shared" si="90"/>
        <v>1.4009570442246824</v>
      </c>
      <c r="R95" s="9">
        <f t="shared" si="91"/>
        <v>2.3873737500000001</v>
      </c>
      <c r="S95" s="13">
        <f t="shared" si="92"/>
        <v>0.58681932153467065</v>
      </c>
      <c r="T95" s="2">
        <f t="shared" si="93"/>
        <v>0.51</v>
      </c>
      <c r="U95" s="14">
        <f t="shared" si="94"/>
        <v>0.29927785398268203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0.13668727297577865</v>
      </c>
      <c r="AK95" s="9">
        <f t="shared" si="96"/>
        <v>10.4025</v>
      </c>
      <c r="AL95" s="1">
        <f t="shared" si="97"/>
        <v>0.45</v>
      </c>
      <c r="AM95" s="17">
        <f t="shared" si="98"/>
        <v>239333.33333333334</v>
      </c>
      <c r="AN95" s="1">
        <f t="shared" si="99"/>
        <v>3403055194.7324195</v>
      </c>
    </row>
    <row r="96" spans="1:48" x14ac:dyDescent="0.15">
      <c r="C96" s="7">
        <v>7</v>
      </c>
      <c r="D96" s="7">
        <f t="shared" si="100"/>
        <v>22.2906905873893</v>
      </c>
      <c r="E96" s="10">
        <f t="shared" si="101"/>
        <v>20.943552595347398</v>
      </c>
      <c r="F96" s="7" t="s">
        <v>83</v>
      </c>
      <c r="G96" s="1">
        <v>8</v>
      </c>
      <c r="H96" s="9">
        <f t="shared" si="84"/>
        <v>22.2906905873893</v>
      </c>
      <c r="I96" s="9">
        <f t="shared" si="85"/>
        <v>295.44069058738927</v>
      </c>
      <c r="J96" s="9">
        <f t="shared" si="86"/>
        <v>0.25658537878370136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16.302557411818892</v>
      </c>
      <c r="P96" s="9">
        <f t="shared" si="89"/>
        <v>4.1829978686545886</v>
      </c>
      <c r="Q96" s="12">
        <f t="shared" si="90"/>
        <v>1.8823490408945649</v>
      </c>
      <c r="R96" s="9">
        <f t="shared" si="91"/>
        <v>2.3873737500000001</v>
      </c>
      <c r="S96" s="13">
        <f t="shared" si="92"/>
        <v>0.78846013988993757</v>
      </c>
      <c r="T96" s="2">
        <f t="shared" si="93"/>
        <v>0.51</v>
      </c>
      <c r="U96" s="14">
        <f t="shared" si="94"/>
        <v>0.40211467134386819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0.16769257341017629</v>
      </c>
      <c r="AK96" s="9">
        <f t="shared" si="96"/>
        <v>10.4025</v>
      </c>
      <c r="AL96" s="1">
        <f t="shared" si="97"/>
        <v>0.45</v>
      </c>
      <c r="AM96" s="17">
        <f t="shared" si="98"/>
        <v>239333.33333333334</v>
      </c>
      <c r="AN96" s="1">
        <f t="shared" si="99"/>
        <v>4174983307.7924657</v>
      </c>
    </row>
    <row r="97" spans="1:50" x14ac:dyDescent="0.15">
      <c r="C97" s="7">
        <v>8</v>
      </c>
      <c r="D97" s="7">
        <f t="shared" si="100"/>
        <v>23.633408689844799</v>
      </c>
      <c r="E97" s="10">
        <f t="shared" si="101"/>
        <v>22.2906905873893</v>
      </c>
      <c r="F97" s="7" t="s">
        <v>83</v>
      </c>
      <c r="G97" s="1">
        <v>9</v>
      </c>
      <c r="H97" s="9">
        <f t="shared" si="84"/>
        <v>23.633408689844799</v>
      </c>
      <c r="I97" s="9">
        <f t="shared" si="85"/>
        <v>296.7834086898448</v>
      </c>
      <c r="J97" s="9">
        <f t="shared" si="86"/>
        <v>0.29784283432349351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17.424834543164302</v>
      </c>
      <c r="P97" s="9">
        <f t="shared" si="89"/>
        <v>5.1898621079539717</v>
      </c>
      <c r="Q97" s="12">
        <f t="shared" si="90"/>
        <v>2.3354379485792873</v>
      </c>
      <c r="R97" s="9">
        <f t="shared" si="91"/>
        <v>2.3873737500000001</v>
      </c>
      <c r="S97" s="13">
        <f t="shared" si="92"/>
        <v>0.9782456343835092</v>
      </c>
      <c r="T97" s="2">
        <f t="shared" si="93"/>
        <v>0.51</v>
      </c>
      <c r="U97" s="14">
        <f t="shared" si="94"/>
        <v>0.49890527353558972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0.19687493997098032</v>
      </c>
      <c r="AK97" s="9">
        <f t="shared" si="96"/>
        <v>10.4025</v>
      </c>
      <c r="AL97" s="1">
        <f t="shared" si="97"/>
        <v>0.45</v>
      </c>
      <c r="AM97" s="17">
        <f t="shared" si="98"/>
        <v>239333.33333333334</v>
      </c>
      <c r="AN97" s="1">
        <f t="shared" si="99"/>
        <v>4901526474.228507</v>
      </c>
    </row>
    <row r="98" spans="1:50" x14ac:dyDescent="0.15">
      <c r="C98" s="7">
        <v>9</v>
      </c>
      <c r="D98" s="7">
        <f t="shared" si="100"/>
        <v>17.726297424141499</v>
      </c>
      <c r="E98" s="10">
        <f t="shared" si="101"/>
        <v>23.633408689844799</v>
      </c>
      <c r="F98" s="7" t="s">
        <v>83</v>
      </c>
      <c r="G98" s="1">
        <v>10</v>
      </c>
      <c r="H98" s="9">
        <f t="shared" si="84"/>
        <v>17.726297424141499</v>
      </c>
      <c r="I98" s="9">
        <f t="shared" si="85"/>
        <v>290.87629742414146</v>
      </c>
      <c r="J98" s="9">
        <f t="shared" si="86"/>
        <v>0.15297999134372434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17.540247435210333</v>
      </c>
      <c r="P98" s="9">
        <f t="shared" si="89"/>
        <v>2.6833069008052597</v>
      </c>
      <c r="Q98" s="12">
        <f t="shared" si="90"/>
        <v>1.2074881053623669</v>
      </c>
      <c r="R98" s="9">
        <f t="shared" si="91"/>
        <v>2.3873737500000001</v>
      </c>
      <c r="S98" s="13">
        <f t="shared" si="92"/>
        <v>0.50578092573999645</v>
      </c>
      <c r="T98" s="2">
        <f t="shared" si="93"/>
        <v>0.51</v>
      </c>
      <c r="U98" s="14">
        <f t="shared" si="94"/>
        <v>0.25794827212739818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0.12102040404641055</v>
      </c>
      <c r="AK98" s="9">
        <f t="shared" si="96"/>
        <v>10.4025</v>
      </c>
      <c r="AL98" s="1">
        <f t="shared" si="97"/>
        <v>0.45</v>
      </c>
      <c r="AM98" s="17">
        <f t="shared" si="98"/>
        <v>239333.33333333334</v>
      </c>
      <c r="AN98" s="1">
        <f t="shared" si="99"/>
        <v>3013002642.4020672</v>
      </c>
    </row>
    <row r="99" spans="1:50" x14ac:dyDescent="0.15">
      <c r="C99" s="7">
        <v>10</v>
      </c>
      <c r="D99" s="7">
        <f t="shared" si="100"/>
        <v>13.319479741236</v>
      </c>
      <c r="E99" s="10">
        <f t="shared" si="101"/>
        <v>17.726297424141499</v>
      </c>
      <c r="F99" s="7" t="s">
        <v>83</v>
      </c>
      <c r="G99" s="1">
        <v>11</v>
      </c>
      <c r="H99" s="9">
        <f t="shared" si="84"/>
        <v>13.319479741236</v>
      </c>
      <c r="I99" s="9">
        <f t="shared" si="85"/>
        <v>286.469479741236</v>
      </c>
      <c r="J99" s="9">
        <f t="shared" si="86"/>
        <v>9.141138838310825E-2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14.114093507684821</v>
      </c>
      <c r="O99" s="9">
        <f t="shared" si="102"/>
        <v>6.0481220267202538</v>
      </c>
      <c r="P99" s="9">
        <f t="shared" si="89"/>
        <v>0.55286723157295692</v>
      </c>
      <c r="Q99" s="12">
        <f t="shared" si="90"/>
        <v>0.24879025420783063</v>
      </c>
      <c r="R99" s="9">
        <f t="shared" si="91"/>
        <v>2.3873737500000001</v>
      </c>
      <c r="S99" s="13">
        <f t="shared" si="92"/>
        <v>0.10421085270282067</v>
      </c>
      <c r="T99" s="2">
        <f t="shared" si="93"/>
        <v>0.51</v>
      </c>
      <c r="U99" s="14">
        <f t="shared" si="94"/>
        <v>5.314753487843854E-2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4.636098176584922E-2</v>
      </c>
      <c r="AK99" s="9">
        <f t="shared" si="96"/>
        <v>10.4025</v>
      </c>
      <c r="AL99" s="1">
        <f t="shared" si="97"/>
        <v>0.45</v>
      </c>
      <c r="AM99" s="17">
        <f t="shared" si="98"/>
        <v>239333.33333333334</v>
      </c>
      <c r="AN99" s="1">
        <f t="shared" si="99"/>
        <v>1154233136.6807299</v>
      </c>
    </row>
    <row r="100" spans="1:50" x14ac:dyDescent="0.15">
      <c r="C100" s="7">
        <v>11</v>
      </c>
      <c r="D100" s="7">
        <f t="shared" si="100"/>
        <v>6.9987425749916596</v>
      </c>
      <c r="E100" s="10">
        <f t="shared" si="101"/>
        <v>13.319479741236</v>
      </c>
      <c r="F100" s="7" t="s">
        <v>85</v>
      </c>
      <c r="G100" s="1">
        <v>12</v>
      </c>
      <c r="H100" s="9">
        <f t="shared" si="84"/>
        <v>6.9987425749916596</v>
      </c>
      <c r="I100" s="9">
        <f t="shared" si="85"/>
        <v>280.14874257499162</v>
      </c>
      <c r="J100" s="9">
        <f t="shared" si="86"/>
        <v>4.2457747701058673E-2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10.800529795147296</v>
      </c>
      <c r="P100" s="9">
        <f t="shared" si="89"/>
        <v>0.45856616908013081</v>
      </c>
      <c r="Q100" s="12">
        <f t="shared" si="90"/>
        <v>0.20635477608605887</v>
      </c>
      <c r="R100" s="9">
        <f t="shared" si="91"/>
        <v>2.3873737500000001</v>
      </c>
      <c r="S100" s="13">
        <f t="shared" si="92"/>
        <v>8.6435890520308714E-2</v>
      </c>
      <c r="T100" s="2">
        <f t="shared" si="93"/>
        <v>0.51</v>
      </c>
      <c r="U100" s="14">
        <f t="shared" si="94"/>
        <v>4.4082304165357446E-2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4.3627814705855271E-2</v>
      </c>
      <c r="AK100" s="9">
        <f t="shared" si="96"/>
        <v>10.4025</v>
      </c>
      <c r="AL100" s="1">
        <f t="shared" si="97"/>
        <v>0.45</v>
      </c>
      <c r="AM100" s="17">
        <f t="shared" si="98"/>
        <v>239333.33333333334</v>
      </c>
      <c r="AN100" s="1">
        <f t="shared" si="99"/>
        <v>1086186432.9965317</v>
      </c>
      <c r="AO100" s="1">
        <f>SUM(AN89:AN100)</f>
        <v>24897324202.192558</v>
      </c>
    </row>
    <row r="101" spans="1:50" x14ac:dyDescent="0.15">
      <c r="C101" s="7">
        <v>12</v>
      </c>
      <c r="D101" s="7">
        <f t="shared" si="100"/>
        <v>1.26480713126523</v>
      </c>
      <c r="E101" s="10">
        <f t="shared" si="101"/>
        <v>6.9987425749916596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2.6996779897419398</v>
      </c>
      <c r="E105" s="7"/>
      <c r="F105" s="7"/>
      <c r="G105" s="1">
        <v>1</v>
      </c>
      <c r="H105" s="9">
        <f t="shared" ref="H105:H116" si="103">E106</f>
        <v>2.6996779897419398</v>
      </c>
      <c r="I105" s="9">
        <f t="shared" ref="I105:I116" si="104">H105+273.15</f>
        <v>275.84967798974191</v>
      </c>
      <c r="J105" s="9">
        <f t="shared" ref="J105:J116" si="105">EXP(($C$15*(I105-$C$13))/($C$16*I105*$C$13))</f>
        <v>2.4701084567865066E-2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1.6003590826733385E-2</v>
      </c>
      <c r="Q105" s="12">
        <f t="shared" ref="Q105:Q116" si="109">P105*$B$107</f>
        <v>4.8010772480200151E-3</v>
      </c>
      <c r="R105" s="9">
        <f t="shared" ref="R105:R116" si="110">L105*$B$107</f>
        <v>0.19436706250000002</v>
      </c>
      <c r="S105" s="13">
        <f t="shared" ref="S105:S116" si="111">Q105/R105</f>
        <v>2.4701084567865066E-2</v>
      </c>
      <c r="T105" s="2">
        <f t="shared" ref="T105:T116" si="112">$B$106/100</f>
        <v>0.01</v>
      </c>
      <c r="U105" s="14">
        <f t="shared" ref="U105:U116" si="113">S105*T105</f>
        <v>2.4701084567865068E-4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5.7370108456786511E-3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4416.666666666667</v>
      </c>
      <c r="AX105" s="1">
        <f t="shared" ref="AX105:AX116" si="120">AW105*10000*AV105*0.67*AU105*AT105</f>
        <v>3299725.1607033894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3.1684004859251398</v>
      </c>
      <c r="E106" s="10">
        <f t="shared" ref="E106:E117" si="122">D105</f>
        <v>2.6996779897419398</v>
      </c>
      <c r="F106" s="7" t="s">
        <v>83</v>
      </c>
      <c r="G106" s="1">
        <v>2</v>
      </c>
      <c r="H106" s="9">
        <f t="shared" si="103"/>
        <v>3.1684004859251398</v>
      </c>
      <c r="I106" s="9">
        <f t="shared" si="104"/>
        <v>276.31840048592511</v>
      </c>
      <c r="J106" s="9">
        <f t="shared" si="105"/>
        <v>2.6225249526845726E-2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1.2797768258399336</v>
      </c>
      <c r="P106" s="9">
        <f t="shared" si="108"/>
        <v>3.3562466596326841E-2</v>
      </c>
      <c r="Q106" s="12">
        <f t="shared" si="109"/>
        <v>1.0068739978898051E-2</v>
      </c>
      <c r="R106" s="9">
        <f t="shared" si="110"/>
        <v>0.19436706250000002</v>
      </c>
      <c r="S106" s="13">
        <f t="shared" si="111"/>
        <v>5.1802706947315473E-2</v>
      </c>
      <c r="T106" s="2">
        <f t="shared" si="112"/>
        <v>0.01</v>
      </c>
      <c r="U106" s="14">
        <f t="shared" si="113"/>
        <v>5.1802706947315477E-4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6.0080270694731546E-3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4416.666666666667</v>
      </c>
      <c r="AX106" s="1">
        <f t="shared" si="120"/>
        <v>3455604.0803479552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5.0089828276590601E-2</v>
      </c>
      <c r="E107" s="10">
        <f t="shared" si="122"/>
        <v>3.1684004859251398</v>
      </c>
      <c r="F107" s="7" t="s">
        <v>83</v>
      </c>
      <c r="G107" s="1">
        <v>3</v>
      </c>
      <c r="H107" s="9">
        <f t="shared" si="103"/>
        <v>5.0089828276590601E-2</v>
      </c>
      <c r="I107" s="9">
        <f t="shared" si="104"/>
        <v>273.20008982827659</v>
      </c>
      <c r="J107" s="9">
        <f t="shared" si="105"/>
        <v>1.7540638970789696E-2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1.8941045675769401</v>
      </c>
      <c r="P107" s="9">
        <f t="shared" si="108"/>
        <v>3.3223804392790844E-2</v>
      </c>
      <c r="Q107" s="12">
        <f t="shared" si="109"/>
        <v>9.9671413178372536E-3</v>
      </c>
      <c r="R107" s="9">
        <f t="shared" si="110"/>
        <v>0.19436706250000002</v>
      </c>
      <c r="S107" s="13">
        <f t="shared" si="111"/>
        <v>5.1279991525504755E-2</v>
      </c>
      <c r="T107" s="2">
        <f t="shared" si="112"/>
        <v>0.01</v>
      </c>
      <c r="U107" s="14">
        <f t="shared" si="113"/>
        <v>5.1279991525504751E-4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6.0027999152550476E-3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4416.666666666667</v>
      </c>
      <c r="AX107" s="1">
        <f t="shared" si="120"/>
        <v>3452597.6066360646</v>
      </c>
    </row>
    <row r="108" spans="1:50" x14ac:dyDescent="0.15">
      <c r="C108" s="7">
        <v>3</v>
      </c>
      <c r="D108" s="7">
        <f t="shared" si="121"/>
        <v>3.5798370902841401</v>
      </c>
      <c r="E108" s="10">
        <f t="shared" si="122"/>
        <v>5.0089828276590601E-2</v>
      </c>
      <c r="F108" s="7" t="s">
        <v>83</v>
      </c>
      <c r="G108" s="1">
        <v>4</v>
      </c>
      <c r="H108" s="9">
        <f t="shared" si="103"/>
        <v>3.5798370902841401</v>
      </c>
      <c r="I108" s="9">
        <f t="shared" si="104"/>
        <v>276.72983709028409</v>
      </c>
      <c r="J108" s="9">
        <f t="shared" si="105"/>
        <v>2.7635832560662744E-2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2.5087709715174826</v>
      </c>
      <c r="P108" s="9">
        <f t="shared" si="108"/>
        <v>6.9331974501908353E-2</v>
      </c>
      <c r="Q108" s="12">
        <f t="shared" si="109"/>
        <v>2.0799592350572504E-2</v>
      </c>
      <c r="R108" s="9">
        <f t="shared" si="110"/>
        <v>0.19436706250000002</v>
      </c>
      <c r="S108" s="13">
        <f t="shared" si="111"/>
        <v>0.10701191901057054</v>
      </c>
      <c r="T108" s="2">
        <f t="shared" si="112"/>
        <v>0.01</v>
      </c>
      <c r="U108" s="14">
        <f t="shared" si="113"/>
        <v>1.0701191901057055E-3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6.560119190105706E-3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4416.666666666667</v>
      </c>
      <c r="AX108" s="1">
        <f t="shared" si="120"/>
        <v>3773147.8867797554</v>
      </c>
    </row>
    <row r="109" spans="1:50" x14ac:dyDescent="0.15">
      <c r="C109" s="7">
        <v>4</v>
      </c>
      <c r="D109" s="7">
        <f t="shared" si="121"/>
        <v>15.944602199888701</v>
      </c>
      <c r="E109" s="10">
        <f t="shared" si="122"/>
        <v>3.5798370902841401</v>
      </c>
      <c r="F109" s="7" t="s">
        <v>83</v>
      </c>
      <c r="G109" s="1">
        <v>5</v>
      </c>
      <c r="H109" s="9">
        <f t="shared" si="103"/>
        <v>15.944602199888701</v>
      </c>
      <c r="I109" s="9">
        <f t="shared" si="104"/>
        <v>289.0946021998887</v>
      </c>
      <c r="J109" s="9">
        <f t="shared" si="105"/>
        <v>0.12446273577825855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2.3174670471647953</v>
      </c>
      <c r="O109" s="9">
        <f t="shared" si="123"/>
        <v>0.7698621581841123</v>
      </c>
      <c r="P109" s="9">
        <f t="shared" si="108"/>
        <v>9.5819150379749057E-2</v>
      </c>
      <c r="Q109" s="12">
        <f t="shared" si="109"/>
        <v>2.8745745113924717E-2</v>
      </c>
      <c r="R109" s="9">
        <f t="shared" si="110"/>
        <v>0.19436706250000002</v>
      </c>
      <c r="S109" s="13">
        <f t="shared" si="111"/>
        <v>0.14789411716259648</v>
      </c>
      <c r="T109" s="2">
        <f t="shared" si="112"/>
        <v>0.01</v>
      </c>
      <c r="U109" s="14">
        <f t="shared" si="113"/>
        <v>1.4789411716259649E-3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6.9689411716259654E-3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4416.666666666667</v>
      </c>
      <c r="AX109" s="1">
        <f t="shared" si="120"/>
        <v>4008287.7906352864</v>
      </c>
    </row>
    <row r="110" spans="1:50" x14ac:dyDescent="0.15">
      <c r="C110" s="7">
        <v>5</v>
      </c>
      <c r="D110" s="7">
        <f t="shared" si="121"/>
        <v>19.461005885390399</v>
      </c>
      <c r="E110" s="10">
        <f t="shared" si="122"/>
        <v>15.944602199888701</v>
      </c>
      <c r="F110" s="7" t="s">
        <v>85</v>
      </c>
      <c r="G110" s="1">
        <v>6</v>
      </c>
      <c r="H110" s="9">
        <f t="shared" si="103"/>
        <v>19.461005885390399</v>
      </c>
      <c r="I110" s="9">
        <f t="shared" si="104"/>
        <v>292.6110058853904</v>
      </c>
      <c r="J110" s="9">
        <f t="shared" si="105"/>
        <v>0.18656012223181603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1.3219332161376969</v>
      </c>
      <c r="P110" s="9">
        <f t="shared" si="108"/>
        <v>0.2466200223849464</v>
      </c>
      <c r="Q110" s="12">
        <f t="shared" si="109"/>
        <v>7.3986006715483915E-2</v>
      </c>
      <c r="R110" s="9">
        <f t="shared" si="110"/>
        <v>0.19436706250000002</v>
      </c>
      <c r="S110" s="13">
        <f t="shared" si="111"/>
        <v>0.38065094859106546</v>
      </c>
      <c r="T110" s="2">
        <f t="shared" si="112"/>
        <v>0.01</v>
      </c>
      <c r="U110" s="14">
        <f t="shared" si="113"/>
        <v>3.8065094859106546E-3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9.2965094859106534E-3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4416.666666666667</v>
      </c>
      <c r="AX110" s="1">
        <f t="shared" si="120"/>
        <v>5347022.5318614254</v>
      </c>
    </row>
    <row r="111" spans="1:50" x14ac:dyDescent="0.15">
      <c r="C111" s="7">
        <v>6</v>
      </c>
      <c r="D111" s="7">
        <f t="shared" si="121"/>
        <v>20.943552595347398</v>
      </c>
      <c r="E111" s="10">
        <f t="shared" si="122"/>
        <v>19.461005885390399</v>
      </c>
      <c r="F111" s="7" t="s">
        <v>83</v>
      </c>
      <c r="G111" s="1">
        <v>7</v>
      </c>
      <c r="H111" s="9">
        <f t="shared" si="103"/>
        <v>20.943552595347398</v>
      </c>
      <c r="I111" s="9">
        <f t="shared" si="104"/>
        <v>294.09355259534738</v>
      </c>
      <c r="J111" s="9">
        <f t="shared" si="105"/>
        <v>0.22063239430868439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1.7232034020860838</v>
      </c>
      <c r="P111" s="9">
        <f t="shared" si="108"/>
        <v>0.38019449248312326</v>
      </c>
      <c r="Q111" s="12">
        <f t="shared" si="109"/>
        <v>0.11405834774493698</v>
      </c>
      <c r="R111" s="9">
        <f t="shared" si="110"/>
        <v>0.19436706250000002</v>
      </c>
      <c r="S111" s="13">
        <f t="shared" si="111"/>
        <v>0.58681932153467087</v>
      </c>
      <c r="T111" s="2">
        <f t="shared" si="112"/>
        <v>0.01</v>
      </c>
      <c r="U111" s="14">
        <f t="shared" si="113"/>
        <v>5.8681932153467091E-3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1.581819321534671E-2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4416.666666666667</v>
      </c>
      <c r="AX111" s="1">
        <f t="shared" si="120"/>
        <v>9098063.704875702</v>
      </c>
    </row>
    <row r="112" spans="1:50" x14ac:dyDescent="0.15">
      <c r="C112" s="7">
        <v>7</v>
      </c>
      <c r="D112" s="7">
        <f t="shared" si="121"/>
        <v>22.2906905873893</v>
      </c>
      <c r="E112" s="10">
        <f t="shared" si="122"/>
        <v>20.943552595347398</v>
      </c>
      <c r="F112" s="7" t="s">
        <v>83</v>
      </c>
      <c r="G112" s="1">
        <v>8</v>
      </c>
      <c r="H112" s="9">
        <f t="shared" si="103"/>
        <v>22.2906905873893</v>
      </c>
      <c r="I112" s="9">
        <f t="shared" si="104"/>
        <v>295.44069058738927</v>
      </c>
      <c r="J112" s="9">
        <f t="shared" si="105"/>
        <v>0.25658537878370136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1.990899117936294</v>
      </c>
      <c r="P112" s="9">
        <f t="shared" si="108"/>
        <v>0.51083560429582098</v>
      </c>
      <c r="Q112" s="12">
        <f t="shared" si="109"/>
        <v>0.15325068128874628</v>
      </c>
      <c r="R112" s="9">
        <f t="shared" si="110"/>
        <v>0.19436706250000002</v>
      </c>
      <c r="S112" s="13">
        <f t="shared" si="111"/>
        <v>0.78846013988993768</v>
      </c>
      <c r="T112" s="2">
        <f t="shared" si="112"/>
        <v>0.01</v>
      </c>
      <c r="U112" s="14">
        <f t="shared" si="113"/>
        <v>7.8846013988993768E-3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1.7834601398899377E-2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4416.666666666667</v>
      </c>
      <c r="AX112" s="1">
        <f t="shared" si="120"/>
        <v>10257830.174992925</v>
      </c>
    </row>
    <row r="113" spans="1:53" x14ac:dyDescent="0.15">
      <c r="C113" s="7">
        <v>8</v>
      </c>
      <c r="D113" s="7">
        <f t="shared" si="121"/>
        <v>23.633408689844799</v>
      </c>
      <c r="E113" s="10">
        <f t="shared" si="122"/>
        <v>22.2906905873893</v>
      </c>
      <c r="F113" s="7" t="s">
        <v>83</v>
      </c>
      <c r="G113" s="1">
        <v>9</v>
      </c>
      <c r="H113" s="9">
        <f t="shared" si="103"/>
        <v>23.633408689844799</v>
      </c>
      <c r="I113" s="9">
        <f t="shared" si="104"/>
        <v>296.7834086898448</v>
      </c>
      <c r="J113" s="9">
        <f t="shared" si="105"/>
        <v>0.29784283432349351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2.1279537219738063</v>
      </c>
      <c r="P113" s="9">
        <f t="shared" si="108"/>
        <v>0.63379576786190572</v>
      </c>
      <c r="Q113" s="12">
        <f t="shared" si="109"/>
        <v>0.19013873035857171</v>
      </c>
      <c r="R113" s="9">
        <f t="shared" si="110"/>
        <v>0.19436706250000002</v>
      </c>
      <c r="S113" s="13">
        <f t="shared" si="111"/>
        <v>0.9782456343835092</v>
      </c>
      <c r="T113" s="2">
        <f t="shared" si="112"/>
        <v>0.01</v>
      </c>
      <c r="U113" s="14">
        <f t="shared" si="113"/>
        <v>9.7824563438350925E-3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1.9732456343835095E-2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4416.666666666667</v>
      </c>
      <c r="AX113" s="1">
        <f t="shared" si="120"/>
        <v>11349409.027050843</v>
      </c>
    </row>
    <row r="114" spans="1:53" x14ac:dyDescent="0.15">
      <c r="C114" s="7">
        <v>9</v>
      </c>
      <c r="D114" s="7">
        <f t="shared" si="121"/>
        <v>17.726297424141499</v>
      </c>
      <c r="E114" s="10">
        <f t="shared" si="122"/>
        <v>23.633408689844799</v>
      </c>
      <c r="F114" s="7" t="s">
        <v>83</v>
      </c>
      <c r="G114" s="1">
        <v>10</v>
      </c>
      <c r="H114" s="9">
        <f t="shared" si="103"/>
        <v>17.726297424141499</v>
      </c>
      <c r="I114" s="9">
        <f t="shared" si="104"/>
        <v>290.87629742414146</v>
      </c>
      <c r="J114" s="9">
        <f t="shared" si="105"/>
        <v>0.15297999134372434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2.1420481624452341</v>
      </c>
      <c r="P114" s="9">
        <f t="shared" si="108"/>
        <v>0.32769050934871252</v>
      </c>
      <c r="Q114" s="12">
        <f t="shared" si="109"/>
        <v>9.8307152804613759E-2</v>
      </c>
      <c r="R114" s="9">
        <f t="shared" si="110"/>
        <v>0.19436706250000002</v>
      </c>
      <c r="S114" s="13">
        <f t="shared" si="111"/>
        <v>0.50578092573999645</v>
      </c>
      <c r="T114" s="2">
        <f t="shared" si="112"/>
        <v>0.01</v>
      </c>
      <c r="U114" s="14">
        <f t="shared" si="113"/>
        <v>5.057809257399965E-3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1.5007809257399966E-2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4416.666666666667</v>
      </c>
      <c r="AX114" s="1">
        <f t="shared" si="120"/>
        <v>8631959.5945999697</v>
      </c>
    </row>
    <row r="115" spans="1:53" x14ac:dyDescent="0.15">
      <c r="C115" s="7">
        <v>10</v>
      </c>
      <c r="D115" s="7">
        <f t="shared" si="121"/>
        <v>13.319479741236</v>
      </c>
      <c r="E115" s="10">
        <f t="shared" si="122"/>
        <v>17.726297424141499</v>
      </c>
      <c r="F115" s="7" t="s">
        <v>83</v>
      </c>
      <c r="G115" s="1">
        <v>11</v>
      </c>
      <c r="H115" s="9">
        <f t="shared" si="103"/>
        <v>13.319479741236</v>
      </c>
      <c r="I115" s="9">
        <f t="shared" si="104"/>
        <v>286.469479741236</v>
      </c>
      <c r="J115" s="9">
        <f t="shared" si="105"/>
        <v>9.141138838310825E-2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1.7236397704416957</v>
      </c>
      <c r="O115" s="9">
        <f t="shared" si="123"/>
        <v>0.73860809098815938</v>
      </c>
      <c r="P115" s="9">
        <f t="shared" si="108"/>
        <v>6.7517191068224791E-2</v>
      </c>
      <c r="Q115" s="12">
        <f t="shared" si="109"/>
        <v>2.0255157320467437E-2</v>
      </c>
      <c r="R115" s="9">
        <f t="shared" si="110"/>
        <v>0.19436706250000002</v>
      </c>
      <c r="S115" s="13">
        <f t="shared" si="111"/>
        <v>0.10421085270282064</v>
      </c>
      <c r="T115" s="2">
        <f t="shared" si="112"/>
        <v>0.01</v>
      </c>
      <c r="U115" s="14">
        <f t="shared" si="113"/>
        <v>1.0421085270282064E-3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6.5321085270282067E-3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4416.666666666667</v>
      </c>
      <c r="AX115" s="1">
        <f t="shared" si="120"/>
        <v>3757037.1468472295</v>
      </c>
    </row>
    <row r="116" spans="1:53" x14ac:dyDescent="0.15">
      <c r="C116" s="7">
        <v>11</v>
      </c>
      <c r="D116" s="7">
        <f t="shared" si="121"/>
        <v>6.9987425749916596</v>
      </c>
      <c r="E116" s="10">
        <f t="shared" si="122"/>
        <v>13.319479741236</v>
      </c>
      <c r="F116" s="7" t="s">
        <v>85</v>
      </c>
      <c r="G116" s="1">
        <v>12</v>
      </c>
      <c r="H116" s="9">
        <f t="shared" si="103"/>
        <v>6.9987425749916596</v>
      </c>
      <c r="I116" s="9">
        <f t="shared" si="104"/>
        <v>280.14874257499162</v>
      </c>
      <c r="J116" s="9">
        <f t="shared" si="105"/>
        <v>4.2457747701058673E-2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1.3189811082532681</v>
      </c>
      <c r="P116" s="9">
        <f t="shared" si="108"/>
        <v>5.6000967116680012E-2</v>
      </c>
      <c r="Q116" s="12">
        <f t="shared" si="109"/>
        <v>1.6800290135004003E-2</v>
      </c>
      <c r="R116" s="9">
        <f t="shared" si="110"/>
        <v>0.19436706250000002</v>
      </c>
      <c r="S116" s="13">
        <f t="shared" si="111"/>
        <v>8.6435890520308714E-2</v>
      </c>
      <c r="T116" s="2">
        <f t="shared" si="112"/>
        <v>0.01</v>
      </c>
      <c r="U116" s="14">
        <f t="shared" si="113"/>
        <v>8.6435890520308715E-4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6.354358905203087E-3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4416.666666666667</v>
      </c>
      <c r="AX116" s="1">
        <f t="shared" si="120"/>
        <v>3654801.8687173906</v>
      </c>
      <c r="AY116" s="1">
        <f>SUM(AX105:AX116)</f>
        <v>70085486.574047938</v>
      </c>
    </row>
    <row r="117" spans="1:53" x14ac:dyDescent="0.15">
      <c r="C117" s="7">
        <v>12</v>
      </c>
      <c r="D117" s="7">
        <f t="shared" si="121"/>
        <v>1.26480713126523</v>
      </c>
      <c r="E117" s="10">
        <f t="shared" si="122"/>
        <v>6.9987425749916596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2.6996779897419398</v>
      </c>
      <c r="E121" s="7"/>
      <c r="F121" s="7"/>
      <c r="G121" s="1">
        <v>1</v>
      </c>
      <c r="H121" s="9">
        <f t="shared" ref="H121:H132" si="124">E122</f>
        <v>2.6996779897419398</v>
      </c>
      <c r="I121" s="9">
        <f t="shared" ref="I121:I132" si="125">H121+273.15</f>
        <v>275.84967798974191</v>
      </c>
      <c r="J121" s="9">
        <f t="shared" ref="J121:J132" si="126">EXP(($C$15*(I121-$C$13))/($C$16*I121*$C$13))</f>
        <v>2.4701084567865066E-2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7.0323987764711847E-3</v>
      </c>
      <c r="Q121" s="12">
        <f t="shared" ref="Q121:Q132" si="130">P121*$B$123</f>
        <v>2.3206915962354913E-3</v>
      </c>
      <c r="R121" s="9">
        <f t="shared" ref="R121:R132" si="131">L121*$B$123</f>
        <v>9.3951000000000007E-2</v>
      </c>
      <c r="S121" s="13">
        <f t="shared" ref="S121:S132" si="132">Q121/R121</f>
        <v>2.4701084567865069E-2</v>
      </c>
      <c r="T121" s="2">
        <f t="shared" ref="T121:T132" si="133">$B$122/100</f>
        <v>0.01</v>
      </c>
      <c r="U121" s="14">
        <f t="shared" ref="U121:U132" si="134">S121*T121</f>
        <v>2.4701084567865068E-4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5.7370108456786511E-3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3.1684004859251398</v>
      </c>
      <c r="E122" s="10">
        <f t="shared" ref="E122:E133" si="145">D121</f>
        <v>2.6996779897419398</v>
      </c>
      <c r="F122" s="7" t="s">
        <v>83</v>
      </c>
      <c r="G122" s="1">
        <v>2</v>
      </c>
      <c r="H122" s="9">
        <f t="shared" si="124"/>
        <v>3.1684004859251398</v>
      </c>
      <c r="I122" s="9">
        <f t="shared" si="125"/>
        <v>276.31840048592511</v>
      </c>
      <c r="J122" s="9">
        <f t="shared" si="126"/>
        <v>2.6225249526845726E-2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0.5623676012235288</v>
      </c>
      <c r="P122" s="9">
        <f t="shared" si="129"/>
        <v>1.4748230667900715E-2</v>
      </c>
      <c r="Q122" s="12">
        <f t="shared" si="130"/>
        <v>4.866916120407236E-3</v>
      </c>
      <c r="R122" s="9">
        <f t="shared" si="131"/>
        <v>9.3951000000000007E-2</v>
      </c>
      <c r="S122" s="13">
        <f t="shared" si="132"/>
        <v>5.1802706947315473E-2</v>
      </c>
      <c r="T122" s="2">
        <f t="shared" si="133"/>
        <v>0.01</v>
      </c>
      <c r="U122" s="14">
        <f t="shared" si="134"/>
        <v>5.1802706947315477E-4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6.0080270694731546E-3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5.0089828276590601E-2</v>
      </c>
      <c r="E123" s="10">
        <f t="shared" si="145"/>
        <v>3.1684004859251398</v>
      </c>
      <c r="F123" s="7" t="s">
        <v>83</v>
      </c>
      <c r="G123" s="1">
        <v>3</v>
      </c>
      <c r="H123" s="9">
        <f t="shared" si="124"/>
        <v>5.0089828276590601E-2</v>
      </c>
      <c r="I123" s="9">
        <f t="shared" si="125"/>
        <v>273.20008982827659</v>
      </c>
      <c r="J123" s="9">
        <f t="shared" si="126"/>
        <v>1.7540638970789696E-2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0.83231937055562799</v>
      </c>
      <c r="P123" s="9">
        <f t="shared" si="129"/>
        <v>1.4599413587311198E-2</v>
      </c>
      <c r="Q123" s="12">
        <f t="shared" si="130"/>
        <v>4.8178064838126956E-3</v>
      </c>
      <c r="R123" s="9">
        <f t="shared" si="131"/>
        <v>9.3951000000000007E-2</v>
      </c>
      <c r="S123" s="13">
        <f t="shared" si="132"/>
        <v>5.1279991525504734E-2</v>
      </c>
      <c r="T123" s="2">
        <f t="shared" si="133"/>
        <v>0.01</v>
      </c>
      <c r="U123" s="14">
        <f t="shared" si="134"/>
        <v>5.127999152550473E-4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6.0027999152550476E-3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3.5798370902841401</v>
      </c>
      <c r="E124" s="10">
        <f t="shared" si="145"/>
        <v>5.0089828276590601E-2</v>
      </c>
      <c r="F124" s="7" t="s">
        <v>83</v>
      </c>
      <c r="G124" s="1">
        <v>4</v>
      </c>
      <c r="H124" s="9">
        <f t="shared" si="124"/>
        <v>3.5798370902841401</v>
      </c>
      <c r="I124" s="9">
        <f t="shared" si="125"/>
        <v>276.72983709028409</v>
      </c>
      <c r="J124" s="9">
        <f t="shared" si="126"/>
        <v>2.7635832560662744E-2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1.1024199569683168</v>
      </c>
      <c r="P124" s="9">
        <f t="shared" si="129"/>
        <v>3.0466293342309433E-2</v>
      </c>
      <c r="Q124" s="12">
        <f t="shared" si="130"/>
        <v>1.0053876802962113E-2</v>
      </c>
      <c r="R124" s="9">
        <f t="shared" si="131"/>
        <v>9.3951000000000007E-2</v>
      </c>
      <c r="S124" s="13">
        <f t="shared" si="132"/>
        <v>0.10701191901057054</v>
      </c>
      <c r="T124" s="2">
        <f t="shared" si="133"/>
        <v>0.01</v>
      </c>
      <c r="U124" s="14">
        <f t="shared" si="134"/>
        <v>1.0701191901057055E-3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6.560119190105706E-3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15.944602199888701</v>
      </c>
      <c r="E125" s="10">
        <f t="shared" si="145"/>
        <v>3.5798370902841401</v>
      </c>
      <c r="F125" s="7" t="s">
        <v>83</v>
      </c>
      <c r="G125" s="1">
        <v>5</v>
      </c>
      <c r="H125" s="9">
        <f t="shared" si="124"/>
        <v>15.944602199888701</v>
      </c>
      <c r="I125" s="9">
        <f t="shared" si="125"/>
        <v>289.0946021998887</v>
      </c>
      <c r="J125" s="9">
        <f t="shared" si="126"/>
        <v>0.12446273577825855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1.0183559804447071</v>
      </c>
      <c r="O125" s="9">
        <f t="shared" si="146"/>
        <v>0.33829768318130027</v>
      </c>
      <c r="P125" s="9">
        <f t="shared" si="129"/>
        <v>4.2105455156191192E-2</v>
      </c>
      <c r="Q125" s="12">
        <f t="shared" si="130"/>
        <v>1.3894800201543094E-2</v>
      </c>
      <c r="R125" s="9">
        <f t="shared" si="131"/>
        <v>9.3951000000000007E-2</v>
      </c>
      <c r="S125" s="13">
        <f t="shared" si="132"/>
        <v>0.14789411716259637</v>
      </c>
      <c r="T125" s="2">
        <f t="shared" si="133"/>
        <v>0.01</v>
      </c>
      <c r="U125" s="14">
        <f t="shared" si="134"/>
        <v>1.4789411716259638E-3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6.9689411716259636E-3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19.461005885390399</v>
      </c>
      <c r="E126" s="10">
        <f t="shared" si="145"/>
        <v>15.944602199888701</v>
      </c>
      <c r="F126" s="7" t="s">
        <v>85</v>
      </c>
      <c r="G126" s="1">
        <v>6</v>
      </c>
      <c r="H126" s="9">
        <f t="shared" si="124"/>
        <v>19.461005885390399</v>
      </c>
      <c r="I126" s="9">
        <f t="shared" si="125"/>
        <v>292.6110058853904</v>
      </c>
      <c r="J126" s="9">
        <f t="shared" si="126"/>
        <v>0.18656012223181603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0.58089222802510898</v>
      </c>
      <c r="P126" s="9">
        <f t="shared" si="129"/>
        <v>0.10837132506387628</v>
      </c>
      <c r="Q126" s="12">
        <f t="shared" si="130"/>
        <v>3.5762537271079177E-2</v>
      </c>
      <c r="R126" s="9">
        <f t="shared" si="131"/>
        <v>9.3951000000000007E-2</v>
      </c>
      <c r="S126" s="13">
        <f t="shared" si="132"/>
        <v>0.3806509485910653</v>
      </c>
      <c r="T126" s="2">
        <f t="shared" si="133"/>
        <v>0.01</v>
      </c>
      <c r="U126" s="14">
        <f t="shared" si="134"/>
        <v>3.8065094859106529E-3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9.2965094859106534E-3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20.943552595347398</v>
      </c>
      <c r="E127" s="10">
        <f t="shared" si="145"/>
        <v>19.461005885390399</v>
      </c>
      <c r="F127" s="7" t="s">
        <v>83</v>
      </c>
      <c r="G127" s="1">
        <v>7</v>
      </c>
      <c r="H127" s="9">
        <f t="shared" si="124"/>
        <v>20.943552595347398</v>
      </c>
      <c r="I127" s="9">
        <f t="shared" si="125"/>
        <v>294.09355259534738</v>
      </c>
      <c r="J127" s="9">
        <f t="shared" si="126"/>
        <v>0.22063239430868439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0.75722090296123268</v>
      </c>
      <c r="P127" s="9">
        <f t="shared" si="129"/>
        <v>0.16706746084092072</v>
      </c>
      <c r="Q127" s="12">
        <f t="shared" si="130"/>
        <v>5.5132262077503838E-2</v>
      </c>
      <c r="R127" s="9">
        <f t="shared" si="131"/>
        <v>9.3951000000000007E-2</v>
      </c>
      <c r="S127" s="13">
        <f t="shared" si="132"/>
        <v>0.58681932153467053</v>
      </c>
      <c r="T127" s="2">
        <f t="shared" si="133"/>
        <v>0.01</v>
      </c>
      <c r="U127" s="14">
        <f t="shared" si="134"/>
        <v>5.8681932153467056E-3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1.5818193215346707E-2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22.2906905873893</v>
      </c>
      <c r="E128" s="10">
        <f t="shared" si="145"/>
        <v>20.943552595347398</v>
      </c>
      <c r="F128" s="7" t="s">
        <v>83</v>
      </c>
      <c r="G128" s="1">
        <v>8</v>
      </c>
      <c r="H128" s="9">
        <f t="shared" si="124"/>
        <v>22.2906905873893</v>
      </c>
      <c r="I128" s="9">
        <f t="shared" si="125"/>
        <v>295.44069058738927</v>
      </c>
      <c r="J128" s="9">
        <f t="shared" si="126"/>
        <v>0.25658537878370136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0.87485344212031191</v>
      </c>
      <c r="P128" s="9">
        <f t="shared" si="129"/>
        <v>0.22447460182666518</v>
      </c>
      <c r="Q128" s="12">
        <f t="shared" si="130"/>
        <v>7.4076618602799515E-2</v>
      </c>
      <c r="R128" s="9">
        <f t="shared" si="131"/>
        <v>9.3951000000000007E-2</v>
      </c>
      <c r="S128" s="13">
        <f t="shared" si="132"/>
        <v>0.78846013988993746</v>
      </c>
      <c r="T128" s="2">
        <f t="shared" si="133"/>
        <v>0.01</v>
      </c>
      <c r="U128" s="14">
        <f t="shared" si="134"/>
        <v>7.8846013988993751E-3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1.7834601398899374E-2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23.633408689844799</v>
      </c>
      <c r="E129" s="10">
        <f t="shared" si="145"/>
        <v>22.2906905873893</v>
      </c>
      <c r="F129" s="7" t="s">
        <v>83</v>
      </c>
      <c r="G129" s="1">
        <v>9</v>
      </c>
      <c r="H129" s="9">
        <f t="shared" si="124"/>
        <v>23.633408689844799</v>
      </c>
      <c r="I129" s="9">
        <f t="shared" si="125"/>
        <v>296.7834086898448</v>
      </c>
      <c r="J129" s="9">
        <f t="shared" si="126"/>
        <v>0.29784283432349351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0.93507884029364674</v>
      </c>
      <c r="P129" s="9">
        <f t="shared" si="129"/>
        <v>0.27850653210898507</v>
      </c>
      <c r="Q129" s="12">
        <f t="shared" si="130"/>
        <v>9.1907155595965073E-2</v>
      </c>
      <c r="R129" s="9">
        <f t="shared" si="131"/>
        <v>9.3951000000000007E-2</v>
      </c>
      <c r="S129" s="13">
        <f t="shared" si="132"/>
        <v>0.97824563438350909</v>
      </c>
      <c r="T129" s="2">
        <f t="shared" si="133"/>
        <v>0.01</v>
      </c>
      <c r="U129" s="14">
        <f t="shared" si="134"/>
        <v>9.7824563438350907E-3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1.9732456343835091E-2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17.726297424141499</v>
      </c>
      <c r="E130" s="10">
        <f t="shared" si="145"/>
        <v>23.633408689844799</v>
      </c>
      <c r="F130" s="7" t="s">
        <v>83</v>
      </c>
      <c r="G130" s="1">
        <v>10</v>
      </c>
      <c r="H130" s="9">
        <f t="shared" si="124"/>
        <v>17.726297424141499</v>
      </c>
      <c r="I130" s="9">
        <f t="shared" si="125"/>
        <v>290.87629742414146</v>
      </c>
      <c r="J130" s="9">
        <f t="shared" si="126"/>
        <v>0.15297999134372434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0.94127230818466168</v>
      </c>
      <c r="P130" s="9">
        <f t="shared" si="129"/>
        <v>0.14399582955817697</v>
      </c>
      <c r="Q130" s="12">
        <f t="shared" si="130"/>
        <v>4.7518623754198401E-2</v>
      </c>
      <c r="R130" s="9">
        <f t="shared" si="131"/>
        <v>9.3951000000000007E-2</v>
      </c>
      <c r="S130" s="13">
        <f t="shared" si="132"/>
        <v>0.50578092573999633</v>
      </c>
      <c r="T130" s="2">
        <f t="shared" si="133"/>
        <v>0.01</v>
      </c>
      <c r="U130" s="14">
        <f t="shared" si="134"/>
        <v>5.0578092573999632E-3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1.5007809257399963E-2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13.319479741236</v>
      </c>
      <c r="E131" s="10">
        <f t="shared" si="145"/>
        <v>17.726297424141499</v>
      </c>
      <c r="F131" s="7" t="s">
        <v>83</v>
      </c>
      <c r="G131" s="1">
        <v>11</v>
      </c>
      <c r="H131" s="9">
        <f t="shared" si="124"/>
        <v>13.319479741236</v>
      </c>
      <c r="I131" s="9">
        <f t="shared" si="125"/>
        <v>286.469479741236</v>
      </c>
      <c r="J131" s="9">
        <f t="shared" si="126"/>
        <v>9.141138838310825E-2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0.7574126546951605</v>
      </c>
      <c r="O131" s="9">
        <f t="shared" si="146"/>
        <v>0.32456382393132421</v>
      </c>
      <c r="P131" s="9">
        <f t="shared" si="129"/>
        <v>2.9668829764493043E-2</v>
      </c>
      <c r="Q131" s="12">
        <f t="shared" si="130"/>
        <v>9.790713822282705E-3</v>
      </c>
      <c r="R131" s="9">
        <f t="shared" si="131"/>
        <v>9.3951000000000007E-2</v>
      </c>
      <c r="S131" s="13">
        <f t="shared" si="132"/>
        <v>0.10421085270282067</v>
      </c>
      <c r="T131" s="2">
        <f t="shared" si="133"/>
        <v>0.01</v>
      </c>
      <c r="U131" s="14">
        <f t="shared" si="134"/>
        <v>1.0421085270282068E-3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6.5321085270282067E-3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6.9987425749916596</v>
      </c>
      <c r="E132" s="10">
        <f t="shared" si="145"/>
        <v>13.319479741236</v>
      </c>
      <c r="F132" s="7" t="s">
        <v>85</v>
      </c>
      <c r="G132" s="1">
        <v>12</v>
      </c>
      <c r="H132" s="9">
        <f t="shared" si="124"/>
        <v>6.9987425749916596</v>
      </c>
      <c r="I132" s="9">
        <f t="shared" si="125"/>
        <v>280.14874257499162</v>
      </c>
      <c r="J132" s="9">
        <f t="shared" si="126"/>
        <v>4.2457747701058673E-2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0.57959499416683113</v>
      </c>
      <c r="P132" s="9">
        <f t="shared" si="129"/>
        <v>2.4608298031131889E-2</v>
      </c>
      <c r="Q132" s="12">
        <f t="shared" si="130"/>
        <v>8.1207383502735243E-3</v>
      </c>
      <c r="R132" s="9">
        <f t="shared" si="131"/>
        <v>9.3951000000000007E-2</v>
      </c>
      <c r="S132" s="13">
        <f t="shared" si="132"/>
        <v>8.6435890520308714E-2</v>
      </c>
      <c r="T132" s="2">
        <f t="shared" si="133"/>
        <v>0.01</v>
      </c>
      <c r="U132" s="14">
        <f t="shared" si="134"/>
        <v>8.6435890520308715E-4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6.354358905203087E-3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1.26480713126523</v>
      </c>
      <c r="E133" s="10">
        <f t="shared" si="145"/>
        <v>6.9987425749916596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2.6996779897419398</v>
      </c>
      <c r="E136" s="7"/>
      <c r="F136" s="7"/>
      <c r="G136" s="1">
        <v>1</v>
      </c>
      <c r="H136" s="9">
        <f t="shared" ref="H136:H147" si="147">E137</f>
        <v>2.6996779897419398</v>
      </c>
      <c r="I136" s="9">
        <f t="shared" ref="I136:I147" si="148">H136+273.15</f>
        <v>275.84967798974191</v>
      </c>
      <c r="J136" s="9">
        <f t="shared" ref="J136:J147" si="149">EXP(($C$15*(I136-$C$13))/($C$16*I136*$C$13))</f>
        <v>2.4701084567865066E-2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1.8749306780645129E-2</v>
      </c>
      <c r="Q136" s="12">
        <f t="shared" ref="Q136:Q147" si="153">P136*$B$138</f>
        <v>4.874819762967734E-3</v>
      </c>
      <c r="R136" s="9">
        <f t="shared" ref="R136:R147" si="154">L136*$B$138</f>
        <v>0.19735245833333334</v>
      </c>
      <c r="S136" s="13">
        <f t="shared" ref="S136:S147" si="155">Q136/R136</f>
        <v>2.4701084567865069E-2</v>
      </c>
      <c r="T136" s="2">
        <f t="shared" ref="T136:T147" si="156">$B$137/100</f>
        <v>0.01</v>
      </c>
      <c r="U136" s="14">
        <f t="shared" ref="U136:U147" si="157">S136*T136</f>
        <v>2.4701084567865068E-4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5.7370108456786511E-3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3.1684004859251398</v>
      </c>
      <c r="E137" s="10">
        <f t="shared" ref="E137:E148" si="166">D136</f>
        <v>2.6996779897419398</v>
      </c>
      <c r="F137" s="7" t="s">
        <v>83</v>
      </c>
      <c r="G137" s="1">
        <v>2</v>
      </c>
      <c r="H137" s="9">
        <f t="shared" si="147"/>
        <v>3.1684004859251398</v>
      </c>
      <c r="I137" s="9">
        <f t="shared" si="148"/>
        <v>276.31840048592511</v>
      </c>
      <c r="J137" s="9">
        <f t="shared" si="149"/>
        <v>2.6225249526845726E-2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1.4993465265526882</v>
      </c>
      <c r="P137" s="9">
        <f t="shared" si="152"/>
        <v>3.9320736786053669E-2</v>
      </c>
      <c r="Q137" s="12">
        <f t="shared" si="153"/>
        <v>1.0223391564373954E-2</v>
      </c>
      <c r="R137" s="9">
        <f t="shared" si="154"/>
        <v>0.19735245833333334</v>
      </c>
      <c r="S137" s="13">
        <f t="shared" si="155"/>
        <v>5.1802706947315473E-2</v>
      </c>
      <c r="T137" s="2">
        <f t="shared" si="156"/>
        <v>0.01</v>
      </c>
      <c r="U137" s="14">
        <f t="shared" si="157"/>
        <v>5.1802706947315477E-4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6.0080270694731546E-3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5.0089828276590601E-2</v>
      </c>
      <c r="E138" s="10">
        <f t="shared" si="166"/>
        <v>3.1684004859251398</v>
      </c>
      <c r="F138" s="7" t="s">
        <v>83</v>
      </c>
      <c r="G138" s="1">
        <v>3</v>
      </c>
      <c r="H138" s="9">
        <f t="shared" si="147"/>
        <v>5.0089828276590601E-2</v>
      </c>
      <c r="I138" s="9">
        <f t="shared" si="148"/>
        <v>273.20008982827659</v>
      </c>
      <c r="J138" s="9">
        <f t="shared" si="149"/>
        <v>1.7540638970789696E-2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2.2190737064333015</v>
      </c>
      <c r="P138" s="9">
        <f t="shared" si="152"/>
        <v>3.8923970734118699E-2</v>
      </c>
      <c r="Q138" s="12">
        <f t="shared" si="153"/>
        <v>1.0120232390870862E-2</v>
      </c>
      <c r="R138" s="9">
        <f t="shared" si="154"/>
        <v>0.19735245833333334</v>
      </c>
      <c r="S138" s="13">
        <f t="shared" si="155"/>
        <v>5.1279991525504741E-2</v>
      </c>
      <c r="T138" s="2">
        <f t="shared" si="156"/>
        <v>0.01</v>
      </c>
      <c r="U138" s="14">
        <f t="shared" si="157"/>
        <v>5.127999152550474E-4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6.0027999152550476E-3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3.5798370902841401</v>
      </c>
      <c r="E139" s="10">
        <f t="shared" si="166"/>
        <v>5.0089828276590601E-2</v>
      </c>
      <c r="F139" s="7" t="s">
        <v>83</v>
      </c>
      <c r="G139" s="1">
        <v>4</v>
      </c>
      <c r="H139" s="9">
        <f t="shared" si="147"/>
        <v>3.5798370902841401</v>
      </c>
      <c r="I139" s="9">
        <f t="shared" si="148"/>
        <v>276.72983709028409</v>
      </c>
      <c r="J139" s="9">
        <f t="shared" si="149"/>
        <v>2.7635832560662744E-2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2.9391976523658494</v>
      </c>
      <c r="P139" s="9">
        <f t="shared" si="152"/>
        <v>8.1227174183475637E-2</v>
      </c>
      <c r="Q139" s="12">
        <f t="shared" si="153"/>
        <v>2.1119065287703666E-2</v>
      </c>
      <c r="R139" s="9">
        <f t="shared" si="154"/>
        <v>0.19735245833333334</v>
      </c>
      <c r="S139" s="13">
        <f t="shared" si="155"/>
        <v>0.10701191901057054</v>
      </c>
      <c r="T139" s="2">
        <f t="shared" si="156"/>
        <v>0.01</v>
      </c>
      <c r="U139" s="14">
        <f t="shared" si="157"/>
        <v>1.0701191901057055E-3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6.560119190105706E-3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15.944602199888701</v>
      </c>
      <c r="E140" s="10">
        <f t="shared" si="166"/>
        <v>3.5798370902841401</v>
      </c>
      <c r="F140" s="7" t="s">
        <v>83</v>
      </c>
      <c r="G140" s="1">
        <v>5</v>
      </c>
      <c r="H140" s="9">
        <f t="shared" si="147"/>
        <v>15.944602199888701</v>
      </c>
      <c r="I140" s="9">
        <f t="shared" si="148"/>
        <v>289.0946021998887</v>
      </c>
      <c r="J140" s="9">
        <f t="shared" si="149"/>
        <v>0.12446273577825855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3.6170183948490404</v>
      </c>
      <c r="P140" s="9">
        <f t="shared" si="152"/>
        <v>0.45018400478319698</v>
      </c>
      <c r="Q140" s="12">
        <f t="shared" si="153"/>
        <v>0.11704784124363121</v>
      </c>
      <c r="R140" s="9">
        <f t="shared" si="154"/>
        <v>0.19735245833333334</v>
      </c>
      <c r="S140" s="13">
        <f t="shared" si="155"/>
        <v>0.59309036346501653</v>
      </c>
      <c r="T140" s="2">
        <f t="shared" si="156"/>
        <v>0.01</v>
      </c>
      <c r="U140" s="14">
        <f t="shared" si="157"/>
        <v>5.9309036346501653E-3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1.1420903634650165E-2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19.461005885390399</v>
      </c>
      <c r="E141" s="10">
        <f t="shared" si="166"/>
        <v>15.944602199888701</v>
      </c>
      <c r="F141" s="7" t="s">
        <v>85</v>
      </c>
      <c r="G141" s="1">
        <v>6</v>
      </c>
      <c r="H141" s="9">
        <f t="shared" si="147"/>
        <v>19.461005885390399</v>
      </c>
      <c r="I141" s="9">
        <f t="shared" si="148"/>
        <v>292.6110058853904</v>
      </c>
      <c r="J141" s="9">
        <f t="shared" si="149"/>
        <v>0.18656012223181603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3.9258823067325102</v>
      </c>
      <c r="P141" s="9">
        <f t="shared" si="152"/>
        <v>0.73241308301174102</v>
      </c>
      <c r="Q141" s="12">
        <f t="shared" si="153"/>
        <v>0.19042740158305266</v>
      </c>
      <c r="R141" s="9">
        <f t="shared" si="154"/>
        <v>0.19735245833333334</v>
      </c>
      <c r="S141" s="13">
        <f t="shared" si="155"/>
        <v>0.96491020781416315</v>
      </c>
      <c r="T141" s="2">
        <f t="shared" si="156"/>
        <v>0.01</v>
      </c>
      <c r="U141" s="14">
        <f t="shared" si="157"/>
        <v>9.6491020781416317E-3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1.5139102078141634E-2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20.943552595347398</v>
      </c>
      <c r="E142" s="10">
        <f t="shared" si="166"/>
        <v>19.461005885390399</v>
      </c>
      <c r="F142" s="7" t="s">
        <v>83</v>
      </c>
      <c r="G142" s="1">
        <v>7</v>
      </c>
      <c r="H142" s="9">
        <f t="shared" si="147"/>
        <v>20.943552595347398</v>
      </c>
      <c r="I142" s="9">
        <f t="shared" si="148"/>
        <v>294.09355259534738</v>
      </c>
      <c r="J142" s="9">
        <f t="shared" si="149"/>
        <v>0.22063239430868439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3.9525171403874362</v>
      </c>
      <c r="P142" s="9">
        <f t="shared" si="152"/>
        <v>0.87205332022979454</v>
      </c>
      <c r="Q142" s="12">
        <f t="shared" si="153"/>
        <v>0.22673386325974659</v>
      </c>
      <c r="R142" s="9">
        <f t="shared" si="154"/>
        <v>0.19735245833333334</v>
      </c>
      <c r="S142" s="13">
        <f t="shared" si="155"/>
        <v>1.1488778258682104</v>
      </c>
      <c r="T142" s="2">
        <f t="shared" si="156"/>
        <v>0.01</v>
      </c>
      <c r="U142" s="14">
        <f t="shared" si="157"/>
        <v>1.1488778258682105E-2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2.1438778258682106E-2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22.2906905873893</v>
      </c>
      <c r="E143" s="10">
        <f t="shared" si="166"/>
        <v>20.943552595347398</v>
      </c>
      <c r="F143" s="7" t="s">
        <v>83</v>
      </c>
      <c r="G143" s="1">
        <v>8</v>
      </c>
      <c r="H143" s="9">
        <f t="shared" si="147"/>
        <v>22.2906905873893</v>
      </c>
      <c r="I143" s="9">
        <f t="shared" si="148"/>
        <v>295.44069058738927</v>
      </c>
      <c r="J143" s="9">
        <f t="shared" si="149"/>
        <v>0.25658537878370136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3.8395117368243086</v>
      </c>
      <c r="P143" s="9">
        <f t="shared" si="152"/>
        <v>0.98516257333753232</v>
      </c>
      <c r="Q143" s="12">
        <f t="shared" si="153"/>
        <v>0.25614226906775839</v>
      </c>
      <c r="R143" s="9">
        <f t="shared" si="154"/>
        <v>0.19735245833333334</v>
      </c>
      <c r="S143" s="13">
        <f t="shared" si="155"/>
        <v>1.297892467268523</v>
      </c>
      <c r="T143" s="2">
        <f t="shared" si="156"/>
        <v>0.01</v>
      </c>
      <c r="U143" s="14">
        <f t="shared" si="157"/>
        <v>1.297892467268523E-2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2.292892467268523E-2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23.633408689844799</v>
      </c>
      <c r="E144" s="10">
        <f t="shared" si="166"/>
        <v>22.2906905873893</v>
      </c>
      <c r="F144" s="7" t="s">
        <v>83</v>
      </c>
      <c r="G144" s="1">
        <v>9</v>
      </c>
      <c r="H144" s="9">
        <f t="shared" si="147"/>
        <v>23.633408689844799</v>
      </c>
      <c r="I144" s="9">
        <f t="shared" si="148"/>
        <v>296.7834086898448</v>
      </c>
      <c r="J144" s="9">
        <f t="shared" si="149"/>
        <v>0.29784283432349351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3.6133970801534425</v>
      </c>
      <c r="P144" s="9">
        <f t="shared" si="152"/>
        <v>1.0762244278891371</v>
      </c>
      <c r="Q144" s="12">
        <f t="shared" si="153"/>
        <v>0.27981835125117566</v>
      </c>
      <c r="R144" s="9">
        <f t="shared" si="154"/>
        <v>0.19735245833333334</v>
      </c>
      <c r="S144" s="13">
        <f t="shared" si="155"/>
        <v>1.4178609864517386</v>
      </c>
      <c r="T144" s="2">
        <f t="shared" si="156"/>
        <v>0.01</v>
      </c>
      <c r="U144" s="14">
        <f t="shared" si="157"/>
        <v>1.4178609864517387E-2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2.4128609864517387E-2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17.726297424141499</v>
      </c>
      <c r="E145" s="10">
        <f t="shared" si="166"/>
        <v>23.633408689844799</v>
      </c>
      <c r="F145" s="7" t="s">
        <v>83</v>
      </c>
      <c r="G145" s="1">
        <v>10</v>
      </c>
      <c r="H145" s="9">
        <f t="shared" si="147"/>
        <v>17.726297424141499</v>
      </c>
      <c r="I145" s="9">
        <f t="shared" si="148"/>
        <v>290.87629742414146</v>
      </c>
      <c r="J145" s="9">
        <f t="shared" si="149"/>
        <v>0.15297999134372434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3.2962205689309716</v>
      </c>
      <c r="P145" s="9">
        <f t="shared" si="152"/>
        <v>0.50425579410206611</v>
      </c>
      <c r="Q145" s="12">
        <f t="shared" si="153"/>
        <v>0.13110650646653718</v>
      </c>
      <c r="R145" s="9">
        <f t="shared" si="154"/>
        <v>0.19735245833333334</v>
      </c>
      <c r="S145" s="13">
        <f t="shared" si="155"/>
        <v>0.66432669536396116</v>
      </c>
      <c r="T145" s="2">
        <f t="shared" si="156"/>
        <v>0.01</v>
      </c>
      <c r="U145" s="14">
        <f t="shared" si="157"/>
        <v>6.6432669536396118E-3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1.6593266953639611E-2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13.319479741236</v>
      </c>
      <c r="E146" s="10">
        <f t="shared" si="166"/>
        <v>17.726297424141499</v>
      </c>
      <c r="F146" s="7" t="s">
        <v>83</v>
      </c>
      <c r="G146" s="1">
        <v>11</v>
      </c>
      <c r="H146" s="9">
        <f t="shared" si="147"/>
        <v>13.319479741236</v>
      </c>
      <c r="I146" s="9">
        <f t="shared" si="148"/>
        <v>286.469479741236</v>
      </c>
      <c r="J146" s="9">
        <f t="shared" si="149"/>
        <v>9.141138838310825E-2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3.5510126914955724</v>
      </c>
      <c r="P146" s="9">
        <f t="shared" si="152"/>
        <v>0.32460300029564831</v>
      </c>
      <c r="Q146" s="12">
        <f t="shared" si="153"/>
        <v>8.4396780076868558E-2</v>
      </c>
      <c r="R146" s="9">
        <f t="shared" si="154"/>
        <v>0.19735245833333334</v>
      </c>
      <c r="S146" s="13">
        <f t="shared" si="155"/>
        <v>0.42764493936184084</v>
      </c>
      <c r="T146" s="2">
        <f t="shared" si="156"/>
        <v>0.01</v>
      </c>
      <c r="U146" s="14">
        <f t="shared" si="157"/>
        <v>4.2764493936184086E-3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9.7664493936184087E-3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6.9987425749916596</v>
      </c>
      <c r="E147" s="10">
        <f t="shared" si="166"/>
        <v>13.319479741236</v>
      </c>
      <c r="F147" s="7" t="s">
        <v>85</v>
      </c>
      <c r="G147" s="1">
        <v>12</v>
      </c>
      <c r="H147" s="9">
        <f t="shared" si="147"/>
        <v>6.9987425749916596</v>
      </c>
      <c r="I147" s="9">
        <f t="shared" si="148"/>
        <v>280.14874257499162</v>
      </c>
      <c r="J147" s="9">
        <f t="shared" si="149"/>
        <v>4.2457747701058673E-2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3.9854576078665906</v>
      </c>
      <c r="P147" s="9">
        <f t="shared" si="152"/>
        <v>0.16921355358806453</v>
      </c>
      <c r="Q147" s="12">
        <f t="shared" si="153"/>
        <v>4.3995523932896782E-2</v>
      </c>
      <c r="R147" s="9">
        <f t="shared" si="154"/>
        <v>0.19735245833333334</v>
      </c>
      <c r="S147" s="13">
        <f t="shared" si="155"/>
        <v>0.22292868456995463</v>
      </c>
      <c r="T147" s="2">
        <f t="shared" si="156"/>
        <v>0.01</v>
      </c>
      <c r="U147" s="14">
        <f t="shared" si="157"/>
        <v>2.2292868456995464E-3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7.7192868456995465E-3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1.26480713126523</v>
      </c>
      <c r="E148" s="10">
        <f t="shared" si="166"/>
        <v>6.9987425749916596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E17" sqref="E1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6593490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9349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3798480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1572150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84334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14978780.714626469</v>
      </c>
      <c r="J13" s="6" t="s">
        <v>37</v>
      </c>
      <c r="K13" s="6">
        <f>I13/(10000*1000)</f>
        <v>1.497878071462647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6.3581223665161302</v>
      </c>
      <c r="E26" s="7"/>
      <c r="F26" s="7"/>
      <c r="G26" s="1">
        <v>1</v>
      </c>
      <c r="H26" s="9">
        <f t="shared" ref="H26:H37" si="0">E27</f>
        <v>6.3581223665161302</v>
      </c>
      <c r="I26" s="9">
        <f t="shared" ref="I26:I37" si="1">H26+273.15</f>
        <v>279.50812236651609</v>
      </c>
      <c r="J26" s="9">
        <f t="shared" ref="J26:J37" si="2">EXP(($C$15*(I26-$C$13))/($C$16*I26*$C$13))</f>
        <v>3.9206819405272333E-2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1.5891344961099922</v>
      </c>
      <c r="Q26" s="12">
        <f t="shared" ref="Q26:Q37" si="6">P26*$B$28</f>
        <v>0.15891344961099924</v>
      </c>
      <c r="R26" s="9">
        <f t="shared" ref="R26:R37" si="7">L26*$B$28</f>
        <v>4.0532094166666672</v>
      </c>
      <c r="S26" s="13">
        <f t="shared" ref="S26:S37" si="8">Q26/R26</f>
        <v>3.9206819405272333E-2</v>
      </c>
      <c r="T26" s="2">
        <f t="shared" ref="T26:T37" si="9">$B$27/100</f>
        <v>0.34</v>
      </c>
      <c r="U26" s="14">
        <f t="shared" ref="U26:U37" si="10">S26*T26</f>
        <v>1.3330318597792594E-2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2.6230318597792596E-2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5.6939663187535796</v>
      </c>
      <c r="E27" s="10">
        <f t="shared" ref="E27:E38" si="18">D26</f>
        <v>6.3581223665161302</v>
      </c>
      <c r="F27" s="7" t="s">
        <v>83</v>
      </c>
      <c r="G27" s="1">
        <v>2</v>
      </c>
      <c r="H27" s="9">
        <f t="shared" si="0"/>
        <v>5.6939663187535796</v>
      </c>
      <c r="I27" s="9">
        <f t="shared" si="1"/>
        <v>278.84396631875353</v>
      </c>
      <c r="J27" s="9">
        <f t="shared" si="2"/>
        <v>3.6085060870948496E-2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79.475053837223342</v>
      </c>
      <c r="P27" s="9">
        <f t="shared" si="5"/>
        <v>2.8678621554381132</v>
      </c>
      <c r="Q27" s="12">
        <f t="shared" si="6"/>
        <v>0.28678621554381134</v>
      </c>
      <c r="R27" s="9">
        <f t="shared" si="7"/>
        <v>4.0532094166666672</v>
      </c>
      <c r="S27" s="13">
        <f t="shared" si="8"/>
        <v>7.0755341277101452E-2</v>
      </c>
      <c r="T27" s="2">
        <f t="shared" si="9"/>
        <v>0.34</v>
      </c>
      <c r="U27" s="14">
        <f t="shared" si="10"/>
        <v>2.4056816034214494E-2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3.6956816034214496E-2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3.9290046919401398</v>
      </c>
      <c r="E28" s="10">
        <f t="shared" si="18"/>
        <v>5.6939663187535796</v>
      </c>
      <c r="F28" s="7" t="s">
        <v>83</v>
      </c>
      <c r="G28" s="1">
        <v>3</v>
      </c>
      <c r="H28" s="9">
        <f t="shared" si="0"/>
        <v>3.9290046919401398</v>
      </c>
      <c r="I28" s="9">
        <f t="shared" si="1"/>
        <v>277.0790046919401</v>
      </c>
      <c r="J28" s="9">
        <f t="shared" si="2"/>
        <v>2.8888761414054789E-2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117.13928584845189</v>
      </c>
      <c r="P28" s="9">
        <f t="shared" si="5"/>
        <v>3.384008881088691</v>
      </c>
      <c r="Q28" s="12">
        <f t="shared" si="6"/>
        <v>0.33840088810886915</v>
      </c>
      <c r="R28" s="9">
        <f t="shared" si="7"/>
        <v>4.0532094166666672</v>
      </c>
      <c r="S28" s="13">
        <f t="shared" si="8"/>
        <v>8.3489613617637307E-2</v>
      </c>
      <c r="T28" s="2">
        <f t="shared" si="9"/>
        <v>0.34</v>
      </c>
      <c r="U28" s="14">
        <f t="shared" si="10"/>
        <v>2.8386468629996685E-2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4.1286468629996687E-2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4.6094578055727604</v>
      </c>
      <c r="E29" s="10">
        <f t="shared" si="18"/>
        <v>3.9290046919401398</v>
      </c>
      <c r="F29" s="7" t="s">
        <v>83</v>
      </c>
      <c r="G29" s="1">
        <v>4</v>
      </c>
      <c r="H29" s="9">
        <f t="shared" si="0"/>
        <v>4.6094578055727604</v>
      </c>
      <c r="I29" s="9">
        <f t="shared" si="1"/>
        <v>277.75945780557277</v>
      </c>
      <c r="J29" s="9">
        <f t="shared" si="2"/>
        <v>3.1485918637578846E-2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154.28737113402985</v>
      </c>
      <c r="P29" s="9">
        <f t="shared" si="5"/>
        <v>4.8578796143319947</v>
      </c>
      <c r="Q29" s="12">
        <f t="shared" si="6"/>
        <v>0.48578796143319947</v>
      </c>
      <c r="R29" s="9">
        <f t="shared" si="7"/>
        <v>4.0532094166666672</v>
      </c>
      <c r="S29" s="13">
        <f t="shared" si="8"/>
        <v>0.11985266772440993</v>
      </c>
      <c r="T29" s="2">
        <f t="shared" si="9"/>
        <v>0.34</v>
      </c>
      <c r="U29" s="14">
        <f t="shared" si="10"/>
        <v>4.0749907026299381E-2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5.3649907026299383E-2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8.4160545853233497</v>
      </c>
      <c r="E30" s="10">
        <f t="shared" si="18"/>
        <v>4.6094578055727604</v>
      </c>
      <c r="F30" s="7" t="s">
        <v>83</v>
      </c>
      <c r="G30" s="1">
        <v>5</v>
      </c>
      <c r="H30" s="9">
        <f t="shared" si="0"/>
        <v>8.4160545853233497</v>
      </c>
      <c r="I30" s="9">
        <f t="shared" si="1"/>
        <v>281.56605458532334</v>
      </c>
      <c r="J30" s="9">
        <f t="shared" si="2"/>
        <v>5.0575068110088196E-2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141.95801694371295</v>
      </c>
      <c r="O30" s="9">
        <f t="shared" si="19"/>
        <v>48.003568742651566</v>
      </c>
      <c r="P30" s="9">
        <f t="shared" si="5"/>
        <v>2.4277837586869038</v>
      </c>
      <c r="Q30" s="12">
        <f t="shared" si="6"/>
        <v>0.24277837586869039</v>
      </c>
      <c r="R30" s="9">
        <f t="shared" si="7"/>
        <v>4.0532094166666672</v>
      </c>
      <c r="S30" s="13">
        <f t="shared" si="8"/>
        <v>5.9897812057376924E-2</v>
      </c>
      <c r="T30" s="2">
        <f t="shared" si="9"/>
        <v>0.34</v>
      </c>
      <c r="U30" s="14">
        <f t="shared" si="10"/>
        <v>2.0365256099508157E-2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3.3265256099508159E-2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12.082625678135701</v>
      </c>
      <c r="E31" s="10">
        <f t="shared" si="18"/>
        <v>8.4160545853233497</v>
      </c>
      <c r="F31" s="7" t="s">
        <v>85</v>
      </c>
      <c r="G31" s="1">
        <v>6</v>
      </c>
      <c r="H31" s="9">
        <f t="shared" si="0"/>
        <v>12.082625678135701</v>
      </c>
      <c r="I31" s="9">
        <f t="shared" si="1"/>
        <v>285.23262567813566</v>
      </c>
      <c r="J31" s="9">
        <f t="shared" si="2"/>
        <v>7.8884434191396333E-2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86.107879150631334</v>
      </c>
      <c r="P31" s="9">
        <f t="shared" si="5"/>
        <v>6.7925713262186855</v>
      </c>
      <c r="Q31" s="12">
        <f t="shared" si="6"/>
        <v>0.6792571326218686</v>
      </c>
      <c r="R31" s="9">
        <f t="shared" si="7"/>
        <v>4.0532094166666672</v>
      </c>
      <c r="S31" s="13">
        <f t="shared" si="8"/>
        <v>0.16758500802568577</v>
      </c>
      <c r="T31" s="2">
        <f t="shared" si="9"/>
        <v>0.34</v>
      </c>
      <c r="U31" s="14">
        <f t="shared" si="10"/>
        <v>5.6978902728733162E-2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6.9878902728733164E-2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15.5946433953716</v>
      </c>
      <c r="E32" s="10">
        <f t="shared" si="18"/>
        <v>12.082625678135701</v>
      </c>
      <c r="F32" s="7" t="s">
        <v>83</v>
      </c>
      <c r="G32" s="1">
        <v>7</v>
      </c>
      <c r="H32" s="9">
        <f t="shared" si="0"/>
        <v>15.5946433953716</v>
      </c>
      <c r="I32" s="9">
        <f t="shared" si="1"/>
        <v>288.74464339537155</v>
      </c>
      <c r="J32" s="9">
        <f t="shared" si="2"/>
        <v>0.11948439986766372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119.84740199107931</v>
      </c>
      <c r="P32" s="9">
        <f t="shared" si="5"/>
        <v>14.319894902602758</v>
      </c>
      <c r="Q32" s="12">
        <f t="shared" si="6"/>
        <v>1.4319894902602759</v>
      </c>
      <c r="R32" s="9">
        <f t="shared" si="7"/>
        <v>4.0532094166666672</v>
      </c>
      <c r="S32" s="13">
        <f t="shared" si="8"/>
        <v>0.35329768167713738</v>
      </c>
      <c r="T32" s="2">
        <f t="shared" si="9"/>
        <v>0.34</v>
      </c>
      <c r="U32" s="14">
        <f t="shared" si="10"/>
        <v>0.12012121177022672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0.14577121177022673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16.274007007221201</v>
      </c>
      <c r="E33" s="10">
        <f t="shared" si="18"/>
        <v>15.5946433953716</v>
      </c>
      <c r="F33" s="7" t="s">
        <v>83</v>
      </c>
      <c r="G33" s="1">
        <v>8</v>
      </c>
      <c r="H33" s="9">
        <f t="shared" si="0"/>
        <v>16.274007007221201</v>
      </c>
      <c r="I33" s="9">
        <f t="shared" si="1"/>
        <v>289.42400700722118</v>
      </c>
      <c r="J33" s="9">
        <f t="shared" si="2"/>
        <v>0.12932637070661884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146.05960125514321</v>
      </c>
      <c r="P33" s="9">
        <f t="shared" si="5"/>
        <v>18.889358137183581</v>
      </c>
      <c r="Q33" s="12">
        <f t="shared" si="6"/>
        <v>1.8889358137183583</v>
      </c>
      <c r="R33" s="9">
        <f t="shared" si="7"/>
        <v>4.0532094166666672</v>
      </c>
      <c r="S33" s="13">
        <f t="shared" si="8"/>
        <v>0.46603459617731935</v>
      </c>
      <c r="T33" s="2">
        <f t="shared" si="9"/>
        <v>0.34</v>
      </c>
      <c r="U33" s="14">
        <f t="shared" si="10"/>
        <v>0.1584517627002886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0.18410176270028861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14.724794580505099</v>
      </c>
      <c r="E34" s="10">
        <f t="shared" si="18"/>
        <v>16.274007007221201</v>
      </c>
      <c r="F34" s="7" t="s">
        <v>83</v>
      </c>
      <c r="G34" s="1">
        <v>9</v>
      </c>
      <c r="H34" s="9">
        <f t="shared" si="0"/>
        <v>14.724794580505099</v>
      </c>
      <c r="I34" s="9">
        <f t="shared" si="1"/>
        <v>287.87479458050507</v>
      </c>
      <c r="J34" s="9">
        <f t="shared" si="2"/>
        <v>0.1079095501453695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167.70233728462628</v>
      </c>
      <c r="P34" s="9">
        <f t="shared" si="5"/>
        <v>18.09668377471105</v>
      </c>
      <c r="Q34" s="12">
        <f t="shared" si="6"/>
        <v>1.8096683774711051</v>
      </c>
      <c r="R34" s="9">
        <f t="shared" si="7"/>
        <v>4.0532094166666672</v>
      </c>
      <c r="S34" s="13">
        <f t="shared" si="8"/>
        <v>0.44647788738223265</v>
      </c>
      <c r="T34" s="2">
        <f t="shared" si="9"/>
        <v>0.34</v>
      </c>
      <c r="U34" s="14">
        <f t="shared" si="10"/>
        <v>0.15180248170995911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0.17745248170995911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12.1659334039156</v>
      </c>
      <c r="E35" s="10">
        <f t="shared" si="18"/>
        <v>14.724794580505099</v>
      </c>
      <c r="F35" s="7" t="s">
        <v>83</v>
      </c>
      <c r="G35" s="1">
        <v>10</v>
      </c>
      <c r="H35" s="9">
        <f t="shared" si="0"/>
        <v>12.1659334039156</v>
      </c>
      <c r="I35" s="9">
        <f t="shared" si="1"/>
        <v>285.31593340391555</v>
      </c>
      <c r="J35" s="9">
        <f t="shared" si="2"/>
        <v>7.9674627402037873E-2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190.13774767658191</v>
      </c>
      <c r="P35" s="9">
        <f t="shared" si="5"/>
        <v>15.149154201194357</v>
      </c>
      <c r="Q35" s="12">
        <f t="shared" si="6"/>
        <v>1.5149154201194357</v>
      </c>
      <c r="R35" s="9">
        <f t="shared" si="7"/>
        <v>4.0532094166666672</v>
      </c>
      <c r="S35" s="13">
        <f t="shared" si="8"/>
        <v>0.37375700695112174</v>
      </c>
      <c r="T35" s="2">
        <f t="shared" si="9"/>
        <v>0.34</v>
      </c>
      <c r="U35" s="14">
        <f t="shared" si="10"/>
        <v>0.1270773823633814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0.1527273823633814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9.8804607998646397</v>
      </c>
      <c r="E36" s="10">
        <f t="shared" si="18"/>
        <v>12.1659334039156</v>
      </c>
      <c r="F36" s="7" t="s">
        <v>83</v>
      </c>
      <c r="G36" s="1">
        <v>11</v>
      </c>
      <c r="H36" s="9">
        <f t="shared" si="0"/>
        <v>9.8804607998646397</v>
      </c>
      <c r="I36" s="9">
        <f t="shared" si="1"/>
        <v>283.03046079986461</v>
      </c>
      <c r="J36" s="9">
        <f t="shared" si="2"/>
        <v>6.0484115390554434E-2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166.23916380161816</v>
      </c>
      <c r="O36" s="9">
        <f t="shared" si="19"/>
        <v>49.281523840436051</v>
      </c>
      <c r="P36" s="9">
        <f t="shared" si="5"/>
        <v>2.9807493745872935</v>
      </c>
      <c r="Q36" s="12">
        <f t="shared" si="6"/>
        <v>0.29807493745872937</v>
      </c>
      <c r="R36" s="9">
        <f t="shared" si="7"/>
        <v>4.0532094166666672</v>
      </c>
      <c r="S36" s="13">
        <f t="shared" si="8"/>
        <v>7.3540472947944607E-2</v>
      </c>
      <c r="T36" s="2">
        <f t="shared" si="9"/>
        <v>0.34</v>
      </c>
      <c r="U36" s="14">
        <f t="shared" si="10"/>
        <v>2.500376080230117E-2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3.7903760802301172E-2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8.0815720635665294</v>
      </c>
      <c r="E37" s="10">
        <f t="shared" si="18"/>
        <v>9.8804607998646397</v>
      </c>
      <c r="F37" s="7" t="s">
        <v>85</v>
      </c>
      <c r="G37" s="1">
        <v>12</v>
      </c>
      <c r="H37" s="9">
        <f t="shared" si="0"/>
        <v>8.0815720635665294</v>
      </c>
      <c r="I37" s="9">
        <f t="shared" si="1"/>
        <v>281.23157206356649</v>
      </c>
      <c r="J37" s="9">
        <f t="shared" si="2"/>
        <v>4.8537177215624686E-2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86.832868632515428</v>
      </c>
      <c r="P37" s="9">
        <f t="shared" si="5"/>
        <v>4.2146223329574592</v>
      </c>
      <c r="Q37" s="12">
        <f t="shared" si="6"/>
        <v>0.42146223329574595</v>
      </c>
      <c r="R37" s="9">
        <f t="shared" si="7"/>
        <v>4.0532094166666672</v>
      </c>
      <c r="S37" s="13">
        <f t="shared" si="8"/>
        <v>0.10398234829977122</v>
      </c>
      <c r="T37" s="2">
        <f t="shared" si="9"/>
        <v>0.34</v>
      </c>
      <c r="U37" s="14">
        <f t="shared" si="10"/>
        <v>3.5353998421922217E-2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4.8253998421922219E-2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8.18863194126736</v>
      </c>
      <c r="E38" s="10">
        <f t="shared" si="18"/>
        <v>8.0815720635665294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6.3581223665161302</v>
      </c>
      <c r="E42" s="7"/>
      <c r="F42" s="7"/>
      <c r="G42" s="1">
        <v>1</v>
      </c>
      <c r="H42" s="9">
        <f t="shared" ref="H42:H53" si="20">E43</f>
        <v>6.3581223665161302</v>
      </c>
      <c r="I42" s="9">
        <f t="shared" ref="I42:I53" si="21">H42+273.15</f>
        <v>279.50812236651609</v>
      </c>
      <c r="J42" s="9">
        <f t="shared" ref="J42:J53" si="22">EXP(($C$15*(I42-$C$13))/($C$16*I42*$C$13))</f>
        <v>3.9206819405272333E-2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2.3075663646215601</v>
      </c>
      <c r="Q42" s="12">
        <f t="shared" ref="Q42:Q53" si="26">P42*$B$44</f>
        <v>0.55381592750917441</v>
      </c>
      <c r="R42" s="9">
        <f t="shared" ref="R42:R53" si="27">L42*$B$44</f>
        <v>14.125500000000001</v>
      </c>
      <c r="S42" s="13">
        <f t="shared" ref="S42:S53" si="28">Q42/R42</f>
        <v>3.9206819405272333E-2</v>
      </c>
      <c r="T42" s="2">
        <f t="shared" ref="T42:T53" si="29">$B$43/100</f>
        <v>0.43</v>
      </c>
      <c r="U42" s="14">
        <f t="shared" ref="U42:U53" si="30">S42*T42</f>
        <v>1.6858932344267104E-2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2.5278932344267105E-2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549457.5</v>
      </c>
      <c r="AU42" s="1">
        <f t="shared" ref="AU42:AU53" si="38">AT42*10000*AS42*0.67*AR42*AQ42</f>
        <v>3057053294.4830437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5.6939663187535796</v>
      </c>
      <c r="E43" s="10">
        <f t="shared" ref="E43:E54" si="40">D42</f>
        <v>6.3581223665161302</v>
      </c>
      <c r="F43" s="7" t="s">
        <v>83</v>
      </c>
      <c r="G43" s="1">
        <v>2</v>
      </c>
      <c r="H43" s="9">
        <f t="shared" si="20"/>
        <v>5.6939663187535796</v>
      </c>
      <c r="I43" s="9">
        <f t="shared" si="21"/>
        <v>278.84396631875353</v>
      </c>
      <c r="J43" s="9">
        <f t="shared" si="22"/>
        <v>3.6085060870948496E-2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115.40493363537844</v>
      </c>
      <c r="P43" s="9">
        <f t="shared" si="25"/>
        <v>4.1643940550404022</v>
      </c>
      <c r="Q43" s="12">
        <f t="shared" si="26"/>
        <v>0.99945457320969644</v>
      </c>
      <c r="R43" s="9">
        <f t="shared" si="27"/>
        <v>14.125500000000001</v>
      </c>
      <c r="S43" s="13">
        <f t="shared" si="28"/>
        <v>7.0755341277101438E-2</v>
      </c>
      <c r="T43" s="2">
        <f t="shared" si="29"/>
        <v>0.43</v>
      </c>
      <c r="U43" s="14">
        <f t="shared" si="30"/>
        <v>3.0424796749153618E-2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3.8844796749153615E-2</v>
      </c>
      <c r="AR43" s="9">
        <f t="shared" si="35"/>
        <v>136.875</v>
      </c>
      <c r="AS43" s="1">
        <f t="shared" si="36"/>
        <v>0.24</v>
      </c>
      <c r="AT43" s="1">
        <f t="shared" si="37"/>
        <v>549457.5</v>
      </c>
      <c r="AU43" s="1">
        <f t="shared" si="38"/>
        <v>4697611918.8220072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3.9290046919401398</v>
      </c>
      <c r="E44" s="10">
        <f t="shared" si="40"/>
        <v>5.6939663187535796</v>
      </c>
      <c r="F44" s="7" t="s">
        <v>83</v>
      </c>
      <c r="G44" s="1">
        <v>3</v>
      </c>
      <c r="H44" s="9">
        <f t="shared" si="20"/>
        <v>3.9290046919401398</v>
      </c>
      <c r="I44" s="9">
        <f t="shared" si="21"/>
        <v>277.0790046919401</v>
      </c>
      <c r="J44" s="9">
        <f t="shared" si="22"/>
        <v>2.8888761414054789E-2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170.09678958033805</v>
      </c>
      <c r="P44" s="9">
        <f t="shared" si="25"/>
        <v>4.9138855714830667</v>
      </c>
      <c r="Q44" s="12">
        <f t="shared" si="26"/>
        <v>1.179332537155936</v>
      </c>
      <c r="R44" s="9">
        <f t="shared" si="27"/>
        <v>14.125500000000001</v>
      </c>
      <c r="S44" s="13">
        <f t="shared" si="28"/>
        <v>8.348961361763732E-2</v>
      </c>
      <c r="T44" s="2">
        <f t="shared" si="29"/>
        <v>0.43</v>
      </c>
      <c r="U44" s="14">
        <f t="shared" si="30"/>
        <v>3.5900533855584046E-2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4.4320533855584043E-2</v>
      </c>
      <c r="AR44" s="9">
        <f t="shared" si="35"/>
        <v>136.875</v>
      </c>
      <c r="AS44" s="1">
        <f t="shared" si="36"/>
        <v>0.24</v>
      </c>
      <c r="AT44" s="1">
        <f t="shared" si="37"/>
        <v>549457.5</v>
      </c>
      <c r="AU44" s="1">
        <f t="shared" si="38"/>
        <v>5359808404.5344458</v>
      </c>
    </row>
    <row r="45" spans="1:48" x14ac:dyDescent="0.15">
      <c r="C45" s="7">
        <v>3</v>
      </c>
      <c r="D45" s="7">
        <f t="shared" si="39"/>
        <v>4.6094578055727604</v>
      </c>
      <c r="E45" s="10">
        <f t="shared" si="40"/>
        <v>3.9290046919401398</v>
      </c>
      <c r="F45" s="7" t="s">
        <v>83</v>
      </c>
      <c r="G45" s="1">
        <v>4</v>
      </c>
      <c r="H45" s="9">
        <f t="shared" si="20"/>
        <v>4.6094578055727604</v>
      </c>
      <c r="I45" s="9">
        <f t="shared" si="21"/>
        <v>277.75945780557277</v>
      </c>
      <c r="J45" s="9">
        <f t="shared" si="22"/>
        <v>3.1485918637578846E-2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224.03915400885498</v>
      </c>
      <c r="P45" s="9">
        <f t="shared" si="25"/>
        <v>7.0540785747548043</v>
      </c>
      <c r="Q45" s="12">
        <f t="shared" si="26"/>
        <v>1.6929788579411529</v>
      </c>
      <c r="R45" s="9">
        <f t="shared" si="27"/>
        <v>14.125500000000001</v>
      </c>
      <c r="S45" s="13">
        <f t="shared" si="28"/>
        <v>0.11985266772440996</v>
      </c>
      <c r="T45" s="2">
        <f t="shared" si="29"/>
        <v>0.43</v>
      </c>
      <c r="U45" s="14">
        <f t="shared" si="30"/>
        <v>5.1536647121496283E-2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5.995664712149628E-2</v>
      </c>
      <c r="AR45" s="9">
        <f t="shared" si="35"/>
        <v>136.875</v>
      </c>
      <c r="AS45" s="1">
        <f t="shared" si="36"/>
        <v>0.24</v>
      </c>
      <c r="AT45" s="1">
        <f t="shared" si="37"/>
        <v>549457.5</v>
      </c>
      <c r="AU45" s="1">
        <f t="shared" si="38"/>
        <v>7250728120.663496</v>
      </c>
    </row>
    <row r="46" spans="1:48" x14ac:dyDescent="0.15">
      <c r="C46" s="7">
        <v>4</v>
      </c>
      <c r="D46" s="7">
        <f t="shared" si="39"/>
        <v>8.4160545853233497</v>
      </c>
      <c r="E46" s="10">
        <f t="shared" si="40"/>
        <v>4.6094578055727604</v>
      </c>
      <c r="F46" s="7" t="s">
        <v>83</v>
      </c>
      <c r="G46" s="1">
        <v>5</v>
      </c>
      <c r="H46" s="9">
        <f t="shared" si="20"/>
        <v>8.4160545853233497</v>
      </c>
      <c r="I46" s="9">
        <f t="shared" si="21"/>
        <v>281.56605458532334</v>
      </c>
      <c r="J46" s="9">
        <f t="shared" si="22"/>
        <v>5.0575068110088196E-2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206.13582166239519</v>
      </c>
      <c r="O46" s="9">
        <f t="shared" si="41"/>
        <v>69.705503771705025</v>
      </c>
      <c r="P46" s="9">
        <f t="shared" si="25"/>
        <v>3.5253606009019913</v>
      </c>
      <c r="Q46" s="12">
        <f t="shared" si="26"/>
        <v>0.84608654421647789</v>
      </c>
      <c r="R46" s="9">
        <f t="shared" si="27"/>
        <v>14.125500000000001</v>
      </c>
      <c r="S46" s="13">
        <f t="shared" si="28"/>
        <v>5.9897812057376931E-2</v>
      </c>
      <c r="T46" s="2">
        <f t="shared" si="29"/>
        <v>0.43</v>
      </c>
      <c r="U46" s="14">
        <f t="shared" si="30"/>
        <v>2.5756059184672081E-2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3.4176059184672078E-2</v>
      </c>
      <c r="AR46" s="9">
        <f t="shared" si="35"/>
        <v>136.875</v>
      </c>
      <c r="AS46" s="1">
        <f t="shared" si="36"/>
        <v>0.24</v>
      </c>
      <c r="AT46" s="1">
        <f t="shared" si="37"/>
        <v>549457.5</v>
      </c>
      <c r="AU46" s="1">
        <f t="shared" si="38"/>
        <v>4133008186.4253798</v>
      </c>
    </row>
    <row r="47" spans="1:48" x14ac:dyDescent="0.15">
      <c r="C47" s="7">
        <v>5</v>
      </c>
      <c r="D47" s="7">
        <f t="shared" si="39"/>
        <v>12.082625678135701</v>
      </c>
      <c r="E47" s="10">
        <f t="shared" si="40"/>
        <v>8.4160545853233497</v>
      </c>
      <c r="F47" s="7" t="s">
        <v>85</v>
      </c>
      <c r="G47" s="1">
        <v>6</v>
      </c>
      <c r="H47" s="9">
        <f t="shared" si="20"/>
        <v>12.082625678135701</v>
      </c>
      <c r="I47" s="9">
        <f t="shared" si="21"/>
        <v>285.23262567813566</v>
      </c>
      <c r="J47" s="9">
        <f t="shared" si="22"/>
        <v>7.8884434191396333E-2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125.03639317080302</v>
      </c>
      <c r="P47" s="9">
        <f t="shared" si="25"/>
        <v>9.8634251286117696</v>
      </c>
      <c r="Q47" s="12">
        <f t="shared" si="26"/>
        <v>2.3672220308668246</v>
      </c>
      <c r="R47" s="9">
        <f t="shared" si="27"/>
        <v>14.125500000000001</v>
      </c>
      <c r="S47" s="13">
        <f t="shared" si="28"/>
        <v>0.16758500802568577</v>
      </c>
      <c r="T47" s="2">
        <f t="shared" si="29"/>
        <v>0.43</v>
      </c>
      <c r="U47" s="14">
        <f t="shared" si="30"/>
        <v>7.2061553451044882E-2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8.0481553451044893E-2</v>
      </c>
      <c r="AR47" s="9">
        <f t="shared" si="35"/>
        <v>136.875</v>
      </c>
      <c r="AS47" s="1">
        <f t="shared" si="36"/>
        <v>0.24</v>
      </c>
      <c r="AT47" s="1">
        <f t="shared" si="37"/>
        <v>549457.5</v>
      </c>
      <c r="AU47" s="1">
        <f t="shared" si="38"/>
        <v>9732863507.5218067</v>
      </c>
    </row>
    <row r="48" spans="1:48" x14ac:dyDescent="0.15">
      <c r="C48" s="7">
        <v>6</v>
      </c>
      <c r="D48" s="7">
        <f t="shared" si="39"/>
        <v>15.5946433953716</v>
      </c>
      <c r="E48" s="10">
        <f t="shared" si="40"/>
        <v>12.082625678135701</v>
      </c>
      <c r="F48" s="7" t="s">
        <v>83</v>
      </c>
      <c r="G48" s="1">
        <v>7</v>
      </c>
      <c r="H48" s="9">
        <f t="shared" si="20"/>
        <v>15.5946433953716</v>
      </c>
      <c r="I48" s="9">
        <f t="shared" si="21"/>
        <v>288.74464339537155</v>
      </c>
      <c r="J48" s="9">
        <f t="shared" si="22"/>
        <v>0.11948439986766372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174.02921804219125</v>
      </c>
      <c r="P48" s="9">
        <f t="shared" si="25"/>
        <v>20.793776677210015</v>
      </c>
      <c r="Q48" s="12">
        <f t="shared" si="26"/>
        <v>4.9905064025304036</v>
      </c>
      <c r="R48" s="9">
        <f t="shared" si="27"/>
        <v>14.125500000000001</v>
      </c>
      <c r="S48" s="13">
        <f t="shared" si="28"/>
        <v>0.35329768167713732</v>
      </c>
      <c r="T48" s="2">
        <f t="shared" si="29"/>
        <v>0.43</v>
      </c>
      <c r="U48" s="14">
        <f t="shared" si="30"/>
        <v>0.15191800312116904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0.16751800312116905</v>
      </c>
      <c r="AR48" s="9">
        <f t="shared" si="35"/>
        <v>136.875</v>
      </c>
      <c r="AS48" s="1">
        <f t="shared" si="36"/>
        <v>0.24</v>
      </c>
      <c r="AT48" s="1">
        <f t="shared" si="37"/>
        <v>549457.5</v>
      </c>
      <c r="AU48" s="1">
        <f t="shared" si="38"/>
        <v>20258429286.19294</v>
      </c>
    </row>
    <row r="49" spans="1:48" x14ac:dyDescent="0.15">
      <c r="C49" s="7">
        <v>7</v>
      </c>
      <c r="D49" s="7">
        <f t="shared" si="39"/>
        <v>16.274007007221201</v>
      </c>
      <c r="E49" s="10">
        <f t="shared" si="40"/>
        <v>15.5946433953716</v>
      </c>
      <c r="F49" s="7" t="s">
        <v>83</v>
      </c>
      <c r="G49" s="1">
        <v>8</v>
      </c>
      <c r="H49" s="9">
        <f t="shared" si="20"/>
        <v>16.274007007221201</v>
      </c>
      <c r="I49" s="9">
        <f t="shared" si="21"/>
        <v>289.42400700722118</v>
      </c>
      <c r="J49" s="9">
        <f t="shared" si="22"/>
        <v>0.12932637070661884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212.09169136498122</v>
      </c>
      <c r="P49" s="9">
        <f t="shared" si="25"/>
        <v>27.429048701261351</v>
      </c>
      <c r="Q49" s="12">
        <f t="shared" si="26"/>
        <v>6.5829716883027238</v>
      </c>
      <c r="R49" s="9">
        <f t="shared" si="27"/>
        <v>14.125500000000001</v>
      </c>
      <c r="S49" s="13">
        <f t="shared" si="28"/>
        <v>0.46603459617731929</v>
      </c>
      <c r="T49" s="2">
        <f t="shared" si="29"/>
        <v>0.43</v>
      </c>
      <c r="U49" s="14">
        <f t="shared" si="30"/>
        <v>0.20039487635624728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0.21599487635624726</v>
      </c>
      <c r="AR49" s="9">
        <f t="shared" si="35"/>
        <v>136.875</v>
      </c>
      <c r="AS49" s="1">
        <f t="shared" si="36"/>
        <v>0.24</v>
      </c>
      <c r="AT49" s="1">
        <f t="shared" si="37"/>
        <v>549457.5</v>
      </c>
      <c r="AU49" s="1">
        <f t="shared" si="38"/>
        <v>26120875651.066475</v>
      </c>
    </row>
    <row r="50" spans="1:48" x14ac:dyDescent="0.15">
      <c r="C50" s="7">
        <v>8</v>
      </c>
      <c r="D50" s="7">
        <f t="shared" si="39"/>
        <v>14.724794580505099</v>
      </c>
      <c r="E50" s="10">
        <f t="shared" si="40"/>
        <v>16.274007007221201</v>
      </c>
      <c r="F50" s="7" t="s">
        <v>83</v>
      </c>
      <c r="G50" s="1">
        <v>9</v>
      </c>
      <c r="H50" s="9">
        <f t="shared" si="20"/>
        <v>14.724794580505099</v>
      </c>
      <c r="I50" s="9">
        <f t="shared" si="21"/>
        <v>287.87479458050507</v>
      </c>
      <c r="J50" s="9">
        <f t="shared" si="22"/>
        <v>0.1079095501453695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243.51889266371984</v>
      </c>
      <c r="P50" s="9">
        <f t="shared" si="25"/>
        <v>26.278014159240531</v>
      </c>
      <c r="Q50" s="12">
        <f t="shared" si="26"/>
        <v>6.3067233982177271</v>
      </c>
      <c r="R50" s="9">
        <f t="shared" si="27"/>
        <v>14.125500000000001</v>
      </c>
      <c r="S50" s="13">
        <f t="shared" si="28"/>
        <v>0.4464778873822326</v>
      </c>
      <c r="T50" s="2">
        <f t="shared" si="29"/>
        <v>0.43</v>
      </c>
      <c r="U50" s="14">
        <f t="shared" si="30"/>
        <v>0.19198549157436001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0.20758549157436001</v>
      </c>
      <c r="AR50" s="9">
        <f t="shared" si="35"/>
        <v>136.875</v>
      </c>
      <c r="AS50" s="1">
        <f t="shared" si="36"/>
        <v>0.24</v>
      </c>
      <c r="AT50" s="1">
        <f t="shared" si="37"/>
        <v>549457.5</v>
      </c>
      <c r="AU50" s="1">
        <f t="shared" si="38"/>
        <v>25103904795.575649</v>
      </c>
    </row>
    <row r="51" spans="1:48" x14ac:dyDescent="0.15">
      <c r="C51" s="7">
        <v>9</v>
      </c>
      <c r="D51" s="7">
        <f t="shared" si="39"/>
        <v>12.1659334039156</v>
      </c>
      <c r="E51" s="10">
        <f t="shared" si="40"/>
        <v>14.724794580505099</v>
      </c>
      <c r="F51" s="7" t="s">
        <v>83</v>
      </c>
      <c r="G51" s="1">
        <v>10</v>
      </c>
      <c r="H51" s="9">
        <f t="shared" si="20"/>
        <v>12.1659334039156</v>
      </c>
      <c r="I51" s="9">
        <f t="shared" si="21"/>
        <v>285.31593340391555</v>
      </c>
      <c r="J51" s="9">
        <f t="shared" si="22"/>
        <v>7.9674627402037873E-2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276.09712850447931</v>
      </c>
      <c r="P51" s="9">
        <f t="shared" si="25"/>
        <v>21.99793584036696</v>
      </c>
      <c r="Q51" s="12">
        <f t="shared" si="26"/>
        <v>5.2795046016880702</v>
      </c>
      <c r="R51" s="9">
        <f t="shared" si="27"/>
        <v>14.125500000000001</v>
      </c>
      <c r="S51" s="13">
        <f t="shared" si="28"/>
        <v>0.37375700695112174</v>
      </c>
      <c r="T51" s="2">
        <f t="shared" si="29"/>
        <v>0.43</v>
      </c>
      <c r="U51" s="14">
        <f t="shared" si="30"/>
        <v>0.16071551298898235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0.17631551298898235</v>
      </c>
      <c r="AR51" s="9">
        <f t="shared" si="35"/>
        <v>136.875</v>
      </c>
      <c r="AS51" s="1">
        <f t="shared" si="36"/>
        <v>0.24</v>
      </c>
      <c r="AT51" s="1">
        <f t="shared" si="37"/>
        <v>549457.5</v>
      </c>
      <c r="AU51" s="1">
        <f t="shared" si="38"/>
        <v>21322337213.884552</v>
      </c>
    </row>
    <row r="52" spans="1:48" x14ac:dyDescent="0.15">
      <c r="C52" s="7">
        <v>10</v>
      </c>
      <c r="D52" s="7">
        <f t="shared" si="39"/>
        <v>9.8804607998646397</v>
      </c>
      <c r="E52" s="10">
        <f t="shared" si="40"/>
        <v>12.1659334039156</v>
      </c>
      <c r="F52" s="7" t="s">
        <v>83</v>
      </c>
      <c r="G52" s="1">
        <v>11</v>
      </c>
      <c r="H52" s="9">
        <f t="shared" si="20"/>
        <v>9.8804607998646397</v>
      </c>
      <c r="I52" s="9">
        <f t="shared" si="21"/>
        <v>283.03046079986461</v>
      </c>
      <c r="J52" s="9">
        <f t="shared" si="22"/>
        <v>6.0484115390554434E-2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241.39423303090678</v>
      </c>
      <c r="O52" s="9">
        <f t="shared" si="41"/>
        <v>71.561209633205578</v>
      </c>
      <c r="P52" s="9">
        <f t="shared" si="25"/>
        <v>4.328316460942462</v>
      </c>
      <c r="Q52" s="12">
        <f t="shared" si="26"/>
        <v>1.0387959506261908</v>
      </c>
      <c r="R52" s="9">
        <f t="shared" si="27"/>
        <v>14.125500000000001</v>
      </c>
      <c r="S52" s="13">
        <f t="shared" si="28"/>
        <v>7.3540472947944552E-2</v>
      </c>
      <c r="T52" s="2">
        <f t="shared" si="29"/>
        <v>0.43</v>
      </c>
      <c r="U52" s="14">
        <f t="shared" si="30"/>
        <v>3.162240336761616E-2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4.0042403367616157E-2</v>
      </c>
      <c r="AR52" s="9">
        <f t="shared" si="35"/>
        <v>136.875</v>
      </c>
      <c r="AS52" s="1">
        <f t="shared" si="36"/>
        <v>0.24</v>
      </c>
      <c r="AT52" s="1">
        <f t="shared" si="37"/>
        <v>549457.5</v>
      </c>
      <c r="AU52" s="1">
        <f t="shared" si="38"/>
        <v>4842441898.5302248</v>
      </c>
    </row>
    <row r="53" spans="1:48" x14ac:dyDescent="0.15">
      <c r="C53" s="7">
        <v>11</v>
      </c>
      <c r="D53" s="7">
        <f t="shared" si="39"/>
        <v>8.0815720635665294</v>
      </c>
      <c r="E53" s="10">
        <f t="shared" si="40"/>
        <v>9.8804607998646397</v>
      </c>
      <c r="F53" s="7" t="s">
        <v>85</v>
      </c>
      <c r="G53" s="1">
        <v>12</v>
      </c>
      <c r="H53" s="9">
        <f t="shared" si="20"/>
        <v>8.0815720635665294</v>
      </c>
      <c r="I53" s="9">
        <f t="shared" si="21"/>
        <v>281.23157206356649</v>
      </c>
      <c r="J53" s="9">
        <f t="shared" si="22"/>
        <v>4.8537177215624686E-2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126.08914317226311</v>
      </c>
      <c r="P53" s="9">
        <f t="shared" si="25"/>
        <v>6.1200110871184075</v>
      </c>
      <c r="Q53" s="12">
        <f t="shared" si="26"/>
        <v>1.4688026609084177</v>
      </c>
      <c r="R53" s="9">
        <f t="shared" si="27"/>
        <v>14.125500000000001</v>
      </c>
      <c r="S53" s="13">
        <f t="shared" si="28"/>
        <v>0.10398234829977117</v>
      </c>
      <c r="T53" s="2">
        <f t="shared" si="29"/>
        <v>0.43</v>
      </c>
      <c r="U53" s="14">
        <f t="shared" si="30"/>
        <v>4.4712409768901604E-2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5.3132409768901601E-2</v>
      </c>
      <c r="AR53" s="9">
        <f t="shared" si="35"/>
        <v>136.875</v>
      </c>
      <c r="AS53" s="1">
        <f t="shared" si="36"/>
        <v>0.24</v>
      </c>
      <c r="AT53" s="1">
        <f t="shared" si="37"/>
        <v>549457.5</v>
      </c>
      <c r="AU53" s="1">
        <f t="shared" si="38"/>
        <v>6425453659.0300322</v>
      </c>
      <c r="AV53" s="1">
        <f>SUM(AU42:AU53)</f>
        <v>138304515936.73007</v>
      </c>
    </row>
    <row r="54" spans="1:48" x14ac:dyDescent="0.15">
      <c r="C54" s="7">
        <v>12</v>
      </c>
      <c r="D54" s="7">
        <f t="shared" si="39"/>
        <v>8.18863194126736</v>
      </c>
      <c r="E54" s="10">
        <f t="shared" si="40"/>
        <v>8.0815720635665294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6.3581223665161302</v>
      </c>
      <c r="E58" s="7"/>
      <c r="F58" s="7"/>
      <c r="G58" s="1">
        <v>1</v>
      </c>
      <c r="H58" s="9">
        <f t="shared" ref="H58:H69" si="42">E59</f>
        <v>6.3581223665161302</v>
      </c>
      <c r="I58" s="9">
        <f t="shared" ref="I58:I69" si="43">H58+273.15</f>
        <v>279.50812236651609</v>
      </c>
      <c r="J58" s="9">
        <f t="shared" ref="J58:J69" si="44">EXP(($C$15*(I58-$C$13))/($C$16*I58*$C$13))</f>
        <v>3.9206819405272333E-2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3.9115336826660036E-3</v>
      </c>
      <c r="Q58" s="12">
        <f t="shared" ref="Q58:Q69" si="48">P58*$B$60</f>
        <v>7.4319139970654069E-4</v>
      </c>
      <c r="R58" s="9">
        <f t="shared" ref="R58:R69" si="49">L58*$B$60</f>
        <v>1.8955666666666669E-2</v>
      </c>
      <c r="S58" s="13">
        <f t="shared" ref="S58:S69" si="50">Q58/R58</f>
        <v>3.9206819405272333E-2</v>
      </c>
      <c r="T58" s="2">
        <f t="shared" ref="T58:T69" si="51">$B$59/100</f>
        <v>0.01</v>
      </c>
      <c r="U58" s="14">
        <f t="shared" ref="U58:U69" si="52">S58*T58</f>
        <v>3.9206819405272335E-4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1.2392068194052724E-2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316540</v>
      </c>
      <c r="AU58" s="1">
        <f t="shared" ref="AU58:AU69" si="59">AT58*10000*AS58*0.67*AR58*AQ58</f>
        <v>49817996.580342829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5.6939663187535796</v>
      </c>
      <c r="E59" s="10">
        <f t="shared" ref="E59:E70" si="61">D58</f>
        <v>6.3581223665161302</v>
      </c>
      <c r="F59" s="7" t="s">
        <v>83</v>
      </c>
      <c r="G59" s="1">
        <v>2</v>
      </c>
      <c r="H59" s="9">
        <f t="shared" si="42"/>
        <v>5.6939663187535796</v>
      </c>
      <c r="I59" s="9">
        <f t="shared" si="43"/>
        <v>278.84396631875353</v>
      </c>
      <c r="J59" s="9">
        <f t="shared" si="44"/>
        <v>3.6085060870948496E-2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0.19562179965066734</v>
      </c>
      <c r="P59" s="9">
        <f t="shared" si="47"/>
        <v>7.0590245480788225E-3</v>
      </c>
      <c r="Q59" s="12">
        <f t="shared" si="48"/>
        <v>1.3412146641349763E-3</v>
      </c>
      <c r="R59" s="9">
        <f t="shared" si="49"/>
        <v>1.8955666666666669E-2</v>
      </c>
      <c r="S59" s="13">
        <f t="shared" si="50"/>
        <v>7.0755341277101452E-2</v>
      </c>
      <c r="T59" s="2">
        <f t="shared" si="51"/>
        <v>0.01</v>
      </c>
      <c r="U59" s="14">
        <f t="shared" si="52"/>
        <v>7.0755341277101451E-4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1.2707553412771015E-2</v>
      </c>
      <c r="AR59" s="9">
        <f t="shared" si="56"/>
        <v>9.9766666666666666</v>
      </c>
      <c r="AS59" s="1">
        <f t="shared" si="57"/>
        <v>0.19</v>
      </c>
      <c r="AT59" s="1">
        <f t="shared" si="58"/>
        <v>316540</v>
      </c>
      <c r="AU59" s="1">
        <f t="shared" si="59"/>
        <v>51086295.083961412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3.9290046919401398</v>
      </c>
      <c r="E60" s="10">
        <f t="shared" si="61"/>
        <v>5.6939663187535796</v>
      </c>
      <c r="F60" s="7" t="s">
        <v>83</v>
      </c>
      <c r="G60" s="1">
        <v>3</v>
      </c>
      <c r="H60" s="9">
        <f t="shared" si="42"/>
        <v>3.9290046919401398</v>
      </c>
      <c r="I60" s="9">
        <f t="shared" si="43"/>
        <v>277.0790046919401</v>
      </c>
      <c r="J60" s="9">
        <f t="shared" si="44"/>
        <v>2.8888761414054789E-2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0.28832944176925518</v>
      </c>
      <c r="P60" s="9">
        <f t="shared" si="47"/>
        <v>8.3294804519196165E-3</v>
      </c>
      <c r="Q60" s="12">
        <f t="shared" si="48"/>
        <v>1.5826012858647272E-3</v>
      </c>
      <c r="R60" s="9">
        <f t="shared" si="49"/>
        <v>1.8955666666666669E-2</v>
      </c>
      <c r="S60" s="13">
        <f t="shared" si="50"/>
        <v>8.3489613617637307E-2</v>
      </c>
      <c r="T60" s="2">
        <f t="shared" si="51"/>
        <v>0.01</v>
      </c>
      <c r="U60" s="14">
        <f t="shared" si="52"/>
        <v>8.3489613617637303E-4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1.2834896136176374E-2</v>
      </c>
      <c r="AR60" s="9">
        <f t="shared" si="56"/>
        <v>9.9766666666666666</v>
      </c>
      <c r="AS60" s="1">
        <f t="shared" si="57"/>
        <v>0.19</v>
      </c>
      <c r="AT60" s="1">
        <f t="shared" si="58"/>
        <v>316540</v>
      </c>
      <c r="AU60" s="1">
        <f t="shared" si="59"/>
        <v>51598232.176285066</v>
      </c>
    </row>
    <row r="61" spans="1:48" x14ac:dyDescent="0.15">
      <c r="C61" s="7">
        <v>3</v>
      </c>
      <c r="D61" s="7">
        <f t="shared" si="60"/>
        <v>4.6094578055727604</v>
      </c>
      <c r="E61" s="10">
        <f t="shared" si="61"/>
        <v>3.9290046919401398</v>
      </c>
      <c r="F61" s="7" t="s">
        <v>83</v>
      </c>
      <c r="G61" s="1">
        <v>4</v>
      </c>
      <c r="H61" s="9">
        <f t="shared" si="42"/>
        <v>4.6094578055727604</v>
      </c>
      <c r="I61" s="9">
        <f t="shared" si="43"/>
        <v>277.75945780557277</v>
      </c>
      <c r="J61" s="9">
        <f t="shared" si="44"/>
        <v>3.1485918637578846E-2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0.37976662798400224</v>
      </c>
      <c r="P61" s="9">
        <f t="shared" si="47"/>
        <v>1.1957301149971967E-2</v>
      </c>
      <c r="Q61" s="12">
        <f t="shared" si="48"/>
        <v>2.271887218494674E-3</v>
      </c>
      <c r="R61" s="9">
        <f t="shared" si="49"/>
        <v>1.8955666666666669E-2</v>
      </c>
      <c r="S61" s="13">
        <f t="shared" si="50"/>
        <v>0.11985266772440996</v>
      </c>
      <c r="T61" s="2">
        <f t="shared" si="51"/>
        <v>0.01</v>
      </c>
      <c r="U61" s="14">
        <f t="shared" si="52"/>
        <v>1.1985266772440997E-3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1.31985266772441E-2</v>
      </c>
      <c r="AR61" s="9">
        <f t="shared" si="56"/>
        <v>9.9766666666666666</v>
      </c>
      <c r="AS61" s="1">
        <f t="shared" si="57"/>
        <v>0.19</v>
      </c>
      <c r="AT61" s="1">
        <f t="shared" si="58"/>
        <v>316540</v>
      </c>
      <c r="AU61" s="1">
        <f t="shared" si="59"/>
        <v>53060082.189353436</v>
      </c>
    </row>
    <row r="62" spans="1:48" x14ac:dyDescent="0.15">
      <c r="C62" s="7">
        <v>4</v>
      </c>
      <c r="D62" s="7">
        <f t="shared" si="60"/>
        <v>8.4160545853233497</v>
      </c>
      <c r="E62" s="10">
        <f t="shared" si="61"/>
        <v>4.6094578055727604</v>
      </c>
      <c r="F62" s="7" t="s">
        <v>83</v>
      </c>
      <c r="G62" s="1">
        <v>5</v>
      </c>
      <c r="H62" s="9">
        <f t="shared" si="42"/>
        <v>8.4160545853233497</v>
      </c>
      <c r="I62" s="9">
        <f t="shared" si="43"/>
        <v>281.56605458532334</v>
      </c>
      <c r="J62" s="9">
        <f t="shared" si="44"/>
        <v>5.0575068110088196E-2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0.34941886049232879</v>
      </c>
      <c r="O62" s="9">
        <f t="shared" si="62"/>
        <v>0.11815713300836816</v>
      </c>
      <c r="P62" s="9">
        <f t="shared" si="47"/>
        <v>5.9758050495909701E-3</v>
      </c>
      <c r="Q62" s="12">
        <f t="shared" si="48"/>
        <v>1.1354029594222842E-3</v>
      </c>
      <c r="R62" s="9">
        <f t="shared" si="49"/>
        <v>1.8955666666666669E-2</v>
      </c>
      <c r="S62" s="13">
        <f t="shared" si="50"/>
        <v>5.9897812057376904E-2</v>
      </c>
      <c r="T62" s="2">
        <f t="shared" si="51"/>
        <v>0.01</v>
      </c>
      <c r="U62" s="14">
        <f t="shared" si="52"/>
        <v>5.9897812057376908E-4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1.259897812057377E-2</v>
      </c>
      <c r="AR62" s="9">
        <f t="shared" si="56"/>
        <v>9.9766666666666666</v>
      </c>
      <c r="AS62" s="1">
        <f t="shared" si="57"/>
        <v>0.19</v>
      </c>
      <c r="AT62" s="1">
        <f t="shared" si="58"/>
        <v>316540</v>
      </c>
      <c r="AU62" s="1">
        <f t="shared" si="59"/>
        <v>50649805.915996052</v>
      </c>
    </row>
    <row r="63" spans="1:48" x14ac:dyDescent="0.15">
      <c r="C63" s="7">
        <v>5</v>
      </c>
      <c r="D63" s="7">
        <f t="shared" si="60"/>
        <v>12.082625678135701</v>
      </c>
      <c r="E63" s="10">
        <f t="shared" si="61"/>
        <v>8.4160545853233497</v>
      </c>
      <c r="F63" s="7" t="s">
        <v>85</v>
      </c>
      <c r="G63" s="1">
        <v>6</v>
      </c>
      <c r="H63" s="9">
        <f t="shared" si="42"/>
        <v>12.082625678135701</v>
      </c>
      <c r="I63" s="9">
        <f t="shared" si="43"/>
        <v>285.23262567813566</v>
      </c>
      <c r="J63" s="9">
        <f t="shared" si="44"/>
        <v>7.8884434191396333E-2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0.21194799462544386</v>
      </c>
      <c r="P63" s="9">
        <f t="shared" si="47"/>
        <v>1.671939763402925E-2</v>
      </c>
      <c r="Q63" s="12">
        <f t="shared" si="48"/>
        <v>3.1766855504655575E-3</v>
      </c>
      <c r="R63" s="9">
        <f t="shared" si="49"/>
        <v>1.8955666666666669E-2</v>
      </c>
      <c r="S63" s="13">
        <f t="shared" si="50"/>
        <v>0.16758500802568574</v>
      </c>
      <c r="T63" s="2">
        <f t="shared" si="51"/>
        <v>0.01</v>
      </c>
      <c r="U63" s="14">
        <f t="shared" si="52"/>
        <v>1.6758500802568574E-3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1.3675850080256858E-2</v>
      </c>
      <c r="AR63" s="9">
        <f t="shared" si="56"/>
        <v>9.9766666666666666</v>
      </c>
      <c r="AS63" s="1">
        <f t="shared" si="57"/>
        <v>0.19</v>
      </c>
      <c r="AT63" s="1">
        <f t="shared" si="58"/>
        <v>316540</v>
      </c>
      <c r="AU63" s="1">
        <f t="shared" si="59"/>
        <v>54978994.77816727</v>
      </c>
    </row>
    <row r="64" spans="1:48" x14ac:dyDescent="0.15">
      <c r="C64" s="7">
        <v>6</v>
      </c>
      <c r="D64" s="7">
        <f t="shared" si="60"/>
        <v>15.5946433953716</v>
      </c>
      <c r="E64" s="10">
        <f t="shared" si="61"/>
        <v>12.082625678135701</v>
      </c>
      <c r="F64" s="7" t="s">
        <v>83</v>
      </c>
      <c r="G64" s="1">
        <v>7</v>
      </c>
      <c r="H64" s="9">
        <f t="shared" si="42"/>
        <v>15.5946433953716</v>
      </c>
      <c r="I64" s="9">
        <f t="shared" si="43"/>
        <v>288.74464339537155</v>
      </c>
      <c r="J64" s="9">
        <f t="shared" si="44"/>
        <v>0.11948439986766372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0.29499526365808132</v>
      </c>
      <c r="P64" s="9">
        <f t="shared" si="47"/>
        <v>3.5247332041989078E-2</v>
      </c>
      <c r="Q64" s="12">
        <f t="shared" si="48"/>
        <v>6.6969930879779253E-3</v>
      </c>
      <c r="R64" s="9">
        <f t="shared" si="49"/>
        <v>1.8955666666666669E-2</v>
      </c>
      <c r="S64" s="13">
        <f t="shared" si="50"/>
        <v>0.35329768167713743</v>
      </c>
      <c r="T64" s="2">
        <f t="shared" si="51"/>
        <v>0.01</v>
      </c>
      <c r="U64" s="14">
        <f t="shared" si="52"/>
        <v>3.5329768167713742E-3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2.3632976816771373E-2</v>
      </c>
      <c r="AR64" s="9">
        <f t="shared" si="56"/>
        <v>9.9766666666666666</v>
      </c>
      <c r="AS64" s="1">
        <f t="shared" si="57"/>
        <v>0.19</v>
      </c>
      <c r="AT64" s="1">
        <f t="shared" si="58"/>
        <v>316540</v>
      </c>
      <c r="AU64" s="1">
        <f t="shared" si="59"/>
        <v>95008156.814879164</v>
      </c>
    </row>
    <row r="65" spans="1:48" x14ac:dyDescent="0.15">
      <c r="C65" s="7">
        <v>7</v>
      </c>
      <c r="D65" s="7">
        <f t="shared" si="60"/>
        <v>16.274007007221201</v>
      </c>
      <c r="E65" s="10">
        <f t="shared" si="61"/>
        <v>15.5946433953716</v>
      </c>
      <c r="F65" s="7" t="s">
        <v>83</v>
      </c>
      <c r="G65" s="1">
        <v>8</v>
      </c>
      <c r="H65" s="9">
        <f t="shared" si="42"/>
        <v>16.274007007221201</v>
      </c>
      <c r="I65" s="9">
        <f t="shared" si="43"/>
        <v>289.42400700722118</v>
      </c>
      <c r="J65" s="9">
        <f t="shared" si="44"/>
        <v>0.12932637070661884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0.35951459828275889</v>
      </c>
      <c r="P65" s="9">
        <f t="shared" si="47"/>
        <v>4.6494718211957227E-2</v>
      </c>
      <c r="Q65" s="12">
        <f t="shared" si="48"/>
        <v>8.8339964602718729E-3</v>
      </c>
      <c r="R65" s="9">
        <f t="shared" si="49"/>
        <v>1.8955666666666669E-2</v>
      </c>
      <c r="S65" s="13">
        <f t="shared" si="50"/>
        <v>0.46603459617731929</v>
      </c>
      <c r="T65" s="2">
        <f t="shared" si="51"/>
        <v>0.01</v>
      </c>
      <c r="U65" s="14">
        <f t="shared" si="52"/>
        <v>4.660345961773193E-3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2.4760345961773192E-2</v>
      </c>
      <c r="AR65" s="9">
        <f t="shared" si="56"/>
        <v>9.9766666666666666</v>
      </c>
      <c r="AS65" s="1">
        <f t="shared" si="57"/>
        <v>0.19</v>
      </c>
      <c r="AT65" s="1">
        <f t="shared" si="58"/>
        <v>316540</v>
      </c>
      <c r="AU65" s="1">
        <f t="shared" si="59"/>
        <v>99540352.03290087</v>
      </c>
    </row>
    <row r="66" spans="1:48" x14ac:dyDescent="0.15">
      <c r="C66" s="7">
        <v>8</v>
      </c>
      <c r="D66" s="7">
        <f t="shared" si="60"/>
        <v>14.724794580505099</v>
      </c>
      <c r="E66" s="10">
        <f t="shared" si="61"/>
        <v>16.274007007221201</v>
      </c>
      <c r="F66" s="7" t="s">
        <v>83</v>
      </c>
      <c r="G66" s="1">
        <v>9</v>
      </c>
      <c r="H66" s="9">
        <f t="shared" si="42"/>
        <v>14.724794580505099</v>
      </c>
      <c r="I66" s="9">
        <f t="shared" si="43"/>
        <v>287.87479458050507</v>
      </c>
      <c r="J66" s="9">
        <f t="shared" si="44"/>
        <v>0.1079095501453695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0.41278654673746834</v>
      </c>
      <c r="P66" s="9">
        <f t="shared" si="47"/>
        <v>4.4543610564500749E-2</v>
      </c>
      <c r="Q66" s="12">
        <f t="shared" si="48"/>
        <v>8.4632860072551431E-3</v>
      </c>
      <c r="R66" s="9">
        <f t="shared" si="49"/>
        <v>1.8955666666666669E-2</v>
      </c>
      <c r="S66" s="13">
        <f t="shared" si="50"/>
        <v>0.44647788738223265</v>
      </c>
      <c r="T66" s="2">
        <f t="shared" si="51"/>
        <v>0.01</v>
      </c>
      <c r="U66" s="14">
        <f t="shared" si="52"/>
        <v>4.464778873822327E-3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2.4564778873822326E-2</v>
      </c>
      <c r="AR66" s="9">
        <f t="shared" si="56"/>
        <v>9.9766666666666666</v>
      </c>
      <c r="AS66" s="1">
        <f t="shared" si="57"/>
        <v>0.19</v>
      </c>
      <c r="AT66" s="1">
        <f t="shared" si="58"/>
        <v>316540</v>
      </c>
      <c r="AU66" s="1">
        <f t="shared" si="59"/>
        <v>98754142.631354839</v>
      </c>
    </row>
    <row r="67" spans="1:48" x14ac:dyDescent="0.15">
      <c r="C67" s="7">
        <v>9</v>
      </c>
      <c r="D67" s="7">
        <f t="shared" si="60"/>
        <v>12.1659334039156</v>
      </c>
      <c r="E67" s="10">
        <f t="shared" si="61"/>
        <v>14.724794580505099</v>
      </c>
      <c r="F67" s="7" t="s">
        <v>83</v>
      </c>
      <c r="G67" s="1">
        <v>10</v>
      </c>
      <c r="H67" s="9">
        <f t="shared" si="42"/>
        <v>12.1659334039156</v>
      </c>
      <c r="I67" s="9">
        <f t="shared" si="43"/>
        <v>285.31593340391555</v>
      </c>
      <c r="J67" s="9">
        <f t="shared" si="44"/>
        <v>7.9674627402037873E-2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0.46800960283963433</v>
      </c>
      <c r="P67" s="9">
        <f t="shared" si="47"/>
        <v>3.7288490726823595E-2</v>
      </c>
      <c r="Q67" s="12">
        <f t="shared" si="48"/>
        <v>7.0848132380964832E-3</v>
      </c>
      <c r="R67" s="9">
        <f t="shared" si="49"/>
        <v>1.8955666666666669E-2</v>
      </c>
      <c r="S67" s="13">
        <f t="shared" si="50"/>
        <v>0.37375700695112185</v>
      </c>
      <c r="T67" s="2">
        <f t="shared" si="51"/>
        <v>0.01</v>
      </c>
      <c r="U67" s="14">
        <f t="shared" si="52"/>
        <v>3.7375700695112188E-3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2.3837570069511219E-2</v>
      </c>
      <c r="AR67" s="9">
        <f t="shared" si="56"/>
        <v>9.9766666666666666</v>
      </c>
      <c r="AS67" s="1">
        <f t="shared" si="57"/>
        <v>0.19</v>
      </c>
      <c r="AT67" s="1">
        <f t="shared" si="58"/>
        <v>316540</v>
      </c>
      <c r="AU67" s="1">
        <f t="shared" si="59"/>
        <v>95830652.770013303</v>
      </c>
    </row>
    <row r="68" spans="1:48" x14ac:dyDescent="0.15">
      <c r="C68" s="7">
        <v>10</v>
      </c>
      <c r="D68" s="7">
        <f t="shared" si="60"/>
        <v>9.8804607998646397</v>
      </c>
      <c r="E68" s="10">
        <f t="shared" si="61"/>
        <v>12.1659334039156</v>
      </c>
      <c r="F68" s="7" t="s">
        <v>83</v>
      </c>
      <c r="G68" s="1">
        <v>11</v>
      </c>
      <c r="H68" s="9">
        <f t="shared" si="42"/>
        <v>9.8804607998646397</v>
      </c>
      <c r="I68" s="9">
        <f t="shared" si="43"/>
        <v>283.03046079986461</v>
      </c>
      <c r="J68" s="9">
        <f t="shared" si="44"/>
        <v>6.0484115390554434E-2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0.40918505650717019</v>
      </c>
      <c r="O68" s="9">
        <f t="shared" si="62"/>
        <v>0.12130272227230721</v>
      </c>
      <c r="P68" s="9">
        <f t="shared" si="47"/>
        <v>7.3368878511066065E-3</v>
      </c>
      <c r="Q68" s="12">
        <f t="shared" si="48"/>
        <v>1.3940086917102552E-3</v>
      </c>
      <c r="R68" s="9">
        <f t="shared" si="49"/>
        <v>1.8955666666666669E-2</v>
      </c>
      <c r="S68" s="13">
        <f t="shared" si="50"/>
        <v>7.3540472947944593E-2</v>
      </c>
      <c r="T68" s="2">
        <f t="shared" si="51"/>
        <v>0.01</v>
      </c>
      <c r="U68" s="14">
        <f t="shared" si="52"/>
        <v>7.3540472947944597E-4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1.2735404729479446E-2</v>
      </c>
      <c r="AR68" s="9">
        <f t="shared" si="56"/>
        <v>9.9766666666666666</v>
      </c>
      <c r="AS68" s="1">
        <f t="shared" si="57"/>
        <v>0.19</v>
      </c>
      <c r="AT68" s="1">
        <f t="shared" si="58"/>
        <v>316540</v>
      </c>
      <c r="AU68" s="1">
        <f t="shared" si="59"/>
        <v>51198261.607935563</v>
      </c>
    </row>
    <row r="69" spans="1:48" x14ac:dyDescent="0.15">
      <c r="C69" s="7">
        <v>11</v>
      </c>
      <c r="D69" s="7">
        <f t="shared" si="60"/>
        <v>8.0815720635665294</v>
      </c>
      <c r="E69" s="10">
        <f t="shared" si="61"/>
        <v>9.8804607998646397</v>
      </c>
      <c r="F69" s="7" t="s">
        <v>85</v>
      </c>
      <c r="G69" s="1">
        <v>12</v>
      </c>
      <c r="H69" s="9">
        <f t="shared" si="42"/>
        <v>8.0815720635665294</v>
      </c>
      <c r="I69" s="9">
        <f t="shared" si="43"/>
        <v>281.23157206356649</v>
      </c>
      <c r="J69" s="9">
        <f t="shared" si="44"/>
        <v>4.8537177215624686E-2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0.21373250108786726</v>
      </c>
      <c r="P69" s="9">
        <f t="shared" si="47"/>
        <v>1.0373972282040509E-2</v>
      </c>
      <c r="Q69" s="12">
        <f t="shared" si="48"/>
        <v>1.971054733587697E-3</v>
      </c>
      <c r="R69" s="9">
        <f t="shared" si="49"/>
        <v>1.8955666666666669E-2</v>
      </c>
      <c r="S69" s="13">
        <f t="shared" si="50"/>
        <v>0.10398234829977122</v>
      </c>
      <c r="T69" s="2">
        <f t="shared" si="51"/>
        <v>0.01</v>
      </c>
      <c r="U69" s="14">
        <f t="shared" si="52"/>
        <v>1.0398234829977122E-3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1.3039823482997712E-2</v>
      </c>
      <c r="AR69" s="9">
        <f t="shared" si="56"/>
        <v>9.9766666666666666</v>
      </c>
      <c r="AS69" s="1">
        <f t="shared" si="57"/>
        <v>0.19</v>
      </c>
      <c r="AT69" s="1">
        <f t="shared" si="58"/>
        <v>316540</v>
      </c>
      <c r="AU69" s="1">
        <f t="shared" si="59"/>
        <v>52422071.240377992</v>
      </c>
      <c r="AV69" s="1">
        <f>SUM(AU58:AU69)</f>
        <v>803945043.82156789</v>
      </c>
    </row>
    <row r="70" spans="1:48" x14ac:dyDescent="0.15">
      <c r="C70" s="7">
        <v>12</v>
      </c>
      <c r="D70" s="7">
        <f t="shared" si="60"/>
        <v>8.18863194126736</v>
      </c>
      <c r="E70" s="10">
        <f t="shared" si="61"/>
        <v>8.0815720635665294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6.3581223665161302</v>
      </c>
      <c r="E73" s="7"/>
      <c r="F73" s="7"/>
      <c r="G73" s="1">
        <v>1</v>
      </c>
      <c r="H73" s="9">
        <f t="shared" ref="H73:H84" si="63">E74</f>
        <v>6.3581223665161302</v>
      </c>
      <c r="I73" s="9">
        <f t="shared" ref="I73:I84" si="64">H73+273.15</f>
        <v>279.50812236651609</v>
      </c>
      <c r="J73" s="9">
        <f t="shared" ref="J73:J84" si="65">EXP(($C$15*(I73-$C$13))/($C$16*I73*$C$13))</f>
        <v>3.9206819405272333E-2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4.2931467248773208E-3</v>
      </c>
      <c r="Q73" s="12">
        <f t="shared" ref="Q73:Q84" si="69">P73*$B$75</f>
        <v>7.7276641047791775E-4</v>
      </c>
      <c r="R73" s="9">
        <f t="shared" ref="R73:R84" si="70">L73*$B$75</f>
        <v>1.9710000000000002E-2</v>
      </c>
      <c r="S73" s="13">
        <f t="shared" ref="S73:S84" si="71">Q73/R73</f>
        <v>3.9206819405272333E-2</v>
      </c>
      <c r="T73" s="2">
        <f t="shared" ref="T73:T84" si="72">$B$74/100</f>
        <v>0.01</v>
      </c>
      <c r="U73" s="14">
        <f t="shared" ref="U73:U84" si="73">S73*T73</f>
        <v>3.9206819405272335E-4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1.2992068194052724E-2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779.08333333333337</v>
      </c>
      <c r="AU73" s="1">
        <f t="shared" ref="AU73:AU84" si="80">AT73*10000*AS73*0.67*AR73*AQ73</f>
        <v>133666.82495245326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5.6939663187535796</v>
      </c>
      <c r="E74" s="10">
        <f t="shared" ref="E74:E85" si="82">D73</f>
        <v>6.3581223665161302</v>
      </c>
      <c r="F74" s="7" t="s">
        <v>83</v>
      </c>
      <c r="G74" s="1">
        <v>2</v>
      </c>
      <c r="H74" s="9">
        <f t="shared" si="63"/>
        <v>5.6939663187535796</v>
      </c>
      <c r="I74" s="9">
        <f t="shared" si="64"/>
        <v>278.84396631875353</v>
      </c>
      <c r="J74" s="9">
        <f t="shared" si="65"/>
        <v>3.6085060870948496E-2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0.21470685327512271</v>
      </c>
      <c r="P74" s="9">
        <f t="shared" si="68"/>
        <v>7.7477098698426105E-3</v>
      </c>
      <c r="Q74" s="12">
        <f t="shared" si="69"/>
        <v>1.3945877765716699E-3</v>
      </c>
      <c r="R74" s="9">
        <f t="shared" si="70"/>
        <v>1.9710000000000002E-2</v>
      </c>
      <c r="S74" s="13">
        <f t="shared" si="71"/>
        <v>7.0755341277101466E-2</v>
      </c>
      <c r="T74" s="2">
        <f t="shared" si="72"/>
        <v>0.01</v>
      </c>
      <c r="U74" s="14">
        <f t="shared" si="73"/>
        <v>7.0755341277101472E-4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1.3307553412771015E-2</v>
      </c>
      <c r="AR74" s="9">
        <f t="shared" si="77"/>
        <v>10.950000000000001</v>
      </c>
      <c r="AS74" s="1">
        <f t="shared" si="78"/>
        <v>0.18</v>
      </c>
      <c r="AT74" s="1">
        <f t="shared" si="79"/>
        <v>779.08333333333337</v>
      </c>
      <c r="AU74" s="1">
        <f t="shared" si="80"/>
        <v>136912.64439210243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3.9290046919401398</v>
      </c>
      <c r="E75" s="10">
        <f t="shared" si="82"/>
        <v>5.6939663187535796</v>
      </c>
      <c r="F75" s="7" t="s">
        <v>83</v>
      </c>
      <c r="G75" s="1">
        <v>3</v>
      </c>
      <c r="H75" s="9">
        <f t="shared" si="63"/>
        <v>3.9290046919401398</v>
      </c>
      <c r="I75" s="9">
        <f t="shared" si="64"/>
        <v>277.0790046919401</v>
      </c>
      <c r="J75" s="9">
        <f t="shared" si="65"/>
        <v>2.8888761414054789E-2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0.31645914340528009</v>
      </c>
      <c r="P75" s="9">
        <f t="shared" si="68"/>
        <v>9.1421126911312867E-3</v>
      </c>
      <c r="Q75" s="12">
        <f t="shared" si="69"/>
        <v>1.6455802844036315E-3</v>
      </c>
      <c r="R75" s="9">
        <f t="shared" si="70"/>
        <v>1.9710000000000002E-2</v>
      </c>
      <c r="S75" s="13">
        <f t="shared" si="71"/>
        <v>8.3489613617637307E-2</v>
      </c>
      <c r="T75" s="2">
        <f t="shared" si="72"/>
        <v>0.01</v>
      </c>
      <c r="U75" s="14">
        <f t="shared" si="73"/>
        <v>8.3489613617637303E-4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1.3434896136176374E-2</v>
      </c>
      <c r="AR75" s="9">
        <f t="shared" si="77"/>
        <v>10.950000000000001</v>
      </c>
      <c r="AS75" s="1">
        <f t="shared" si="78"/>
        <v>0.18</v>
      </c>
      <c r="AT75" s="1">
        <f t="shared" si="79"/>
        <v>779.08333333333337</v>
      </c>
      <c r="AU75" s="1">
        <f t="shared" si="80"/>
        <v>138222.78972571334</v>
      </c>
    </row>
    <row r="76" spans="1:48" x14ac:dyDescent="0.15">
      <c r="C76" s="7">
        <v>3</v>
      </c>
      <c r="D76" s="7">
        <f t="shared" si="81"/>
        <v>4.6094578055727604</v>
      </c>
      <c r="E76" s="10">
        <f t="shared" si="82"/>
        <v>3.9290046919401398</v>
      </c>
      <c r="F76" s="7" t="s">
        <v>83</v>
      </c>
      <c r="G76" s="1">
        <v>4</v>
      </c>
      <c r="H76" s="9">
        <f t="shared" si="63"/>
        <v>4.6094578055727604</v>
      </c>
      <c r="I76" s="9">
        <f t="shared" si="64"/>
        <v>277.75945780557277</v>
      </c>
      <c r="J76" s="9">
        <f t="shared" si="65"/>
        <v>3.1485918637578846E-2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0.41681703071414877</v>
      </c>
      <c r="P76" s="9">
        <f t="shared" si="68"/>
        <v>1.312386711582289E-2</v>
      </c>
      <c r="Q76" s="12">
        <f t="shared" si="69"/>
        <v>2.3622960808481201E-3</v>
      </c>
      <c r="R76" s="9">
        <f t="shared" si="70"/>
        <v>1.9710000000000002E-2</v>
      </c>
      <c r="S76" s="13">
        <f t="shared" si="71"/>
        <v>0.11985266772440994</v>
      </c>
      <c r="T76" s="2">
        <f t="shared" si="72"/>
        <v>0.01</v>
      </c>
      <c r="U76" s="14">
        <f t="shared" si="73"/>
        <v>1.1985266772440994E-3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1.37985266772441E-2</v>
      </c>
      <c r="AR76" s="9">
        <f t="shared" si="77"/>
        <v>10.950000000000001</v>
      </c>
      <c r="AS76" s="1">
        <f t="shared" si="78"/>
        <v>0.18</v>
      </c>
      <c r="AT76" s="1">
        <f t="shared" si="79"/>
        <v>779.08333333333337</v>
      </c>
      <c r="AU76" s="1">
        <f t="shared" si="80"/>
        <v>141963.94464841575</v>
      </c>
    </row>
    <row r="77" spans="1:48" x14ac:dyDescent="0.15">
      <c r="C77" s="7">
        <v>4</v>
      </c>
      <c r="D77" s="7">
        <f t="shared" si="81"/>
        <v>8.4160545853233497</v>
      </c>
      <c r="E77" s="10">
        <f t="shared" si="82"/>
        <v>4.6094578055727604</v>
      </c>
      <c r="F77" s="7" t="s">
        <v>83</v>
      </c>
      <c r="G77" s="1">
        <v>5</v>
      </c>
      <c r="H77" s="9">
        <f t="shared" si="63"/>
        <v>8.4160545853233497</v>
      </c>
      <c r="I77" s="9">
        <f t="shared" si="64"/>
        <v>281.56605458532334</v>
      </c>
      <c r="J77" s="9">
        <f t="shared" si="65"/>
        <v>5.0575068110088196E-2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0.38350850541840953</v>
      </c>
      <c r="O77" s="9">
        <f t="shared" si="83"/>
        <v>0.12968465817991637</v>
      </c>
      <c r="P77" s="9">
        <f t="shared" si="68"/>
        <v>6.5588104202827765E-3</v>
      </c>
      <c r="Q77" s="12">
        <f t="shared" si="69"/>
        <v>1.1805858756508997E-3</v>
      </c>
      <c r="R77" s="9">
        <f t="shared" si="70"/>
        <v>1.9710000000000002E-2</v>
      </c>
      <c r="S77" s="13">
        <f t="shared" si="71"/>
        <v>5.9897812057376945E-2</v>
      </c>
      <c r="T77" s="2">
        <f t="shared" si="72"/>
        <v>0.01</v>
      </c>
      <c r="U77" s="14">
        <f t="shared" si="73"/>
        <v>5.9897812057376951E-4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1.319897812057377E-2</v>
      </c>
      <c r="AR77" s="9">
        <f t="shared" si="77"/>
        <v>10.950000000000001</v>
      </c>
      <c r="AS77" s="1">
        <f t="shared" si="78"/>
        <v>0.18</v>
      </c>
      <c r="AT77" s="1">
        <f t="shared" si="79"/>
        <v>779.08333333333337</v>
      </c>
      <c r="AU77" s="1">
        <f t="shared" si="80"/>
        <v>135795.58478623198</v>
      </c>
    </row>
    <row r="78" spans="1:48" x14ac:dyDescent="0.15">
      <c r="C78" s="7">
        <v>5</v>
      </c>
      <c r="D78" s="7">
        <f t="shared" si="81"/>
        <v>12.082625678135701</v>
      </c>
      <c r="E78" s="10">
        <f t="shared" si="82"/>
        <v>8.4160545853233497</v>
      </c>
      <c r="F78" s="7" t="s">
        <v>85</v>
      </c>
      <c r="G78" s="1">
        <v>6</v>
      </c>
      <c r="H78" s="9">
        <f t="shared" si="63"/>
        <v>12.082625678135701</v>
      </c>
      <c r="I78" s="9">
        <f t="shared" si="64"/>
        <v>285.23262567813566</v>
      </c>
      <c r="J78" s="9">
        <f t="shared" si="65"/>
        <v>7.8884434191396333E-2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0.2326258477596336</v>
      </c>
      <c r="P78" s="9">
        <f t="shared" si="68"/>
        <v>1.8350558378812599E-2</v>
      </c>
      <c r="Q78" s="12">
        <f t="shared" si="69"/>
        <v>3.3031005081862676E-3</v>
      </c>
      <c r="R78" s="9">
        <f t="shared" si="70"/>
        <v>1.9710000000000002E-2</v>
      </c>
      <c r="S78" s="13">
        <f t="shared" si="71"/>
        <v>0.16758500802568582</v>
      </c>
      <c r="T78" s="2">
        <f t="shared" si="72"/>
        <v>0.01</v>
      </c>
      <c r="U78" s="14">
        <f t="shared" si="73"/>
        <v>1.6758500802568582E-3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1.4275850080256858E-2</v>
      </c>
      <c r="AR78" s="9">
        <f t="shared" si="77"/>
        <v>10.950000000000001</v>
      </c>
      <c r="AS78" s="1">
        <f t="shared" si="78"/>
        <v>0.18</v>
      </c>
      <c r="AT78" s="1">
        <f t="shared" si="79"/>
        <v>779.08333333333337</v>
      </c>
      <c r="AU78" s="1">
        <f t="shared" si="80"/>
        <v>146874.81047849366</v>
      </c>
    </row>
    <row r="79" spans="1:48" x14ac:dyDescent="0.15">
      <c r="C79" s="7">
        <v>6</v>
      </c>
      <c r="D79" s="7">
        <f t="shared" si="81"/>
        <v>15.5946433953716</v>
      </c>
      <c r="E79" s="10">
        <f t="shared" si="82"/>
        <v>12.082625678135701</v>
      </c>
      <c r="F79" s="7" t="s">
        <v>83</v>
      </c>
      <c r="G79" s="1">
        <v>7</v>
      </c>
      <c r="H79" s="9">
        <f t="shared" si="63"/>
        <v>15.5946433953716</v>
      </c>
      <c r="I79" s="9">
        <f t="shared" si="64"/>
        <v>288.74464339537155</v>
      </c>
      <c r="J79" s="9">
        <f t="shared" si="65"/>
        <v>0.11948439986766372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0.32377528938082101</v>
      </c>
      <c r="P79" s="9">
        <f t="shared" si="68"/>
        <v>3.8686096143646556E-2</v>
      </c>
      <c r="Q79" s="12">
        <f t="shared" si="69"/>
        <v>6.9634973058563801E-3</v>
      </c>
      <c r="R79" s="9">
        <f t="shared" si="70"/>
        <v>1.9710000000000002E-2</v>
      </c>
      <c r="S79" s="13">
        <f t="shared" si="71"/>
        <v>0.35329768167713749</v>
      </c>
      <c r="T79" s="2">
        <f t="shared" si="72"/>
        <v>0.01</v>
      </c>
      <c r="U79" s="14">
        <f t="shared" si="73"/>
        <v>3.5329768167713751E-3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2.5132976816771378E-2</v>
      </c>
      <c r="AR79" s="9">
        <f t="shared" si="77"/>
        <v>10.950000000000001</v>
      </c>
      <c r="AS79" s="1">
        <f t="shared" si="78"/>
        <v>0.18</v>
      </c>
      <c r="AT79" s="1">
        <f t="shared" si="79"/>
        <v>779.08333333333337</v>
      </c>
      <c r="AU79" s="1">
        <f t="shared" si="80"/>
        <v>258576.63018111867</v>
      </c>
    </row>
    <row r="80" spans="1:48" x14ac:dyDescent="0.15">
      <c r="C80" s="7">
        <v>7</v>
      </c>
      <c r="D80" s="7">
        <f t="shared" si="81"/>
        <v>16.274007007221201</v>
      </c>
      <c r="E80" s="10">
        <f t="shared" si="82"/>
        <v>15.5946433953716</v>
      </c>
      <c r="F80" s="7" t="s">
        <v>83</v>
      </c>
      <c r="G80" s="1">
        <v>8</v>
      </c>
      <c r="H80" s="9">
        <f t="shared" si="63"/>
        <v>16.274007007221201</v>
      </c>
      <c r="I80" s="9">
        <f t="shared" si="64"/>
        <v>289.42400700722118</v>
      </c>
      <c r="J80" s="9">
        <f t="shared" si="65"/>
        <v>0.12932637070661884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0.39458919323717451</v>
      </c>
      <c r="P80" s="9">
        <f t="shared" si="68"/>
        <v>5.1030788281416488E-2</v>
      </c>
      <c r="Q80" s="12">
        <f t="shared" si="69"/>
        <v>9.1855418906549666E-3</v>
      </c>
      <c r="R80" s="9">
        <f t="shared" si="70"/>
        <v>1.9710000000000002E-2</v>
      </c>
      <c r="S80" s="13">
        <f t="shared" si="71"/>
        <v>0.4660345961773194</v>
      </c>
      <c r="T80" s="2">
        <f t="shared" si="72"/>
        <v>0.01</v>
      </c>
      <c r="U80" s="14">
        <f t="shared" si="73"/>
        <v>4.6603459617731938E-3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2.6260345961773193E-2</v>
      </c>
      <c r="AR80" s="9">
        <f t="shared" si="77"/>
        <v>10.950000000000001</v>
      </c>
      <c r="AS80" s="1">
        <f t="shared" si="78"/>
        <v>0.18</v>
      </c>
      <c r="AT80" s="1">
        <f t="shared" si="79"/>
        <v>779.08333333333337</v>
      </c>
      <c r="AU80" s="1">
        <f t="shared" si="80"/>
        <v>270175.38812411774</v>
      </c>
    </row>
    <row r="81" spans="1:48" x14ac:dyDescent="0.15">
      <c r="C81" s="7">
        <v>8</v>
      </c>
      <c r="D81" s="7">
        <f t="shared" si="81"/>
        <v>14.724794580505099</v>
      </c>
      <c r="E81" s="10">
        <f t="shared" si="82"/>
        <v>16.274007007221201</v>
      </c>
      <c r="F81" s="7" t="s">
        <v>83</v>
      </c>
      <c r="G81" s="1">
        <v>9</v>
      </c>
      <c r="H81" s="9">
        <f t="shared" si="63"/>
        <v>14.724794580505099</v>
      </c>
      <c r="I81" s="9">
        <f t="shared" si="64"/>
        <v>287.87479458050507</v>
      </c>
      <c r="J81" s="9">
        <f t="shared" si="65"/>
        <v>0.1079095501453695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0.453058404955758</v>
      </c>
      <c r="P81" s="9">
        <f t="shared" si="68"/>
        <v>4.8889328668354493E-2</v>
      </c>
      <c r="Q81" s="12">
        <f t="shared" si="69"/>
        <v>8.800079160303809E-3</v>
      </c>
      <c r="R81" s="9">
        <f t="shared" si="70"/>
        <v>1.9710000000000002E-2</v>
      </c>
      <c r="S81" s="13">
        <f t="shared" si="71"/>
        <v>0.44647788738223276</v>
      </c>
      <c r="T81" s="2">
        <f t="shared" si="72"/>
        <v>0.01</v>
      </c>
      <c r="U81" s="14">
        <f t="shared" si="73"/>
        <v>4.4647788738223278E-3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2.6064778873822331E-2</v>
      </c>
      <c r="AR81" s="9">
        <f t="shared" si="77"/>
        <v>10.950000000000001</v>
      </c>
      <c r="AS81" s="1">
        <f t="shared" si="78"/>
        <v>0.18</v>
      </c>
      <c r="AT81" s="1">
        <f t="shared" si="79"/>
        <v>779.08333333333337</v>
      </c>
      <c r="AU81" s="1">
        <f t="shared" si="80"/>
        <v>268163.32727890485</v>
      </c>
    </row>
    <row r="82" spans="1:48" x14ac:dyDescent="0.15">
      <c r="C82" s="7">
        <v>9</v>
      </c>
      <c r="D82" s="7">
        <f t="shared" si="81"/>
        <v>12.1659334039156</v>
      </c>
      <c r="E82" s="10">
        <f t="shared" si="82"/>
        <v>14.724794580505099</v>
      </c>
      <c r="F82" s="7" t="s">
        <v>83</v>
      </c>
      <c r="G82" s="1">
        <v>10</v>
      </c>
      <c r="H82" s="9">
        <f t="shared" si="63"/>
        <v>12.1659334039156</v>
      </c>
      <c r="I82" s="9">
        <f t="shared" si="64"/>
        <v>285.31593340391555</v>
      </c>
      <c r="J82" s="9">
        <f t="shared" si="65"/>
        <v>7.9674627402037873E-2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0.51366907628740355</v>
      </c>
      <c r="P82" s="9">
        <f t="shared" si="68"/>
        <v>4.0926392261147845E-2</v>
      </c>
      <c r="Q82" s="12">
        <f t="shared" si="69"/>
        <v>7.3667506070066117E-3</v>
      </c>
      <c r="R82" s="9">
        <f t="shared" si="70"/>
        <v>1.9710000000000002E-2</v>
      </c>
      <c r="S82" s="13">
        <f t="shared" si="71"/>
        <v>0.3737570069511218</v>
      </c>
      <c r="T82" s="2">
        <f t="shared" si="72"/>
        <v>0.01</v>
      </c>
      <c r="U82" s="14">
        <f t="shared" si="73"/>
        <v>3.7375700695112179E-3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2.533757006951122E-2</v>
      </c>
      <c r="AR82" s="9">
        <f t="shared" si="77"/>
        <v>10.950000000000001</v>
      </c>
      <c r="AS82" s="1">
        <f t="shared" si="78"/>
        <v>0.18</v>
      </c>
      <c r="AT82" s="1">
        <f t="shared" si="79"/>
        <v>779.08333333333337</v>
      </c>
      <c r="AU82" s="1">
        <f t="shared" si="80"/>
        <v>260681.55528557187</v>
      </c>
    </row>
    <row r="83" spans="1:48" x14ac:dyDescent="0.15">
      <c r="C83" s="7">
        <v>10</v>
      </c>
      <c r="D83" s="7">
        <f t="shared" si="81"/>
        <v>9.8804607998646397</v>
      </c>
      <c r="E83" s="10">
        <f t="shared" si="82"/>
        <v>12.1659334039156</v>
      </c>
      <c r="F83" s="7" t="s">
        <v>83</v>
      </c>
      <c r="G83" s="1">
        <v>11</v>
      </c>
      <c r="H83" s="9">
        <f t="shared" si="63"/>
        <v>9.8804607998646397</v>
      </c>
      <c r="I83" s="9">
        <f t="shared" si="64"/>
        <v>283.03046079986461</v>
      </c>
      <c r="J83" s="9">
        <f t="shared" si="65"/>
        <v>6.0484115390554434E-2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0.44910554982494288</v>
      </c>
      <c r="O83" s="9">
        <f t="shared" si="83"/>
        <v>0.1331371342013129</v>
      </c>
      <c r="P83" s="9">
        <f t="shared" si="68"/>
        <v>8.0526817877999406E-3</v>
      </c>
      <c r="Q83" s="12">
        <f t="shared" si="69"/>
        <v>1.4494827218039892E-3</v>
      </c>
      <c r="R83" s="9">
        <f t="shared" si="70"/>
        <v>1.9710000000000002E-2</v>
      </c>
      <c r="S83" s="13">
        <f t="shared" si="71"/>
        <v>7.3540472947944649E-2</v>
      </c>
      <c r="T83" s="2">
        <f t="shared" si="72"/>
        <v>0.01</v>
      </c>
      <c r="U83" s="14">
        <f t="shared" si="73"/>
        <v>7.3540472947944652E-4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1.3335404729479446E-2</v>
      </c>
      <c r="AR83" s="9">
        <f t="shared" si="77"/>
        <v>10.950000000000001</v>
      </c>
      <c r="AS83" s="1">
        <f t="shared" si="78"/>
        <v>0.18</v>
      </c>
      <c r="AT83" s="1">
        <f t="shared" si="79"/>
        <v>779.08333333333337</v>
      </c>
      <c r="AU83" s="1">
        <f t="shared" si="80"/>
        <v>137199.18822943122</v>
      </c>
    </row>
    <row r="84" spans="1:48" x14ac:dyDescent="0.15">
      <c r="C84" s="7">
        <v>11</v>
      </c>
      <c r="D84" s="7">
        <f t="shared" si="81"/>
        <v>8.0815720635665294</v>
      </c>
      <c r="E84" s="10">
        <f t="shared" si="82"/>
        <v>9.8804607998646397</v>
      </c>
      <c r="F84" s="7" t="s">
        <v>85</v>
      </c>
      <c r="G84" s="1">
        <v>12</v>
      </c>
      <c r="H84" s="9">
        <f t="shared" si="63"/>
        <v>8.0815720635665294</v>
      </c>
      <c r="I84" s="9">
        <f t="shared" si="64"/>
        <v>281.23157206356649</v>
      </c>
      <c r="J84" s="9">
        <f t="shared" si="65"/>
        <v>4.8537177215624686E-2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0.23458445241351297</v>
      </c>
      <c r="P84" s="9">
        <f t="shared" si="68"/>
        <v>1.1386067138824955E-2</v>
      </c>
      <c r="Q84" s="12">
        <f t="shared" si="69"/>
        <v>2.0494920849884919E-3</v>
      </c>
      <c r="R84" s="9">
        <f t="shared" si="70"/>
        <v>1.9710000000000002E-2</v>
      </c>
      <c r="S84" s="13">
        <f t="shared" si="71"/>
        <v>0.10398234829977127</v>
      </c>
      <c r="T84" s="2">
        <f t="shared" si="72"/>
        <v>0.01</v>
      </c>
      <c r="U84" s="14">
        <f t="shared" si="73"/>
        <v>1.0398234829977126E-3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1.3639823482997714E-2</v>
      </c>
      <c r="AR84" s="9">
        <f t="shared" si="77"/>
        <v>10.950000000000001</v>
      </c>
      <c r="AS84" s="1">
        <f t="shared" si="78"/>
        <v>0.18</v>
      </c>
      <c r="AT84" s="1">
        <f t="shared" si="79"/>
        <v>779.08333333333337</v>
      </c>
      <c r="AU84" s="1">
        <f t="shared" si="80"/>
        <v>140331.15210392789</v>
      </c>
      <c r="AV84" s="1">
        <f>SUM(AU73:AU84)</f>
        <v>2168563.8401864823</v>
      </c>
    </row>
    <row r="85" spans="1:48" x14ac:dyDescent="0.15">
      <c r="C85" s="7">
        <v>12</v>
      </c>
      <c r="D85" s="7">
        <f t="shared" si="81"/>
        <v>8.18863194126736</v>
      </c>
      <c r="E85" s="10">
        <f t="shared" si="82"/>
        <v>8.0815720635665294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6.3581223665161302</v>
      </c>
      <c r="E89" s="7"/>
      <c r="F89" s="7"/>
      <c r="G89" s="1">
        <v>1</v>
      </c>
      <c r="H89" s="9">
        <f t="shared" ref="H89:H100" si="84">E90</f>
        <v>6.3581223665161302</v>
      </c>
      <c r="I89" s="9">
        <f t="shared" ref="I89:I100" si="85">H89+273.15</f>
        <v>279.50812236651609</v>
      </c>
      <c r="J89" s="9">
        <f t="shared" ref="J89:J100" si="86">EXP(($C$15*(I89-$C$13))/($C$16*I89*$C$13))</f>
        <v>3.9206819405272333E-2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0.20800295882030617</v>
      </c>
      <c r="Q89" s="12">
        <f t="shared" ref="Q89:Q100" si="90">P89*$B$91</f>
        <v>9.360133146913778E-2</v>
      </c>
      <c r="R89" s="9">
        <f t="shared" ref="R89:R100" si="91">L89*$B$91</f>
        <v>2.3873737500000001</v>
      </c>
      <c r="S89" s="13">
        <f t="shared" ref="S89:S100" si="92">Q89/R89</f>
        <v>3.9206819405272333E-2</v>
      </c>
      <c r="T89" s="2">
        <f t="shared" ref="T89:T100" si="93">$B$90/100</f>
        <v>0.51</v>
      </c>
      <c r="U89" s="14">
        <f t="shared" ref="U89:U100" si="94">S89*T89</f>
        <v>1.9995477896688891E-2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3.63656365858517E-2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131012.5</v>
      </c>
      <c r="AN89" s="1">
        <f t="shared" ref="AN89:AN100" si="99">AM89*10000*AK89*AJ89</f>
        <v>495611816.99728525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5.6939663187535796</v>
      </c>
      <c r="E90" s="10">
        <f t="shared" ref="E90:E101" si="101">D89</f>
        <v>6.3581223665161302</v>
      </c>
      <c r="F90" s="7" t="s">
        <v>83</v>
      </c>
      <c r="G90" s="1">
        <v>2</v>
      </c>
      <c r="H90" s="9">
        <f t="shared" si="84"/>
        <v>5.6939663187535796</v>
      </c>
      <c r="I90" s="9">
        <f t="shared" si="85"/>
        <v>278.84396631875353</v>
      </c>
      <c r="J90" s="9">
        <f t="shared" si="86"/>
        <v>3.6085060870948496E-2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10.402547041179695</v>
      </c>
      <c r="P90" s="9">
        <f t="shared" si="89"/>
        <v>0.37537654319387442</v>
      </c>
      <c r="Q90" s="12">
        <f t="shared" si="90"/>
        <v>0.16891944443724349</v>
      </c>
      <c r="R90" s="9">
        <f t="shared" si="91"/>
        <v>2.3873737500000001</v>
      </c>
      <c r="S90" s="13">
        <f t="shared" si="92"/>
        <v>7.0755341277101452E-2</v>
      </c>
      <c r="T90" s="2">
        <f t="shared" si="93"/>
        <v>0.51</v>
      </c>
      <c r="U90" s="14">
        <f t="shared" si="94"/>
        <v>3.6085224051321745E-2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4.1216695051473504E-2</v>
      </c>
      <c r="AK90" s="9">
        <f t="shared" si="96"/>
        <v>10.4025</v>
      </c>
      <c r="AL90" s="1">
        <f t="shared" si="97"/>
        <v>0.45</v>
      </c>
      <c r="AM90" s="17">
        <f t="shared" si="98"/>
        <v>131012.5</v>
      </c>
      <c r="AN90" s="1">
        <f t="shared" si="99"/>
        <v>561724832.64135265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3.9290046919401398</v>
      </c>
      <c r="E91" s="10">
        <f t="shared" si="101"/>
        <v>5.6939663187535796</v>
      </c>
      <c r="F91" s="7" t="s">
        <v>83</v>
      </c>
      <c r="G91" s="1">
        <v>3</v>
      </c>
      <c r="H91" s="9">
        <f t="shared" si="84"/>
        <v>3.9290046919401398</v>
      </c>
      <c r="I91" s="9">
        <f t="shared" si="85"/>
        <v>277.0790046919401</v>
      </c>
      <c r="J91" s="9">
        <f t="shared" si="86"/>
        <v>2.8888761414054789E-2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15.33244549798582</v>
      </c>
      <c r="P91" s="9">
        <f t="shared" si="89"/>
        <v>0.4429353598853108</v>
      </c>
      <c r="Q91" s="12">
        <f t="shared" si="90"/>
        <v>0.19932091194838986</v>
      </c>
      <c r="R91" s="9">
        <f t="shared" si="91"/>
        <v>2.3873737500000001</v>
      </c>
      <c r="S91" s="13">
        <f t="shared" si="92"/>
        <v>8.3489613617637307E-2</v>
      </c>
      <c r="T91" s="2">
        <f t="shared" si="93"/>
        <v>0.51</v>
      </c>
      <c r="U91" s="14">
        <f t="shared" si="94"/>
        <v>4.2579702944995024E-2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4.3174780437915998E-2</v>
      </c>
      <c r="AK91" s="9">
        <f t="shared" si="96"/>
        <v>10.4025</v>
      </c>
      <c r="AL91" s="1">
        <f t="shared" si="97"/>
        <v>0.45</v>
      </c>
      <c r="AM91" s="17">
        <f t="shared" si="98"/>
        <v>131012.5</v>
      </c>
      <c r="AN91" s="1">
        <f t="shared" si="99"/>
        <v>588410746.79878986</v>
      </c>
    </row>
    <row r="92" spans="1:48" x14ac:dyDescent="0.15">
      <c r="C92" s="7">
        <v>3</v>
      </c>
      <c r="D92" s="7">
        <f t="shared" si="100"/>
        <v>4.6094578055727604</v>
      </c>
      <c r="E92" s="10">
        <f t="shared" si="101"/>
        <v>3.9290046919401398</v>
      </c>
      <c r="F92" s="7" t="s">
        <v>83</v>
      </c>
      <c r="G92" s="1">
        <v>4</v>
      </c>
      <c r="H92" s="9">
        <f t="shared" si="84"/>
        <v>4.6094578055727604</v>
      </c>
      <c r="I92" s="9">
        <f t="shared" si="85"/>
        <v>277.75945780557277</v>
      </c>
      <c r="J92" s="9">
        <f t="shared" si="86"/>
        <v>3.1485918637578846E-2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20.194785138100507</v>
      </c>
      <c r="P92" s="9">
        <f t="shared" si="89"/>
        <v>0.63585136176161905</v>
      </c>
      <c r="Q92" s="12">
        <f t="shared" si="90"/>
        <v>0.28613311279272857</v>
      </c>
      <c r="R92" s="9">
        <f t="shared" si="91"/>
        <v>2.3873737500000001</v>
      </c>
      <c r="S92" s="13">
        <f t="shared" si="92"/>
        <v>0.11985266772440996</v>
      </c>
      <c r="T92" s="2">
        <f t="shared" si="93"/>
        <v>0.51</v>
      </c>
      <c r="U92" s="14">
        <f t="shared" si="94"/>
        <v>6.1124860539449079E-2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4.8766145452643898E-2</v>
      </c>
      <c r="AK92" s="9">
        <f t="shared" si="96"/>
        <v>10.4025</v>
      </c>
      <c r="AL92" s="1">
        <f t="shared" si="97"/>
        <v>0.45</v>
      </c>
      <c r="AM92" s="17">
        <f t="shared" si="98"/>
        <v>131012.5</v>
      </c>
      <c r="AN92" s="1">
        <f t="shared" si="99"/>
        <v>664613086.00168681</v>
      </c>
    </row>
    <row r="93" spans="1:48" x14ac:dyDescent="0.15">
      <c r="C93" s="7">
        <v>4</v>
      </c>
      <c r="D93" s="7">
        <f t="shared" si="100"/>
        <v>8.4160545853233497</v>
      </c>
      <c r="E93" s="10">
        <f t="shared" si="101"/>
        <v>4.6094578055727604</v>
      </c>
      <c r="F93" s="7" t="s">
        <v>83</v>
      </c>
      <c r="G93" s="1">
        <v>5</v>
      </c>
      <c r="H93" s="9">
        <f t="shared" si="84"/>
        <v>8.4160545853233497</v>
      </c>
      <c r="I93" s="9">
        <f t="shared" si="85"/>
        <v>281.56605458532334</v>
      </c>
      <c r="J93" s="9">
        <f t="shared" si="86"/>
        <v>5.0575068110088196E-2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18.58098708752194</v>
      </c>
      <c r="O93" s="9">
        <f t="shared" si="102"/>
        <v>6.2832216888169476</v>
      </c>
      <c r="P93" s="9">
        <f t="shared" si="89"/>
        <v>0.3177743648627005</v>
      </c>
      <c r="Q93" s="12">
        <f t="shared" si="90"/>
        <v>0.14299846418821524</v>
      </c>
      <c r="R93" s="9">
        <f t="shared" si="91"/>
        <v>2.3873737500000001</v>
      </c>
      <c r="S93" s="13">
        <f t="shared" si="92"/>
        <v>5.9897812057376952E-2</v>
      </c>
      <c r="T93" s="2">
        <f t="shared" si="93"/>
        <v>0.51</v>
      </c>
      <c r="U93" s="14">
        <f t="shared" si="94"/>
        <v>3.0547884149262246E-2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3.2121187071002567E-2</v>
      </c>
      <c r="AK93" s="9">
        <f t="shared" si="96"/>
        <v>10.4025</v>
      </c>
      <c r="AL93" s="1">
        <f t="shared" si="97"/>
        <v>0.45</v>
      </c>
      <c r="AM93" s="17">
        <f t="shared" si="98"/>
        <v>131012.5</v>
      </c>
      <c r="AN93" s="1">
        <f t="shared" si="99"/>
        <v>437766017.1240598</v>
      </c>
    </row>
    <row r="94" spans="1:48" x14ac:dyDescent="0.15">
      <c r="C94" s="7">
        <v>5</v>
      </c>
      <c r="D94" s="7">
        <f t="shared" si="100"/>
        <v>12.082625678135701</v>
      </c>
      <c r="E94" s="10">
        <f t="shared" si="101"/>
        <v>8.4160545853233497</v>
      </c>
      <c r="F94" s="7" t="s">
        <v>85</v>
      </c>
      <c r="G94" s="1">
        <v>6</v>
      </c>
      <c r="H94" s="9">
        <f t="shared" si="84"/>
        <v>12.082625678135701</v>
      </c>
      <c r="I94" s="9">
        <f t="shared" si="85"/>
        <v>285.23262567813566</v>
      </c>
      <c r="J94" s="9">
        <f t="shared" si="86"/>
        <v>7.8884434191396333E-2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11.270722323954248</v>
      </c>
      <c r="P94" s="9">
        <f t="shared" si="89"/>
        <v>0.88908455345347037</v>
      </c>
      <c r="Q94" s="12">
        <f t="shared" si="90"/>
        <v>0.4000880490540617</v>
      </c>
      <c r="R94" s="9">
        <f t="shared" si="91"/>
        <v>2.3873737500000001</v>
      </c>
      <c r="S94" s="13">
        <f t="shared" si="92"/>
        <v>0.16758500802568582</v>
      </c>
      <c r="T94" s="2">
        <f t="shared" si="93"/>
        <v>0.51</v>
      </c>
      <c r="U94" s="14">
        <f t="shared" si="94"/>
        <v>8.5468354093099774E-2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5.1897708759069586E-2</v>
      </c>
      <c r="AK94" s="9">
        <f t="shared" si="96"/>
        <v>10.4025</v>
      </c>
      <c r="AL94" s="1">
        <f t="shared" si="97"/>
        <v>0.45</v>
      </c>
      <c r="AM94" s="17">
        <f t="shared" si="98"/>
        <v>131012.5</v>
      </c>
      <c r="AN94" s="1">
        <f t="shared" si="99"/>
        <v>707291832.36917078</v>
      </c>
    </row>
    <row r="95" spans="1:48" x14ac:dyDescent="0.15">
      <c r="C95" s="7">
        <v>6</v>
      </c>
      <c r="D95" s="7">
        <f t="shared" si="100"/>
        <v>15.5946433953716</v>
      </c>
      <c r="E95" s="10">
        <f t="shared" si="101"/>
        <v>12.082625678135701</v>
      </c>
      <c r="F95" s="7" t="s">
        <v>83</v>
      </c>
      <c r="G95" s="1">
        <v>7</v>
      </c>
      <c r="H95" s="9">
        <f t="shared" si="84"/>
        <v>15.5946433953716</v>
      </c>
      <c r="I95" s="9">
        <f t="shared" si="85"/>
        <v>288.74464339537155</v>
      </c>
      <c r="J95" s="9">
        <f t="shared" si="86"/>
        <v>0.11948439986766372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15.686912770500777</v>
      </c>
      <c r="P95" s="9">
        <f t="shared" si="89"/>
        <v>1.8743413581596755</v>
      </c>
      <c r="Q95" s="12">
        <f t="shared" si="90"/>
        <v>0.84345361117185402</v>
      </c>
      <c r="R95" s="9">
        <f t="shared" si="91"/>
        <v>2.3873737500000001</v>
      </c>
      <c r="S95" s="13">
        <f t="shared" si="92"/>
        <v>0.35329768167713749</v>
      </c>
      <c r="T95" s="2">
        <f t="shared" si="93"/>
        <v>0.51</v>
      </c>
      <c r="U95" s="14">
        <f t="shared" si="94"/>
        <v>0.18018181765534011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0.10077981802308505</v>
      </c>
      <c r="AK95" s="9">
        <f t="shared" si="96"/>
        <v>10.4025</v>
      </c>
      <c r="AL95" s="1">
        <f t="shared" si="97"/>
        <v>0.45</v>
      </c>
      <c r="AM95" s="17">
        <f t="shared" si="98"/>
        <v>131012.5</v>
      </c>
      <c r="AN95" s="1">
        <f t="shared" si="99"/>
        <v>1373485339.9076595</v>
      </c>
    </row>
    <row r="96" spans="1:48" x14ac:dyDescent="0.15">
      <c r="C96" s="7">
        <v>7</v>
      </c>
      <c r="D96" s="7">
        <f t="shared" si="100"/>
        <v>16.274007007221201</v>
      </c>
      <c r="E96" s="10">
        <f t="shared" si="101"/>
        <v>15.5946433953716</v>
      </c>
      <c r="F96" s="7" t="s">
        <v>83</v>
      </c>
      <c r="G96" s="1">
        <v>8</v>
      </c>
      <c r="H96" s="9">
        <f t="shared" si="84"/>
        <v>16.274007007221201</v>
      </c>
      <c r="I96" s="9">
        <f t="shared" si="85"/>
        <v>289.42400700722118</v>
      </c>
      <c r="J96" s="9">
        <f t="shared" si="86"/>
        <v>0.12932637070661884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19.117846412341102</v>
      </c>
      <c r="P96" s="9">
        <f t="shared" si="89"/>
        <v>2.4724416922346286</v>
      </c>
      <c r="Q96" s="12">
        <f t="shared" si="90"/>
        <v>1.112598761505583</v>
      </c>
      <c r="R96" s="9">
        <f t="shared" si="91"/>
        <v>2.3873737500000001</v>
      </c>
      <c r="S96" s="13">
        <f t="shared" si="92"/>
        <v>0.46603459617731952</v>
      </c>
      <c r="T96" s="2">
        <f t="shared" si="93"/>
        <v>0.51</v>
      </c>
      <c r="U96" s="14">
        <f t="shared" si="94"/>
        <v>0.23767764405043296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0.11811480968120554</v>
      </c>
      <c r="AK96" s="9">
        <f t="shared" si="96"/>
        <v>10.4025</v>
      </c>
      <c r="AL96" s="1">
        <f t="shared" si="97"/>
        <v>0.45</v>
      </c>
      <c r="AM96" s="17">
        <f t="shared" si="98"/>
        <v>131012.5</v>
      </c>
      <c r="AN96" s="1">
        <f t="shared" si="99"/>
        <v>1609736579.2619138</v>
      </c>
    </row>
    <row r="97" spans="1:50" x14ac:dyDescent="0.15">
      <c r="C97" s="7">
        <v>8</v>
      </c>
      <c r="D97" s="7">
        <f t="shared" si="100"/>
        <v>14.724794580505099</v>
      </c>
      <c r="E97" s="10">
        <f t="shared" si="101"/>
        <v>16.274007007221201</v>
      </c>
      <c r="F97" s="7" t="s">
        <v>83</v>
      </c>
      <c r="G97" s="1">
        <v>9</v>
      </c>
      <c r="H97" s="9">
        <f t="shared" si="84"/>
        <v>14.724794580505099</v>
      </c>
      <c r="I97" s="9">
        <f t="shared" si="85"/>
        <v>287.87479458050507</v>
      </c>
      <c r="J97" s="9">
        <f t="shared" si="86"/>
        <v>0.1079095501453695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21.950679720106475</v>
      </c>
      <c r="P97" s="9">
        <f t="shared" si="89"/>
        <v>2.3686879739817752</v>
      </c>
      <c r="Q97" s="12">
        <f t="shared" si="90"/>
        <v>1.0659095882917988</v>
      </c>
      <c r="R97" s="9">
        <f t="shared" si="91"/>
        <v>2.3873737500000001</v>
      </c>
      <c r="S97" s="13">
        <f t="shared" si="92"/>
        <v>0.44647788738223282</v>
      </c>
      <c r="T97" s="2">
        <f t="shared" si="93"/>
        <v>0.51</v>
      </c>
      <c r="U97" s="14">
        <f t="shared" si="94"/>
        <v>0.22770372256493873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0.11510767235332904</v>
      </c>
      <c r="AK97" s="9">
        <f t="shared" si="96"/>
        <v>10.4025</v>
      </c>
      <c r="AL97" s="1">
        <f t="shared" si="97"/>
        <v>0.45</v>
      </c>
      <c r="AM97" s="17">
        <f t="shared" si="98"/>
        <v>131012.5</v>
      </c>
      <c r="AN97" s="1">
        <f t="shared" si="99"/>
        <v>1568753581.7139189</v>
      </c>
    </row>
    <row r="98" spans="1:50" x14ac:dyDescent="0.15">
      <c r="C98" s="7">
        <v>9</v>
      </c>
      <c r="D98" s="7">
        <f t="shared" si="100"/>
        <v>12.1659334039156</v>
      </c>
      <c r="E98" s="10">
        <f t="shared" si="101"/>
        <v>14.724794580505099</v>
      </c>
      <c r="F98" s="7" t="s">
        <v>83</v>
      </c>
      <c r="G98" s="1">
        <v>10</v>
      </c>
      <c r="H98" s="9">
        <f t="shared" si="84"/>
        <v>12.1659334039156</v>
      </c>
      <c r="I98" s="9">
        <f t="shared" si="85"/>
        <v>285.31593340391555</v>
      </c>
      <c r="J98" s="9">
        <f t="shared" si="86"/>
        <v>7.9674627402037873E-2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24.887266746124698</v>
      </c>
      <c r="P98" s="9">
        <f t="shared" si="89"/>
        <v>1.9828837050526129</v>
      </c>
      <c r="Q98" s="12">
        <f t="shared" si="90"/>
        <v>0.89229766727367588</v>
      </c>
      <c r="R98" s="9">
        <f t="shared" si="91"/>
        <v>2.3873737500000001</v>
      </c>
      <c r="S98" s="13">
        <f t="shared" si="92"/>
        <v>0.37375700695112185</v>
      </c>
      <c r="T98" s="2">
        <f t="shared" si="93"/>
        <v>0.51</v>
      </c>
      <c r="U98" s="14">
        <f t="shared" si="94"/>
        <v>0.19061607354507215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0.10071974617383925</v>
      </c>
      <c r="AK98" s="9">
        <f t="shared" si="96"/>
        <v>10.4025</v>
      </c>
      <c r="AL98" s="1">
        <f t="shared" si="97"/>
        <v>0.45</v>
      </c>
      <c r="AM98" s="17">
        <f t="shared" si="98"/>
        <v>131012.5</v>
      </c>
      <c r="AN98" s="1">
        <f t="shared" si="99"/>
        <v>1372666646.1860518</v>
      </c>
    </row>
    <row r="99" spans="1:50" x14ac:dyDescent="0.15">
      <c r="C99" s="7">
        <v>10</v>
      </c>
      <c r="D99" s="7">
        <f t="shared" si="100"/>
        <v>9.8804607998646397</v>
      </c>
      <c r="E99" s="10">
        <f t="shared" si="101"/>
        <v>12.1659334039156</v>
      </c>
      <c r="F99" s="7" t="s">
        <v>83</v>
      </c>
      <c r="G99" s="1">
        <v>11</v>
      </c>
      <c r="H99" s="9">
        <f t="shared" si="84"/>
        <v>9.8804607998646397</v>
      </c>
      <c r="I99" s="9">
        <f t="shared" si="85"/>
        <v>283.03046079986461</v>
      </c>
      <c r="J99" s="9">
        <f t="shared" si="86"/>
        <v>6.0484115390554434E-2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21.759163889018481</v>
      </c>
      <c r="O99" s="9">
        <f t="shared" si="102"/>
        <v>6.4504941520536008</v>
      </c>
      <c r="P99" s="9">
        <f t="shared" si="89"/>
        <v>0.39015243261890659</v>
      </c>
      <c r="Q99" s="12">
        <f t="shared" si="90"/>
        <v>0.17556859467850797</v>
      </c>
      <c r="R99" s="9">
        <f t="shared" si="91"/>
        <v>2.3873737500000001</v>
      </c>
      <c r="S99" s="13">
        <f t="shared" si="92"/>
        <v>7.3540472947944566E-2</v>
      </c>
      <c r="T99" s="2">
        <f t="shared" si="93"/>
        <v>0.51</v>
      </c>
      <c r="U99" s="14">
        <f t="shared" si="94"/>
        <v>3.7505641203451727E-2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4.1644950822840698E-2</v>
      </c>
      <c r="AK99" s="9">
        <f t="shared" si="96"/>
        <v>10.4025</v>
      </c>
      <c r="AL99" s="1">
        <f t="shared" si="97"/>
        <v>0.45</v>
      </c>
      <c r="AM99" s="17">
        <f t="shared" si="98"/>
        <v>131012.5</v>
      </c>
      <c r="AN99" s="1">
        <f t="shared" si="99"/>
        <v>567561348.67444324</v>
      </c>
    </row>
    <row r="100" spans="1:50" x14ac:dyDescent="0.15">
      <c r="C100" s="7">
        <v>11</v>
      </c>
      <c r="D100" s="7">
        <f t="shared" si="100"/>
        <v>8.0815720635665294</v>
      </c>
      <c r="E100" s="10">
        <f t="shared" si="101"/>
        <v>9.8804607998646397</v>
      </c>
      <c r="F100" s="7" t="s">
        <v>85</v>
      </c>
      <c r="G100" s="1">
        <v>12</v>
      </c>
      <c r="H100" s="9">
        <f t="shared" si="84"/>
        <v>8.0815720635665294</v>
      </c>
      <c r="I100" s="9">
        <f t="shared" si="85"/>
        <v>281.23157206356649</v>
      </c>
      <c r="J100" s="9">
        <f t="shared" si="86"/>
        <v>4.8537177215624686E-2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11.365616719434694</v>
      </c>
      <c r="P100" s="9">
        <f t="shared" si="89"/>
        <v>0.55165495287606858</v>
      </c>
      <c r="Q100" s="12">
        <f t="shared" si="90"/>
        <v>0.24824472879423087</v>
      </c>
      <c r="R100" s="9">
        <f t="shared" si="91"/>
        <v>2.3873737500000001</v>
      </c>
      <c r="S100" s="13">
        <f t="shared" si="92"/>
        <v>0.10398234829977118</v>
      </c>
      <c r="T100" s="2">
        <f t="shared" si="93"/>
        <v>0.51</v>
      </c>
      <c r="U100" s="14">
        <f t="shared" si="94"/>
        <v>5.3030997632883305E-2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4.6325845786314317E-2</v>
      </c>
      <c r="AK100" s="9">
        <f t="shared" si="96"/>
        <v>10.4025</v>
      </c>
      <c r="AL100" s="1">
        <f t="shared" si="97"/>
        <v>0.45</v>
      </c>
      <c r="AM100" s="17">
        <f t="shared" si="98"/>
        <v>131012.5</v>
      </c>
      <c r="AN100" s="1">
        <f t="shared" si="99"/>
        <v>631355278.21404541</v>
      </c>
      <c r="AO100" s="1">
        <f>SUM(AN89:AN100)</f>
        <v>10578977105.890375</v>
      </c>
    </row>
    <row r="101" spans="1:50" x14ac:dyDescent="0.15">
      <c r="C101" s="7">
        <v>12</v>
      </c>
      <c r="D101" s="7">
        <f t="shared" si="100"/>
        <v>8.18863194126736</v>
      </c>
      <c r="E101" s="10">
        <f t="shared" si="101"/>
        <v>8.0815720635665294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6.3581223665161302</v>
      </c>
      <c r="E105" s="7"/>
      <c r="F105" s="7"/>
      <c r="G105" s="1">
        <v>1</v>
      </c>
      <c r="H105" s="9">
        <f t="shared" ref="H105:H116" si="103">E106</f>
        <v>6.3581223665161302</v>
      </c>
      <c r="I105" s="9">
        <f t="shared" ref="I105:I116" si="104">H105+273.15</f>
        <v>279.50812236651609</v>
      </c>
      <c r="J105" s="9">
        <f t="shared" ref="J105:J116" si="105">EXP(($C$15*(I105-$C$13))/($C$16*I105*$C$13))</f>
        <v>3.9206819405272333E-2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2.5401714392569271E-2</v>
      </c>
      <c r="Q105" s="12">
        <f t="shared" ref="Q105:Q116" si="109">P105*$B$107</f>
        <v>7.6205143177707811E-3</v>
      </c>
      <c r="R105" s="9">
        <f t="shared" ref="R105:R116" si="110">L105*$B$107</f>
        <v>0.19436706250000002</v>
      </c>
      <c r="S105" s="13">
        <f t="shared" ref="S105:S116" si="111">Q105/R105</f>
        <v>3.9206819405272333E-2</v>
      </c>
      <c r="T105" s="2">
        <f t="shared" ref="T105:T116" si="112">$B$106/100</f>
        <v>0.01</v>
      </c>
      <c r="U105" s="14">
        <f t="shared" ref="U105:U116" si="113">S105*T105</f>
        <v>3.9206819405272335E-4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5.8820681940527234E-3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7027.833333333333</v>
      </c>
      <c r="AX105" s="1">
        <f t="shared" ref="AX105:AX116" si="120">AW105*10000*AV105*0.67*AU105*AT105</f>
        <v>5383304.9558915514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5.6939663187535796</v>
      </c>
      <c r="E106" s="10">
        <f t="shared" ref="E106:E117" si="122">D105</f>
        <v>6.3581223665161302</v>
      </c>
      <c r="F106" s="7" t="s">
        <v>83</v>
      </c>
      <c r="G106" s="1">
        <v>2</v>
      </c>
      <c r="H106" s="9">
        <f t="shared" si="103"/>
        <v>5.6939663187535796</v>
      </c>
      <c r="I106" s="9">
        <f t="shared" si="104"/>
        <v>278.84396631875353</v>
      </c>
      <c r="J106" s="9">
        <f t="shared" si="105"/>
        <v>3.6085060870948496E-2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1.2703787022740975</v>
      </c>
      <c r="P106" s="9">
        <f t="shared" si="108"/>
        <v>4.5841692800717364E-2</v>
      </c>
      <c r="Q106" s="12">
        <f t="shared" si="109"/>
        <v>1.3752507840215209E-2</v>
      </c>
      <c r="R106" s="9">
        <f t="shared" si="110"/>
        <v>0.19436706250000002</v>
      </c>
      <c r="S106" s="13">
        <f t="shared" si="111"/>
        <v>7.0755341277101452E-2</v>
      </c>
      <c r="T106" s="2">
        <f t="shared" si="112"/>
        <v>0.01</v>
      </c>
      <c r="U106" s="14">
        <f t="shared" si="113"/>
        <v>7.0755341277101451E-4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6.1975534127710142E-3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7027.833333333333</v>
      </c>
      <c r="AX106" s="1">
        <f t="shared" si="120"/>
        <v>5672038.9666862385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3.9290046919401398</v>
      </c>
      <c r="E107" s="10">
        <f t="shared" si="122"/>
        <v>5.6939663187535796</v>
      </c>
      <c r="F107" s="7" t="s">
        <v>83</v>
      </c>
      <c r="G107" s="1">
        <v>3</v>
      </c>
      <c r="H107" s="9">
        <f t="shared" si="103"/>
        <v>3.9290046919401398</v>
      </c>
      <c r="I107" s="9">
        <f t="shared" si="104"/>
        <v>277.0790046919401</v>
      </c>
      <c r="J107" s="9">
        <f t="shared" si="105"/>
        <v>2.8888761414054789E-2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1.8724272178067138</v>
      </c>
      <c r="P107" s="9">
        <f t="shared" si="108"/>
        <v>5.4092103160400556E-2</v>
      </c>
      <c r="Q107" s="12">
        <f t="shared" si="109"/>
        <v>1.6227630948120166E-2</v>
      </c>
      <c r="R107" s="9">
        <f t="shared" si="110"/>
        <v>0.19436706250000002</v>
      </c>
      <c r="S107" s="13">
        <f t="shared" si="111"/>
        <v>8.348961361763732E-2</v>
      </c>
      <c r="T107" s="2">
        <f t="shared" si="112"/>
        <v>0.01</v>
      </c>
      <c r="U107" s="14">
        <f t="shared" si="113"/>
        <v>8.3489613617637325E-4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6.3248961361763731E-3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7027.833333333333</v>
      </c>
      <c r="AX107" s="1">
        <f t="shared" si="120"/>
        <v>5788583.8096545534</v>
      </c>
    </row>
    <row r="108" spans="1:50" x14ac:dyDescent="0.15">
      <c r="C108" s="7">
        <v>3</v>
      </c>
      <c r="D108" s="7">
        <f t="shared" si="121"/>
        <v>4.6094578055727604</v>
      </c>
      <c r="E108" s="10">
        <f t="shared" si="122"/>
        <v>3.9290046919401398</v>
      </c>
      <c r="F108" s="7" t="s">
        <v>83</v>
      </c>
      <c r="G108" s="1">
        <v>4</v>
      </c>
      <c r="H108" s="9">
        <f t="shared" si="103"/>
        <v>4.6094578055727604</v>
      </c>
      <c r="I108" s="9">
        <f t="shared" si="104"/>
        <v>277.75945780557277</v>
      </c>
      <c r="J108" s="9">
        <f t="shared" si="105"/>
        <v>3.1485918637578846E-2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2.4662253229796467</v>
      </c>
      <c r="P108" s="9">
        <f t="shared" si="108"/>
        <v>7.7651369861273772E-2</v>
      </c>
      <c r="Q108" s="12">
        <f t="shared" si="109"/>
        <v>2.329541095838213E-2</v>
      </c>
      <c r="R108" s="9">
        <f t="shared" si="110"/>
        <v>0.19436706250000002</v>
      </c>
      <c r="S108" s="13">
        <f t="shared" si="111"/>
        <v>0.11985266772440997</v>
      </c>
      <c r="T108" s="2">
        <f t="shared" si="112"/>
        <v>0.01</v>
      </c>
      <c r="U108" s="14">
        <f t="shared" si="113"/>
        <v>1.1985266772440997E-3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6.6885266772440995E-3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7027.833333333333</v>
      </c>
      <c r="AX108" s="1">
        <f t="shared" si="120"/>
        <v>6121380.7153114202</v>
      </c>
    </row>
    <row r="109" spans="1:50" x14ac:dyDescent="0.15">
      <c r="C109" s="7">
        <v>4</v>
      </c>
      <c r="D109" s="7">
        <f t="shared" si="121"/>
        <v>8.4160545853233497</v>
      </c>
      <c r="E109" s="10">
        <f t="shared" si="122"/>
        <v>4.6094578055727604</v>
      </c>
      <c r="F109" s="7" t="s">
        <v>83</v>
      </c>
      <c r="G109" s="1">
        <v>5</v>
      </c>
      <c r="H109" s="9">
        <f t="shared" si="103"/>
        <v>8.4160545853233497</v>
      </c>
      <c r="I109" s="9">
        <f t="shared" si="104"/>
        <v>281.56605458532334</v>
      </c>
      <c r="J109" s="9">
        <f t="shared" si="105"/>
        <v>5.0575068110088196E-2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2.2691452554624543</v>
      </c>
      <c r="O109" s="9">
        <f t="shared" si="123"/>
        <v>0.76731890598925201</v>
      </c>
      <c r="P109" s="9">
        <f t="shared" si="108"/>
        <v>3.880720593256478E-2</v>
      </c>
      <c r="Q109" s="12">
        <f t="shared" si="109"/>
        <v>1.1642161779769433E-2</v>
      </c>
      <c r="R109" s="9">
        <f t="shared" si="110"/>
        <v>0.19436706250000002</v>
      </c>
      <c r="S109" s="13">
        <f t="shared" si="111"/>
        <v>5.989781205737691E-2</v>
      </c>
      <c r="T109" s="2">
        <f t="shared" si="112"/>
        <v>0.01</v>
      </c>
      <c r="U109" s="14">
        <f t="shared" si="113"/>
        <v>5.9897812057376908E-4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6.0889781205737689E-3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7027.833333333333</v>
      </c>
      <c r="AX109" s="1">
        <f t="shared" si="120"/>
        <v>5572670.1920834929</v>
      </c>
    </row>
    <row r="110" spans="1:50" x14ac:dyDescent="0.15">
      <c r="C110" s="7">
        <v>5</v>
      </c>
      <c r="D110" s="7">
        <f t="shared" si="121"/>
        <v>12.082625678135701</v>
      </c>
      <c r="E110" s="10">
        <f t="shared" si="122"/>
        <v>8.4160545853233497</v>
      </c>
      <c r="F110" s="7" t="s">
        <v>85</v>
      </c>
      <c r="G110" s="1">
        <v>6</v>
      </c>
      <c r="H110" s="9">
        <f t="shared" si="103"/>
        <v>12.082625678135701</v>
      </c>
      <c r="I110" s="9">
        <f t="shared" si="104"/>
        <v>285.23262567813566</v>
      </c>
      <c r="J110" s="9">
        <f t="shared" si="105"/>
        <v>7.8884434191396333E-2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1.3764019083900207</v>
      </c>
      <c r="P110" s="9">
        <f t="shared" si="108"/>
        <v>0.10857668576330491</v>
      </c>
      <c r="Q110" s="12">
        <f t="shared" si="109"/>
        <v>3.2573005728991473E-2</v>
      </c>
      <c r="R110" s="9">
        <f t="shared" si="110"/>
        <v>0.19436706250000002</v>
      </c>
      <c r="S110" s="13">
        <f t="shared" si="111"/>
        <v>0.16758500802568579</v>
      </c>
      <c r="T110" s="2">
        <f t="shared" si="112"/>
        <v>0.01</v>
      </c>
      <c r="U110" s="14">
        <f t="shared" si="113"/>
        <v>1.675850080256858E-3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7.1658500802568581E-3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7027.833333333333</v>
      </c>
      <c r="AX110" s="1">
        <f t="shared" si="120"/>
        <v>6558230.0268511372</v>
      </c>
    </row>
    <row r="111" spans="1:50" x14ac:dyDescent="0.15">
      <c r="C111" s="7">
        <v>6</v>
      </c>
      <c r="D111" s="7">
        <f t="shared" si="121"/>
        <v>15.5946433953716</v>
      </c>
      <c r="E111" s="10">
        <f t="shared" si="122"/>
        <v>12.082625678135701</v>
      </c>
      <c r="F111" s="7" t="s">
        <v>83</v>
      </c>
      <c r="G111" s="1">
        <v>7</v>
      </c>
      <c r="H111" s="9">
        <f t="shared" si="103"/>
        <v>15.5946433953716</v>
      </c>
      <c r="I111" s="9">
        <f t="shared" si="104"/>
        <v>288.74464339537155</v>
      </c>
      <c r="J111" s="9">
        <f t="shared" si="105"/>
        <v>0.11948439986766372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1.9157154309600493</v>
      </c>
      <c r="P111" s="9">
        <f t="shared" si="108"/>
        <v>0.22889810858548426</v>
      </c>
      <c r="Q111" s="12">
        <f t="shared" si="109"/>
        <v>6.866943257564527E-2</v>
      </c>
      <c r="R111" s="9">
        <f t="shared" si="110"/>
        <v>0.19436706250000002</v>
      </c>
      <c r="S111" s="13">
        <f t="shared" si="111"/>
        <v>0.35329768167713738</v>
      </c>
      <c r="T111" s="2">
        <f t="shared" si="112"/>
        <v>0.01</v>
      </c>
      <c r="U111" s="14">
        <f t="shared" si="113"/>
        <v>3.5329768167713738E-3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1.3482976816771373E-2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7027.833333333333</v>
      </c>
      <c r="AX111" s="1">
        <f t="shared" si="120"/>
        <v>12339703.23419301</v>
      </c>
    </row>
    <row r="112" spans="1:50" x14ac:dyDescent="0.15">
      <c r="C112" s="7">
        <v>7</v>
      </c>
      <c r="D112" s="7">
        <f t="shared" si="121"/>
        <v>16.274007007221201</v>
      </c>
      <c r="E112" s="10">
        <f t="shared" si="122"/>
        <v>15.5946433953716</v>
      </c>
      <c r="F112" s="7" t="s">
        <v>83</v>
      </c>
      <c r="G112" s="1">
        <v>8</v>
      </c>
      <c r="H112" s="9">
        <f t="shared" si="103"/>
        <v>16.274007007221201</v>
      </c>
      <c r="I112" s="9">
        <f t="shared" si="104"/>
        <v>289.42400700722118</v>
      </c>
      <c r="J112" s="9">
        <f t="shared" si="105"/>
        <v>0.12932637070661884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2.3347075307078984</v>
      </c>
      <c r="P112" s="9">
        <f t="shared" si="108"/>
        <v>0.30193925160786433</v>
      </c>
      <c r="Q112" s="12">
        <f t="shared" si="109"/>
        <v>9.0581775482359295E-2</v>
      </c>
      <c r="R112" s="9">
        <f t="shared" si="110"/>
        <v>0.19436706250000002</v>
      </c>
      <c r="S112" s="13">
        <f t="shared" si="111"/>
        <v>0.46603459617731929</v>
      </c>
      <c r="T112" s="2">
        <f t="shared" si="112"/>
        <v>0.01</v>
      </c>
      <c r="U112" s="14">
        <f t="shared" si="113"/>
        <v>4.660345961773193E-3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1.4610345961773193E-2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7027.833333333333</v>
      </c>
      <c r="AX112" s="1">
        <f t="shared" si="120"/>
        <v>13371478.403264284</v>
      </c>
    </row>
    <row r="113" spans="1:53" x14ac:dyDescent="0.15">
      <c r="C113" s="7">
        <v>8</v>
      </c>
      <c r="D113" s="7">
        <f t="shared" si="121"/>
        <v>14.724794580505099</v>
      </c>
      <c r="E113" s="10">
        <f t="shared" si="122"/>
        <v>16.274007007221201</v>
      </c>
      <c r="F113" s="7" t="s">
        <v>83</v>
      </c>
      <c r="G113" s="1">
        <v>9</v>
      </c>
      <c r="H113" s="9">
        <f t="shared" si="103"/>
        <v>14.724794580505099</v>
      </c>
      <c r="I113" s="9">
        <f t="shared" si="104"/>
        <v>287.87479458050507</v>
      </c>
      <c r="J113" s="9">
        <f t="shared" si="105"/>
        <v>0.1079095501453695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2.6806584874333677</v>
      </c>
      <c r="P113" s="9">
        <f t="shared" si="108"/>
        <v>0.28926865147230135</v>
      </c>
      <c r="Q113" s="12">
        <f t="shared" si="109"/>
        <v>8.6780595441690409E-2</v>
      </c>
      <c r="R113" s="9">
        <f t="shared" si="110"/>
        <v>0.19436706250000002</v>
      </c>
      <c r="S113" s="13">
        <f t="shared" si="111"/>
        <v>0.44647788738223276</v>
      </c>
      <c r="T113" s="2">
        <f t="shared" si="112"/>
        <v>0.01</v>
      </c>
      <c r="U113" s="14">
        <f t="shared" si="113"/>
        <v>4.4647788738223278E-3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1.4414778873822327E-2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7027.833333333333</v>
      </c>
      <c r="AX113" s="1">
        <f t="shared" si="120"/>
        <v>13192494.202632328</v>
      </c>
    </row>
    <row r="114" spans="1:53" x14ac:dyDescent="0.15">
      <c r="C114" s="7">
        <v>9</v>
      </c>
      <c r="D114" s="7">
        <f t="shared" si="121"/>
        <v>12.1659334039156</v>
      </c>
      <c r="E114" s="10">
        <f t="shared" si="122"/>
        <v>14.724794580505099</v>
      </c>
      <c r="F114" s="7" t="s">
        <v>83</v>
      </c>
      <c r="G114" s="1">
        <v>10</v>
      </c>
      <c r="H114" s="9">
        <f t="shared" si="103"/>
        <v>12.1659334039156</v>
      </c>
      <c r="I114" s="9">
        <f t="shared" si="104"/>
        <v>285.31593340391555</v>
      </c>
      <c r="J114" s="9">
        <f t="shared" si="105"/>
        <v>7.9674627402037873E-2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3.0392800442943999</v>
      </c>
      <c r="P114" s="9">
        <f t="shared" si="108"/>
        <v>0.24215350509960548</v>
      </c>
      <c r="Q114" s="12">
        <f t="shared" si="109"/>
        <v>7.2646051529881642E-2</v>
      </c>
      <c r="R114" s="9">
        <f t="shared" si="110"/>
        <v>0.19436706250000002</v>
      </c>
      <c r="S114" s="13">
        <f t="shared" si="111"/>
        <v>0.37375700695112185</v>
      </c>
      <c r="T114" s="2">
        <f t="shared" si="112"/>
        <v>0.01</v>
      </c>
      <c r="U114" s="14">
        <f t="shared" si="113"/>
        <v>3.7375700695112188E-3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1.3687570069511219E-2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7027.833333333333</v>
      </c>
      <c r="AX114" s="1">
        <f t="shared" si="120"/>
        <v>12526948.236304678</v>
      </c>
    </row>
    <row r="115" spans="1:53" x14ac:dyDescent="0.15">
      <c r="C115" s="7">
        <v>10</v>
      </c>
      <c r="D115" s="7">
        <f t="shared" si="121"/>
        <v>9.8804607998646397</v>
      </c>
      <c r="E115" s="10">
        <f t="shared" si="122"/>
        <v>12.1659334039156</v>
      </c>
      <c r="F115" s="7" t="s">
        <v>83</v>
      </c>
      <c r="G115" s="1">
        <v>11</v>
      </c>
      <c r="H115" s="9">
        <f t="shared" si="103"/>
        <v>9.8804607998646397</v>
      </c>
      <c r="I115" s="9">
        <f t="shared" si="104"/>
        <v>283.03046079986461</v>
      </c>
      <c r="J115" s="9">
        <f t="shared" si="105"/>
        <v>6.0484115390554434E-2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2.6572702122350544</v>
      </c>
      <c r="O115" s="9">
        <f t="shared" si="123"/>
        <v>0.7877465352930737</v>
      </c>
      <c r="P115" s="9">
        <f t="shared" si="108"/>
        <v>4.7646152339175733E-2</v>
      </c>
      <c r="Q115" s="12">
        <f t="shared" si="109"/>
        <v>1.429384570175272E-2</v>
      </c>
      <c r="R115" s="9">
        <f t="shared" si="110"/>
        <v>0.19436706250000002</v>
      </c>
      <c r="S115" s="13">
        <f t="shared" si="111"/>
        <v>7.3540472947944649E-2</v>
      </c>
      <c r="T115" s="2">
        <f t="shared" si="112"/>
        <v>0.01</v>
      </c>
      <c r="U115" s="14">
        <f t="shared" si="113"/>
        <v>7.3540472947944652E-4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6.2254047294794468E-3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7027.833333333333</v>
      </c>
      <c r="AX115" s="1">
        <f t="shared" si="120"/>
        <v>5697528.6628812272</v>
      </c>
    </row>
    <row r="116" spans="1:53" x14ac:dyDescent="0.15">
      <c r="C116" s="7">
        <v>11</v>
      </c>
      <c r="D116" s="7">
        <f t="shared" si="121"/>
        <v>8.0815720635665294</v>
      </c>
      <c r="E116" s="10">
        <f t="shared" si="122"/>
        <v>9.8804607998646397</v>
      </c>
      <c r="F116" s="7" t="s">
        <v>85</v>
      </c>
      <c r="G116" s="1">
        <v>12</v>
      </c>
      <c r="H116" s="9">
        <f t="shared" si="103"/>
        <v>8.0815720635665294</v>
      </c>
      <c r="I116" s="9">
        <f t="shared" si="104"/>
        <v>281.23157206356649</v>
      </c>
      <c r="J116" s="9">
        <f t="shared" si="105"/>
        <v>4.8537177215624686E-2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1.3879905912872315</v>
      </c>
      <c r="P116" s="9">
        <f t="shared" si="108"/>
        <v>6.7369145302928049E-2</v>
      </c>
      <c r="Q116" s="12">
        <f t="shared" si="109"/>
        <v>2.0210743590878415E-2</v>
      </c>
      <c r="R116" s="9">
        <f t="shared" si="110"/>
        <v>0.19436706250000002</v>
      </c>
      <c r="S116" s="13">
        <f t="shared" si="111"/>
        <v>0.10398234829977128</v>
      </c>
      <c r="T116" s="2">
        <f t="shared" si="112"/>
        <v>0.01</v>
      </c>
      <c r="U116" s="14">
        <f t="shared" si="113"/>
        <v>1.0398234829977128E-3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6.5298234829977127E-3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7027.833333333333</v>
      </c>
      <c r="AX116" s="1">
        <f t="shared" si="120"/>
        <v>5976134.5767225791</v>
      </c>
      <c r="AY116" s="1">
        <f>SUM(AX105:AX116)</f>
        <v>98200495.982476488</v>
      </c>
    </row>
    <row r="117" spans="1:53" x14ac:dyDescent="0.15">
      <c r="C117" s="7">
        <v>12</v>
      </c>
      <c r="D117" s="7">
        <f t="shared" si="121"/>
        <v>8.18863194126736</v>
      </c>
      <c r="E117" s="10">
        <f t="shared" si="122"/>
        <v>8.0815720635665294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6.3581223665161302</v>
      </c>
      <c r="E121" s="7"/>
      <c r="F121" s="7"/>
      <c r="G121" s="1">
        <v>1</v>
      </c>
      <c r="H121" s="9">
        <f t="shared" ref="H121:H132" si="124">E122</f>
        <v>6.3581223665161302</v>
      </c>
      <c r="I121" s="9">
        <f t="shared" ref="I121:I132" si="125">H121+273.15</f>
        <v>279.50812236651609</v>
      </c>
      <c r="J121" s="9">
        <f t="shared" ref="J121:J132" si="126">EXP(($C$15*(I121-$C$13))/($C$16*I121*$C$13))</f>
        <v>3.9206819405272333E-2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1.1162181484681033E-2</v>
      </c>
      <c r="Q121" s="12">
        <f t="shared" ref="Q121:Q132" si="130">P121*$B$123</f>
        <v>3.6835198899447413E-3</v>
      </c>
      <c r="R121" s="9">
        <f t="shared" ref="R121:R132" si="131">L121*$B$123</f>
        <v>9.3951000000000007E-2</v>
      </c>
      <c r="S121" s="13">
        <f t="shared" ref="S121:S132" si="132">Q121/R121</f>
        <v>3.9206819405272333E-2</v>
      </c>
      <c r="T121" s="2">
        <f t="shared" ref="T121:T132" si="133">$B$122/100</f>
        <v>0.01</v>
      </c>
      <c r="U121" s="14">
        <f t="shared" ref="U121:U132" si="134">S121*T121</f>
        <v>3.9206819405272335E-4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5.8820681940527234E-3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5.6939663187535796</v>
      </c>
      <c r="E122" s="10">
        <f t="shared" ref="E122:E133" si="145">D121</f>
        <v>6.3581223665161302</v>
      </c>
      <c r="F122" s="7" t="s">
        <v>83</v>
      </c>
      <c r="G122" s="1">
        <v>2</v>
      </c>
      <c r="H122" s="9">
        <f t="shared" si="124"/>
        <v>5.6939663187535796</v>
      </c>
      <c r="I122" s="9">
        <f t="shared" si="125"/>
        <v>278.84396631875353</v>
      </c>
      <c r="J122" s="9">
        <f t="shared" si="126"/>
        <v>3.6085060870948496E-2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0.55823781851531895</v>
      </c>
      <c r="P122" s="9">
        <f t="shared" si="129"/>
        <v>2.0144045661590785E-2</v>
      </c>
      <c r="Q122" s="12">
        <f t="shared" si="130"/>
        <v>6.647535068324959E-3</v>
      </c>
      <c r="R122" s="9">
        <f t="shared" si="131"/>
        <v>9.3951000000000007E-2</v>
      </c>
      <c r="S122" s="13">
        <f t="shared" si="132"/>
        <v>7.0755341277101452E-2</v>
      </c>
      <c r="T122" s="2">
        <f t="shared" si="133"/>
        <v>0.01</v>
      </c>
      <c r="U122" s="14">
        <f t="shared" si="134"/>
        <v>7.0755341277101451E-4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6.1975534127710142E-3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3.9290046919401398</v>
      </c>
      <c r="E123" s="10">
        <f t="shared" si="145"/>
        <v>5.6939663187535796</v>
      </c>
      <c r="F123" s="7" t="s">
        <v>83</v>
      </c>
      <c r="G123" s="1">
        <v>3</v>
      </c>
      <c r="H123" s="9">
        <f t="shared" si="124"/>
        <v>3.9290046919401398</v>
      </c>
      <c r="I123" s="9">
        <f t="shared" si="125"/>
        <v>277.0790046919401</v>
      </c>
      <c r="J123" s="9">
        <f t="shared" si="126"/>
        <v>2.8888761414054789E-2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0.82279377285372812</v>
      </c>
      <c r="P123" s="9">
        <f t="shared" si="129"/>
        <v>2.3769492996941342E-2</v>
      </c>
      <c r="Q123" s="12">
        <f t="shared" si="130"/>
        <v>7.8439326889906437E-3</v>
      </c>
      <c r="R123" s="9">
        <f t="shared" si="131"/>
        <v>9.3951000000000007E-2</v>
      </c>
      <c r="S123" s="13">
        <f t="shared" si="132"/>
        <v>8.3489613617637307E-2</v>
      </c>
      <c r="T123" s="2">
        <f t="shared" si="133"/>
        <v>0.01</v>
      </c>
      <c r="U123" s="14">
        <f t="shared" si="134"/>
        <v>8.3489613617637303E-4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6.3248961361763731E-3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4.6094578055727604</v>
      </c>
      <c r="E124" s="10">
        <f t="shared" si="145"/>
        <v>3.9290046919401398</v>
      </c>
      <c r="F124" s="7" t="s">
        <v>83</v>
      </c>
      <c r="G124" s="1">
        <v>4</v>
      </c>
      <c r="H124" s="9">
        <f t="shared" si="124"/>
        <v>4.6094578055727604</v>
      </c>
      <c r="I124" s="9">
        <f t="shared" si="125"/>
        <v>277.75945780557277</v>
      </c>
      <c r="J124" s="9">
        <f t="shared" si="126"/>
        <v>3.1485918637578846E-2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1.0837242798567868</v>
      </c>
      <c r="P124" s="9">
        <f t="shared" si="129"/>
        <v>3.4122054501139518E-2</v>
      </c>
      <c r="Q124" s="12">
        <f t="shared" si="130"/>
        <v>1.1260277985376042E-2</v>
      </c>
      <c r="R124" s="9">
        <f t="shared" si="131"/>
        <v>9.3951000000000007E-2</v>
      </c>
      <c r="S124" s="13">
        <f t="shared" si="132"/>
        <v>0.11985266772440997</v>
      </c>
      <c r="T124" s="2">
        <f t="shared" si="133"/>
        <v>0.01</v>
      </c>
      <c r="U124" s="14">
        <f t="shared" si="134"/>
        <v>1.1985266772440997E-3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6.6885266772440995E-3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8.4160545853233497</v>
      </c>
      <c r="E125" s="10">
        <f t="shared" si="145"/>
        <v>4.6094578055727604</v>
      </c>
      <c r="F125" s="7" t="s">
        <v>83</v>
      </c>
      <c r="G125" s="1">
        <v>5</v>
      </c>
      <c r="H125" s="9">
        <f t="shared" si="124"/>
        <v>8.4160545853233497</v>
      </c>
      <c r="I125" s="9">
        <f t="shared" si="125"/>
        <v>281.56605458532334</v>
      </c>
      <c r="J125" s="9">
        <f t="shared" si="126"/>
        <v>5.0575068110088196E-2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0.99712211408786489</v>
      </c>
      <c r="O125" s="9">
        <f t="shared" si="146"/>
        <v>0.33718011126778225</v>
      </c>
      <c r="P125" s="9">
        <f t="shared" si="129"/>
        <v>1.7052907092735204E-2</v>
      </c>
      <c r="Q125" s="12">
        <f t="shared" si="130"/>
        <v>5.6274593406026177E-3</v>
      </c>
      <c r="R125" s="9">
        <f t="shared" si="131"/>
        <v>9.3951000000000007E-2</v>
      </c>
      <c r="S125" s="13">
        <f t="shared" si="132"/>
        <v>5.9897812057376904E-2</v>
      </c>
      <c r="T125" s="2">
        <f t="shared" si="133"/>
        <v>0.01</v>
      </c>
      <c r="U125" s="14">
        <f t="shared" si="134"/>
        <v>5.9897812057376908E-4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6.0889781205737689E-3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12.082625678135701</v>
      </c>
      <c r="E126" s="10">
        <f t="shared" si="145"/>
        <v>8.4160545853233497</v>
      </c>
      <c r="F126" s="7" t="s">
        <v>85</v>
      </c>
      <c r="G126" s="1">
        <v>6</v>
      </c>
      <c r="H126" s="9">
        <f t="shared" si="124"/>
        <v>12.082625678135701</v>
      </c>
      <c r="I126" s="9">
        <f t="shared" si="125"/>
        <v>285.23262567813566</v>
      </c>
      <c r="J126" s="9">
        <f t="shared" si="126"/>
        <v>7.8884434191396333E-2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0.6048272041750471</v>
      </c>
      <c r="P126" s="9">
        <f t="shared" si="129"/>
        <v>4.7711451784912734E-2</v>
      </c>
      <c r="Q126" s="12">
        <f t="shared" si="130"/>
        <v>1.5744779089021204E-2</v>
      </c>
      <c r="R126" s="9">
        <f t="shared" si="131"/>
        <v>9.3951000000000007E-2</v>
      </c>
      <c r="S126" s="13">
        <f t="shared" si="132"/>
        <v>0.16758500802568577</v>
      </c>
      <c r="T126" s="2">
        <f t="shared" si="133"/>
        <v>0.01</v>
      </c>
      <c r="U126" s="14">
        <f t="shared" si="134"/>
        <v>1.6758500802568578E-3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7.1658500802568581E-3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15.5946433953716</v>
      </c>
      <c r="E127" s="10">
        <f t="shared" si="145"/>
        <v>12.082625678135701</v>
      </c>
      <c r="F127" s="7" t="s">
        <v>83</v>
      </c>
      <c r="G127" s="1">
        <v>7</v>
      </c>
      <c r="H127" s="9">
        <f t="shared" si="124"/>
        <v>15.5946433953716</v>
      </c>
      <c r="I127" s="9">
        <f t="shared" si="125"/>
        <v>288.74464339537155</v>
      </c>
      <c r="J127" s="9">
        <f t="shared" si="126"/>
        <v>0.11948439986766372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0.84181575239013429</v>
      </c>
      <c r="P127" s="9">
        <f t="shared" si="129"/>
        <v>0.10058384997348099</v>
      </c>
      <c r="Q127" s="12">
        <f t="shared" si="130"/>
        <v>3.319267049124873E-2</v>
      </c>
      <c r="R127" s="9">
        <f t="shared" si="131"/>
        <v>9.3951000000000007E-2</v>
      </c>
      <c r="S127" s="13">
        <f t="shared" si="132"/>
        <v>0.35329768167713732</v>
      </c>
      <c r="T127" s="2">
        <f t="shared" si="133"/>
        <v>0.01</v>
      </c>
      <c r="U127" s="14">
        <f t="shared" si="134"/>
        <v>3.5329768167713734E-3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1.3482976816771373E-2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16.274007007221201</v>
      </c>
      <c r="E128" s="10">
        <f t="shared" si="145"/>
        <v>15.5946433953716</v>
      </c>
      <c r="F128" s="7" t="s">
        <v>83</v>
      </c>
      <c r="G128" s="1">
        <v>8</v>
      </c>
      <c r="H128" s="9">
        <f t="shared" si="124"/>
        <v>16.274007007221201</v>
      </c>
      <c r="I128" s="9">
        <f t="shared" si="125"/>
        <v>289.42400700722118</v>
      </c>
      <c r="J128" s="9">
        <f t="shared" si="126"/>
        <v>0.12932637070661884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1.0259319024166533</v>
      </c>
      <c r="P128" s="9">
        <f t="shared" si="129"/>
        <v>0.1326800495316828</v>
      </c>
      <c r="Q128" s="12">
        <f t="shared" si="130"/>
        <v>4.3784416345455324E-2</v>
      </c>
      <c r="R128" s="9">
        <f t="shared" si="131"/>
        <v>9.3951000000000007E-2</v>
      </c>
      <c r="S128" s="13">
        <f t="shared" si="132"/>
        <v>0.46603459617731924</v>
      </c>
      <c r="T128" s="2">
        <f t="shared" si="133"/>
        <v>0.01</v>
      </c>
      <c r="U128" s="14">
        <f t="shared" si="134"/>
        <v>4.6603459617731921E-3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1.4610345961773193E-2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14.724794580505099</v>
      </c>
      <c r="E129" s="10">
        <f t="shared" si="145"/>
        <v>16.274007007221201</v>
      </c>
      <c r="F129" s="7" t="s">
        <v>83</v>
      </c>
      <c r="G129" s="1">
        <v>9</v>
      </c>
      <c r="H129" s="9">
        <f t="shared" si="124"/>
        <v>14.724794580505099</v>
      </c>
      <c r="I129" s="9">
        <f t="shared" si="125"/>
        <v>287.87479458050507</v>
      </c>
      <c r="J129" s="9">
        <f t="shared" si="126"/>
        <v>0.1079095501453695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1.1779518528849704</v>
      </c>
      <c r="P129" s="9">
        <f t="shared" si="129"/>
        <v>0.12711225453772163</v>
      </c>
      <c r="Q129" s="12">
        <f t="shared" si="130"/>
        <v>4.1947043997448141E-2</v>
      </c>
      <c r="R129" s="9">
        <f t="shared" si="131"/>
        <v>9.3951000000000007E-2</v>
      </c>
      <c r="S129" s="13">
        <f t="shared" si="132"/>
        <v>0.44647788738223265</v>
      </c>
      <c r="T129" s="2">
        <f t="shared" si="133"/>
        <v>0.01</v>
      </c>
      <c r="U129" s="14">
        <f t="shared" si="134"/>
        <v>4.464778873822327E-3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1.4414778873822327E-2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12.1659334039156</v>
      </c>
      <c r="E130" s="10">
        <f t="shared" si="145"/>
        <v>14.724794580505099</v>
      </c>
      <c r="F130" s="7" t="s">
        <v>83</v>
      </c>
      <c r="G130" s="1">
        <v>10</v>
      </c>
      <c r="H130" s="9">
        <f t="shared" si="124"/>
        <v>12.1659334039156</v>
      </c>
      <c r="I130" s="9">
        <f t="shared" si="125"/>
        <v>285.31593340391555</v>
      </c>
      <c r="J130" s="9">
        <f t="shared" si="126"/>
        <v>7.9674627402037873E-2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1.3355395983472487</v>
      </c>
      <c r="P130" s="9">
        <f t="shared" si="129"/>
        <v>0.10640861987898435</v>
      </c>
      <c r="Q130" s="12">
        <f t="shared" si="130"/>
        <v>3.5114844560064841E-2</v>
      </c>
      <c r="R130" s="9">
        <f t="shared" si="131"/>
        <v>9.3951000000000007E-2</v>
      </c>
      <c r="S130" s="13">
        <f t="shared" si="132"/>
        <v>0.37375700695112174</v>
      </c>
      <c r="T130" s="2">
        <f t="shared" si="133"/>
        <v>0.01</v>
      </c>
      <c r="U130" s="14">
        <f t="shared" si="134"/>
        <v>3.7375700695112175E-3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1.3687570069511216E-2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9.8804607998646397</v>
      </c>
      <c r="E131" s="10">
        <f t="shared" si="145"/>
        <v>12.1659334039156</v>
      </c>
      <c r="F131" s="7" t="s">
        <v>83</v>
      </c>
      <c r="G131" s="1">
        <v>11</v>
      </c>
      <c r="H131" s="9">
        <f t="shared" si="124"/>
        <v>9.8804607998646397</v>
      </c>
      <c r="I131" s="9">
        <f t="shared" si="125"/>
        <v>283.03046079986461</v>
      </c>
      <c r="J131" s="9">
        <f t="shared" si="126"/>
        <v>6.0484115390554434E-2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1.1676744295448511</v>
      </c>
      <c r="O131" s="9">
        <f t="shared" si="146"/>
        <v>0.34615654892341308</v>
      </c>
      <c r="P131" s="9">
        <f t="shared" si="129"/>
        <v>2.0936972648279817E-2</v>
      </c>
      <c r="Q131" s="12">
        <f t="shared" si="130"/>
        <v>6.90920097393234E-3</v>
      </c>
      <c r="R131" s="9">
        <f t="shared" si="131"/>
        <v>9.3951000000000007E-2</v>
      </c>
      <c r="S131" s="13">
        <f t="shared" si="132"/>
        <v>7.3540472947944566E-2</v>
      </c>
      <c r="T131" s="2">
        <f t="shared" si="133"/>
        <v>0.01</v>
      </c>
      <c r="U131" s="14">
        <f t="shared" si="134"/>
        <v>7.3540472947944565E-4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6.225404729479446E-3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8.0815720635665294</v>
      </c>
      <c r="E132" s="10">
        <f t="shared" si="145"/>
        <v>9.8804607998646397</v>
      </c>
      <c r="F132" s="7" t="s">
        <v>85</v>
      </c>
      <c r="G132" s="1">
        <v>12</v>
      </c>
      <c r="H132" s="9">
        <f t="shared" si="124"/>
        <v>8.0815720635665294</v>
      </c>
      <c r="I132" s="9">
        <f t="shared" si="125"/>
        <v>281.23157206356649</v>
      </c>
      <c r="J132" s="9">
        <f t="shared" si="126"/>
        <v>4.8537177215624686E-2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0.60991957627513327</v>
      </c>
      <c r="P132" s="9">
        <f t="shared" si="129"/>
        <v>2.9603774560944859E-2</v>
      </c>
      <c r="Q132" s="12">
        <f t="shared" si="130"/>
        <v>9.7692456051118037E-3</v>
      </c>
      <c r="R132" s="9">
        <f t="shared" si="131"/>
        <v>9.3951000000000007E-2</v>
      </c>
      <c r="S132" s="13">
        <f t="shared" si="132"/>
        <v>0.1039823482997712</v>
      </c>
      <c r="T132" s="2">
        <f t="shared" si="133"/>
        <v>0.01</v>
      </c>
      <c r="U132" s="14">
        <f t="shared" si="134"/>
        <v>1.039823482997712E-3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6.5298234829977118E-3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8.18863194126736</v>
      </c>
      <c r="E133" s="10">
        <f t="shared" si="145"/>
        <v>8.0815720635665294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6.3581223665161302</v>
      </c>
      <c r="E136" s="7"/>
      <c r="F136" s="7"/>
      <c r="G136" s="1">
        <v>1</v>
      </c>
      <c r="H136" s="9">
        <f t="shared" ref="H136:H147" si="147">E137</f>
        <v>6.3581223665161302</v>
      </c>
      <c r="I136" s="9">
        <f t="shared" ref="I136:I147" si="148">H136+273.15</f>
        <v>279.50812236651609</v>
      </c>
      <c r="J136" s="9">
        <f t="shared" ref="J136:J147" si="149">EXP(($C$15*(I136-$C$13))/($C$16*I136*$C$13))</f>
        <v>3.9206819405272333E-2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2.9759854588698207E-2</v>
      </c>
      <c r="Q136" s="12">
        <f t="shared" ref="Q136:Q147" si="153">P136*$B$138</f>
        <v>7.7375621930615337E-3</v>
      </c>
      <c r="R136" s="9">
        <f t="shared" ref="R136:R147" si="154">L136*$B$138</f>
        <v>0.19735245833333334</v>
      </c>
      <c r="S136" s="13">
        <f t="shared" ref="S136:S147" si="155">Q136/R136</f>
        <v>3.9206819405272333E-2</v>
      </c>
      <c r="T136" s="2">
        <f t="shared" ref="T136:T147" si="156">$B$137/100</f>
        <v>0.01</v>
      </c>
      <c r="U136" s="14">
        <f t="shared" ref="U136:U147" si="157">S136*T136</f>
        <v>3.9206819405272335E-4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5.8820681940527234E-3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5.6939663187535796</v>
      </c>
      <c r="E137" s="10">
        <f t="shared" ref="E137:E148" si="166">D136</f>
        <v>6.3581223665161302</v>
      </c>
      <c r="F137" s="7" t="s">
        <v>83</v>
      </c>
      <c r="G137" s="1">
        <v>2</v>
      </c>
      <c r="H137" s="9">
        <f t="shared" si="147"/>
        <v>5.6939663187535796</v>
      </c>
      <c r="I137" s="9">
        <f t="shared" si="148"/>
        <v>278.84396631875353</v>
      </c>
      <c r="J137" s="9">
        <f t="shared" si="149"/>
        <v>3.6085060870948496E-2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1.4883359787446353</v>
      </c>
      <c r="P137" s="9">
        <f t="shared" si="152"/>
        <v>5.3706694389422875E-2</v>
      </c>
      <c r="Q137" s="12">
        <f t="shared" si="153"/>
        <v>1.3963740541249948E-2</v>
      </c>
      <c r="R137" s="9">
        <f t="shared" si="154"/>
        <v>0.19735245833333334</v>
      </c>
      <c r="S137" s="13">
        <f t="shared" si="155"/>
        <v>7.0755341277101466E-2</v>
      </c>
      <c r="T137" s="2">
        <f t="shared" si="156"/>
        <v>0.01</v>
      </c>
      <c r="U137" s="14">
        <f t="shared" si="157"/>
        <v>7.0755341277101472E-4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6.197553412771015E-3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3.9290046919401398</v>
      </c>
      <c r="E138" s="10">
        <f t="shared" si="166"/>
        <v>5.6939663187535796</v>
      </c>
      <c r="F138" s="7" t="s">
        <v>83</v>
      </c>
      <c r="G138" s="1">
        <v>3</v>
      </c>
      <c r="H138" s="9">
        <f t="shared" si="147"/>
        <v>3.9290046919401398</v>
      </c>
      <c r="I138" s="9">
        <f t="shared" si="148"/>
        <v>277.0790046919401</v>
      </c>
      <c r="J138" s="9">
        <f t="shared" si="149"/>
        <v>2.8888761414054789E-2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2.1936772010218792</v>
      </c>
      <c r="P138" s="9">
        <f t="shared" si="152"/>
        <v>6.3372617279772572E-2</v>
      </c>
      <c r="Q138" s="12">
        <f t="shared" si="153"/>
        <v>1.6476880492740868E-2</v>
      </c>
      <c r="R138" s="9">
        <f t="shared" si="154"/>
        <v>0.19735245833333334</v>
      </c>
      <c r="S138" s="13">
        <f t="shared" si="155"/>
        <v>8.348961361763732E-2</v>
      </c>
      <c r="T138" s="2">
        <f t="shared" si="156"/>
        <v>0.01</v>
      </c>
      <c r="U138" s="14">
        <f t="shared" si="157"/>
        <v>8.3489613617637325E-4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6.3248961361763731E-3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4.6094578055727604</v>
      </c>
      <c r="E139" s="10">
        <f t="shared" si="166"/>
        <v>3.9290046919401398</v>
      </c>
      <c r="F139" s="7" t="s">
        <v>83</v>
      </c>
      <c r="G139" s="1">
        <v>4</v>
      </c>
      <c r="H139" s="9">
        <f t="shared" si="147"/>
        <v>4.6094578055727604</v>
      </c>
      <c r="I139" s="9">
        <f t="shared" si="148"/>
        <v>277.75945780557277</v>
      </c>
      <c r="J139" s="9">
        <f t="shared" si="149"/>
        <v>3.1485918637578846E-2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2.8893525004087737</v>
      </c>
      <c r="P139" s="9">
        <f t="shared" si="152"/>
        <v>9.0973917743155649E-2</v>
      </c>
      <c r="Q139" s="12">
        <f t="shared" si="153"/>
        <v>2.3653218613220471E-2</v>
      </c>
      <c r="R139" s="9">
        <f t="shared" si="154"/>
        <v>0.19735245833333334</v>
      </c>
      <c r="S139" s="13">
        <f t="shared" si="155"/>
        <v>0.11985266772441</v>
      </c>
      <c r="T139" s="2">
        <f t="shared" si="156"/>
        <v>0.01</v>
      </c>
      <c r="U139" s="14">
        <f t="shared" si="157"/>
        <v>1.1985266772441001E-3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6.6885266772441004E-3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8.4160545853233497</v>
      </c>
      <c r="E140" s="10">
        <f t="shared" si="166"/>
        <v>4.6094578055727604</v>
      </c>
      <c r="F140" s="7" t="s">
        <v>83</v>
      </c>
      <c r="G140" s="1">
        <v>5</v>
      </c>
      <c r="H140" s="9">
        <f t="shared" si="147"/>
        <v>8.4160545853233497</v>
      </c>
      <c r="I140" s="9">
        <f t="shared" si="148"/>
        <v>281.56605458532334</v>
      </c>
      <c r="J140" s="9">
        <f t="shared" si="149"/>
        <v>5.0575068110088196E-2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3.5574264993322848</v>
      </c>
      <c r="P140" s="9">
        <f t="shared" si="152"/>
        <v>0.17991708750036292</v>
      </c>
      <c r="Q140" s="12">
        <f t="shared" si="153"/>
        <v>4.6778442750094358E-2</v>
      </c>
      <c r="R140" s="9">
        <f t="shared" si="154"/>
        <v>0.19735245833333334</v>
      </c>
      <c r="S140" s="13">
        <f t="shared" si="155"/>
        <v>0.23702994705586272</v>
      </c>
      <c r="T140" s="2">
        <f t="shared" si="156"/>
        <v>0.01</v>
      </c>
      <c r="U140" s="14">
        <f t="shared" si="157"/>
        <v>2.3702994705586274E-3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7.8602994705586279E-3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12.082625678135701</v>
      </c>
      <c r="E141" s="10">
        <f t="shared" si="166"/>
        <v>8.4160545853233497</v>
      </c>
      <c r="F141" s="7" t="s">
        <v>85</v>
      </c>
      <c r="G141" s="1">
        <v>6</v>
      </c>
      <c r="H141" s="9">
        <f t="shared" si="147"/>
        <v>12.082625678135701</v>
      </c>
      <c r="I141" s="9">
        <f t="shared" si="148"/>
        <v>285.23262567813566</v>
      </c>
      <c r="J141" s="9">
        <f t="shared" si="149"/>
        <v>7.8884434191396333E-2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4.1365573284985881</v>
      </c>
      <c r="P141" s="9">
        <f t="shared" si="152"/>
        <v>0.32630998435888509</v>
      </c>
      <c r="Q141" s="12">
        <f t="shared" si="153"/>
        <v>8.4840595933310128E-2</v>
      </c>
      <c r="R141" s="9">
        <f t="shared" si="154"/>
        <v>0.19735245833333334</v>
      </c>
      <c r="S141" s="13">
        <f t="shared" si="155"/>
        <v>0.42989378824971208</v>
      </c>
      <c r="T141" s="2">
        <f t="shared" si="156"/>
        <v>0.01</v>
      </c>
      <c r="U141" s="14">
        <f t="shared" si="157"/>
        <v>4.2989378824971206E-3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9.7889378824971215E-3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15.5946433953716</v>
      </c>
      <c r="E142" s="10">
        <f t="shared" si="166"/>
        <v>12.082625678135701</v>
      </c>
      <c r="F142" s="7" t="s">
        <v>83</v>
      </c>
      <c r="G142" s="1">
        <v>7</v>
      </c>
      <c r="H142" s="9">
        <f t="shared" si="147"/>
        <v>15.5946433953716</v>
      </c>
      <c r="I142" s="9">
        <f t="shared" si="148"/>
        <v>288.74464339537155</v>
      </c>
      <c r="J142" s="9">
        <f t="shared" si="149"/>
        <v>0.11948439986766372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4.5692952608063697</v>
      </c>
      <c r="P142" s="9">
        <f t="shared" si="152"/>
        <v>0.54595950205560906</v>
      </c>
      <c r="Q142" s="12">
        <f t="shared" si="153"/>
        <v>0.14194947053445836</v>
      </c>
      <c r="R142" s="9">
        <f t="shared" si="154"/>
        <v>0.19735245833333334</v>
      </c>
      <c r="S142" s="13">
        <f t="shared" si="155"/>
        <v>0.71926882357199762</v>
      </c>
      <c r="T142" s="2">
        <f t="shared" si="156"/>
        <v>0.01</v>
      </c>
      <c r="U142" s="14">
        <f t="shared" si="157"/>
        <v>7.1926882357199766E-3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1.7142688235719978E-2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16.274007007221201</v>
      </c>
      <c r="E143" s="10">
        <f t="shared" si="166"/>
        <v>15.5946433953716</v>
      </c>
      <c r="F143" s="7" t="s">
        <v>83</v>
      </c>
      <c r="G143" s="1">
        <v>8</v>
      </c>
      <c r="H143" s="9">
        <f t="shared" si="147"/>
        <v>16.274007007221201</v>
      </c>
      <c r="I143" s="9">
        <f t="shared" si="148"/>
        <v>289.42400700722118</v>
      </c>
      <c r="J143" s="9">
        <f t="shared" si="149"/>
        <v>0.12932637070661884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4.7823836754174271</v>
      </c>
      <c r="P143" s="9">
        <f t="shared" si="152"/>
        <v>0.61848832406831655</v>
      </c>
      <c r="Q143" s="12">
        <f t="shared" si="153"/>
        <v>0.16080696425776231</v>
      </c>
      <c r="R143" s="9">
        <f t="shared" si="154"/>
        <v>0.19735245833333334</v>
      </c>
      <c r="S143" s="13">
        <f t="shared" si="155"/>
        <v>0.81482118649951263</v>
      </c>
      <c r="T143" s="2">
        <f t="shared" si="156"/>
        <v>0.01</v>
      </c>
      <c r="U143" s="14">
        <f t="shared" si="157"/>
        <v>8.1482118649951266E-3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1.8098211864995127E-2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14.724794580505099</v>
      </c>
      <c r="E144" s="10">
        <f t="shared" si="166"/>
        <v>16.274007007221201</v>
      </c>
      <c r="F144" s="7" t="s">
        <v>83</v>
      </c>
      <c r="G144" s="1">
        <v>9</v>
      </c>
      <c r="H144" s="9">
        <f t="shared" si="147"/>
        <v>14.724794580505099</v>
      </c>
      <c r="I144" s="9">
        <f t="shared" si="148"/>
        <v>287.87479458050507</v>
      </c>
      <c r="J144" s="9">
        <f t="shared" si="149"/>
        <v>0.1079095501453695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4.9229432680157776</v>
      </c>
      <c r="P144" s="9">
        <f t="shared" si="152"/>
        <v>0.53123259344275775</v>
      </c>
      <c r="Q144" s="12">
        <f t="shared" si="153"/>
        <v>0.13812047429511701</v>
      </c>
      <c r="R144" s="9">
        <f t="shared" si="154"/>
        <v>0.19735245833333334</v>
      </c>
      <c r="S144" s="13">
        <f t="shared" si="155"/>
        <v>0.69986700678350811</v>
      </c>
      <c r="T144" s="2">
        <f t="shared" si="156"/>
        <v>0.01</v>
      </c>
      <c r="U144" s="14">
        <f t="shared" si="157"/>
        <v>6.9986700678350815E-3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1.694867006783508E-2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12.1659334039156</v>
      </c>
      <c r="E145" s="10">
        <f t="shared" si="166"/>
        <v>14.724794580505099</v>
      </c>
      <c r="F145" s="7" t="s">
        <v>83</v>
      </c>
      <c r="G145" s="1">
        <v>10</v>
      </c>
      <c r="H145" s="9">
        <f t="shared" si="147"/>
        <v>12.1659334039156</v>
      </c>
      <c r="I145" s="9">
        <f t="shared" si="148"/>
        <v>285.31593340391555</v>
      </c>
      <c r="J145" s="9">
        <f t="shared" si="149"/>
        <v>7.9674627402037873E-2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5.1507585912396863</v>
      </c>
      <c r="P145" s="9">
        <f t="shared" si="152"/>
        <v>0.41038477159486753</v>
      </c>
      <c r="Q145" s="12">
        <f t="shared" si="153"/>
        <v>0.10670004061466556</v>
      </c>
      <c r="R145" s="9">
        <f t="shared" si="154"/>
        <v>0.19735245833333334</v>
      </c>
      <c r="S145" s="13">
        <f t="shared" si="155"/>
        <v>0.54065726627254107</v>
      </c>
      <c r="T145" s="2">
        <f t="shared" si="156"/>
        <v>0.01</v>
      </c>
      <c r="U145" s="14">
        <f t="shared" si="157"/>
        <v>5.4065726627254111E-3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1.5356572662725412E-2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9.8804607998646397</v>
      </c>
      <c r="E146" s="10">
        <f t="shared" si="166"/>
        <v>12.1659334039156</v>
      </c>
      <c r="F146" s="7" t="s">
        <v>83</v>
      </c>
      <c r="G146" s="1">
        <v>11</v>
      </c>
      <c r="H146" s="9">
        <f t="shared" si="147"/>
        <v>9.8804607998646397</v>
      </c>
      <c r="I146" s="9">
        <f t="shared" si="148"/>
        <v>283.03046079986461</v>
      </c>
      <c r="J146" s="9">
        <f t="shared" si="149"/>
        <v>6.0484115390554434E-2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5.4994217363114855</v>
      </c>
      <c r="P146" s="9">
        <f t="shared" si="152"/>
        <v>0.33262765888038709</v>
      </c>
      <c r="Q146" s="12">
        <f t="shared" si="153"/>
        <v>8.6483191308900642E-2</v>
      </c>
      <c r="R146" s="9">
        <f t="shared" si="154"/>
        <v>0.19735245833333334</v>
      </c>
      <c r="S146" s="13">
        <f t="shared" si="155"/>
        <v>0.43821694464443062</v>
      </c>
      <c r="T146" s="2">
        <f t="shared" si="156"/>
        <v>0.01</v>
      </c>
      <c r="U146" s="14">
        <f t="shared" si="157"/>
        <v>4.382169446444306E-3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9.8721694464443052E-3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8.0815720635665294</v>
      </c>
      <c r="E147" s="10">
        <f t="shared" si="166"/>
        <v>9.8804607998646397</v>
      </c>
      <c r="F147" s="7" t="s">
        <v>85</v>
      </c>
      <c r="G147" s="1">
        <v>12</v>
      </c>
      <c r="H147" s="9">
        <f t="shared" si="147"/>
        <v>8.0815720635665294</v>
      </c>
      <c r="I147" s="9">
        <f t="shared" si="148"/>
        <v>281.23157206356649</v>
      </c>
      <c r="J147" s="9">
        <f t="shared" si="149"/>
        <v>4.8537177215624686E-2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5.9258419940977651</v>
      </c>
      <c r="P147" s="9">
        <f t="shared" si="152"/>
        <v>0.28762364301931398</v>
      </c>
      <c r="Q147" s="12">
        <f t="shared" si="153"/>
        <v>7.4782147185021644E-2</v>
      </c>
      <c r="R147" s="9">
        <f t="shared" si="154"/>
        <v>0.19735245833333334</v>
      </c>
      <c r="S147" s="13">
        <f t="shared" si="155"/>
        <v>0.37892685916641933</v>
      </c>
      <c r="T147" s="2">
        <f t="shared" si="156"/>
        <v>0.01</v>
      </c>
      <c r="U147" s="14">
        <f t="shared" si="157"/>
        <v>3.7892685916641935E-3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9.2792685916641936E-3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8.18863194126736</v>
      </c>
      <c r="E148" s="10">
        <f t="shared" si="166"/>
        <v>8.0815720635665294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400790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6311160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986260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7179150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8492230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28938952.447457466</v>
      </c>
      <c r="J13" s="6" t="s">
        <v>37</v>
      </c>
      <c r="K13" s="6">
        <f>I13/(10000*1000)</f>
        <v>2.8938952447457464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5.7115948426774201</v>
      </c>
      <c r="E26" s="7"/>
      <c r="F26" s="7"/>
      <c r="G26" s="1">
        <v>1</v>
      </c>
      <c r="H26" s="9">
        <f t="shared" ref="H26:H37" si="0">E27</f>
        <v>5.7115948426774201</v>
      </c>
      <c r="I26" s="9">
        <f t="shared" ref="I26:I37" si="1">H26+273.15</f>
        <v>278.86159484267739</v>
      </c>
      <c r="J26" s="9">
        <f t="shared" ref="J26:J37" si="2">EXP(($C$15*(I26-$C$13))/($C$16*I26*$C$13))</f>
        <v>3.6164803145188607E-2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1.4658352065997475</v>
      </c>
      <c r="Q26" s="12">
        <f t="shared" ref="Q26:Q37" si="6">P26*$B$28</f>
        <v>0.14658352065997476</v>
      </c>
      <c r="R26" s="9">
        <f t="shared" ref="R26:R37" si="7">L26*$B$28</f>
        <v>4.0532094166666672</v>
      </c>
      <c r="S26" s="13">
        <f t="shared" ref="S26:S37" si="8">Q26/R26</f>
        <v>3.6164803145188607E-2</v>
      </c>
      <c r="T26" s="2">
        <f t="shared" ref="T26:T37" si="9">$B$27/100</f>
        <v>0.34</v>
      </c>
      <c r="U26" s="14">
        <f t="shared" ref="U26:U37" si="10">S26*T26</f>
        <v>1.2296033069364127E-2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2.5196033069364125E-2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33399.166666666664</v>
      </c>
      <c r="AU26" s="1">
        <f t="shared" ref="AU26:AU37" si="17">AT26*10000*AS26*0.67*AR26*AQ26</f>
        <v>67214462.386477023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6.1156062339829802</v>
      </c>
      <c r="E27" s="10">
        <f t="shared" ref="E27:E38" si="18">D26</f>
        <v>5.7115948426774201</v>
      </c>
      <c r="F27" s="7" t="s">
        <v>83</v>
      </c>
      <c r="G27" s="1">
        <v>2</v>
      </c>
      <c r="H27" s="9">
        <f t="shared" si="0"/>
        <v>6.1156062339829802</v>
      </c>
      <c r="I27" s="9">
        <f t="shared" si="1"/>
        <v>279.26560623398296</v>
      </c>
      <c r="J27" s="9">
        <f t="shared" si="2"/>
        <v>3.8038521246898903E-2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79.598353126733585</v>
      </c>
      <c r="P27" s="9">
        <f t="shared" si="5"/>
        <v>3.0278036466294171</v>
      </c>
      <c r="Q27" s="12">
        <f t="shared" si="6"/>
        <v>0.30278036466294173</v>
      </c>
      <c r="R27" s="9">
        <f t="shared" si="7"/>
        <v>4.0532094166666672</v>
      </c>
      <c r="S27" s="13">
        <f t="shared" si="8"/>
        <v>7.4701386860969624E-2</v>
      </c>
      <c r="T27" s="2">
        <f t="shared" si="9"/>
        <v>0.34</v>
      </c>
      <c r="U27" s="14">
        <f t="shared" si="10"/>
        <v>2.5398471532729675E-2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3.8298471532729673E-2</v>
      </c>
      <c r="AR27" s="9">
        <f t="shared" si="14"/>
        <v>119.21204166666666</v>
      </c>
      <c r="AS27" s="1">
        <f t="shared" si="15"/>
        <v>0.1</v>
      </c>
      <c r="AT27" s="1">
        <f t="shared" si="16"/>
        <v>33399.166666666664</v>
      </c>
      <c r="AU27" s="1">
        <f t="shared" si="17"/>
        <v>102167320.0384153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3.1274148723655801</v>
      </c>
      <c r="E28" s="10">
        <f t="shared" si="18"/>
        <v>6.1156062339829802</v>
      </c>
      <c r="F28" s="7" t="s">
        <v>83</v>
      </c>
      <c r="G28" s="1">
        <v>3</v>
      </c>
      <c r="H28" s="9">
        <f t="shared" si="0"/>
        <v>3.1274148723655801</v>
      </c>
      <c r="I28" s="9">
        <f t="shared" si="1"/>
        <v>276.27741487236557</v>
      </c>
      <c r="J28" s="9">
        <f t="shared" si="2"/>
        <v>2.6088515373063666E-2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117.10264364677083</v>
      </c>
      <c r="P28" s="9">
        <f t="shared" si="5"/>
        <v>3.0550341190051769</v>
      </c>
      <c r="Q28" s="12">
        <f t="shared" si="6"/>
        <v>0.30550341190051772</v>
      </c>
      <c r="R28" s="9">
        <f t="shared" si="7"/>
        <v>4.0532094166666672</v>
      </c>
      <c r="S28" s="13">
        <f t="shared" si="8"/>
        <v>7.5373211816862337E-2</v>
      </c>
      <c r="T28" s="2">
        <f t="shared" si="9"/>
        <v>0.34</v>
      </c>
      <c r="U28" s="14">
        <f t="shared" si="10"/>
        <v>2.5626892017733195E-2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3.8526892017733197E-2</v>
      </c>
      <c r="AR28" s="9">
        <f t="shared" si="14"/>
        <v>119.21204166666666</v>
      </c>
      <c r="AS28" s="1">
        <f t="shared" si="15"/>
        <v>0.1</v>
      </c>
      <c r="AT28" s="1">
        <f t="shared" si="16"/>
        <v>33399.166666666664</v>
      </c>
      <c r="AU28" s="1">
        <f t="shared" si="17"/>
        <v>102776668.34555966</v>
      </c>
    </row>
    <row r="29" spans="1:47" x14ac:dyDescent="0.15">
      <c r="C29" s="7">
        <v>3</v>
      </c>
      <c r="D29" s="8">
        <v>6.8868166205349697</v>
      </c>
      <c r="E29" s="10">
        <f t="shared" si="18"/>
        <v>3.1274148723655801</v>
      </c>
      <c r="F29" s="7" t="s">
        <v>83</v>
      </c>
      <c r="G29" s="1">
        <v>4</v>
      </c>
      <c r="H29" s="9">
        <f t="shared" si="0"/>
        <v>6.8868166205349697</v>
      </c>
      <c r="I29" s="9">
        <f t="shared" si="1"/>
        <v>280.03681662053492</v>
      </c>
      <c r="J29" s="9">
        <f t="shared" si="2"/>
        <v>4.1872032158276062E-2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154.57970369443231</v>
      </c>
      <c r="P29" s="9">
        <f t="shared" si="5"/>
        <v>6.4725663241100548</v>
      </c>
      <c r="Q29" s="12">
        <f t="shared" si="6"/>
        <v>0.64725663241100551</v>
      </c>
      <c r="R29" s="9">
        <f t="shared" si="7"/>
        <v>4.0532094166666672</v>
      </c>
      <c r="S29" s="13">
        <f t="shared" si="8"/>
        <v>0.15968990641083261</v>
      </c>
      <c r="T29" s="2">
        <f t="shared" si="9"/>
        <v>0.34</v>
      </c>
      <c r="U29" s="14">
        <f t="shared" si="10"/>
        <v>5.4294568179683089E-2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6.7194568179683084E-2</v>
      </c>
      <c r="AR29" s="9">
        <f t="shared" si="14"/>
        <v>119.21204166666666</v>
      </c>
      <c r="AS29" s="1">
        <f t="shared" si="15"/>
        <v>0.1</v>
      </c>
      <c r="AT29" s="1">
        <f t="shared" si="16"/>
        <v>33399.166666666664</v>
      </c>
      <c r="AU29" s="1">
        <f t="shared" si="17"/>
        <v>179252295.90924874</v>
      </c>
    </row>
    <row r="30" spans="1:47" x14ac:dyDescent="0.15">
      <c r="C30" s="7">
        <v>4</v>
      </c>
      <c r="D30" s="8">
        <v>13.363700766110201</v>
      </c>
      <c r="E30" s="10">
        <f t="shared" si="18"/>
        <v>6.8868166205349697</v>
      </c>
      <c r="F30" s="7" t="s">
        <v>83</v>
      </c>
      <c r="G30" s="1">
        <v>5</v>
      </c>
      <c r="H30" s="9">
        <f t="shared" si="0"/>
        <v>13.363700766110201</v>
      </c>
      <c r="I30" s="9">
        <f t="shared" si="1"/>
        <v>286.51370076611016</v>
      </c>
      <c r="J30" s="9">
        <f t="shared" si="2"/>
        <v>9.1892184279808622E-2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140.70178050180613</v>
      </c>
      <c r="O30" s="9">
        <f t="shared" si="19"/>
        <v>47.937451035182789</v>
      </c>
      <c r="P30" s="9">
        <f t="shared" si="5"/>
        <v>4.4050770844293199</v>
      </c>
      <c r="Q30" s="12">
        <f t="shared" si="6"/>
        <v>0.44050770844293202</v>
      </c>
      <c r="R30" s="9">
        <f t="shared" si="7"/>
        <v>4.0532094166666672</v>
      </c>
      <c r="S30" s="13">
        <f t="shared" si="8"/>
        <v>0.10868121114876977</v>
      </c>
      <c r="T30" s="2">
        <f t="shared" si="9"/>
        <v>0.34</v>
      </c>
      <c r="U30" s="14">
        <f t="shared" si="10"/>
        <v>3.6951611790581727E-2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4.9851611790581729E-2</v>
      </c>
      <c r="AR30" s="9">
        <f t="shared" si="14"/>
        <v>119.21204166666666</v>
      </c>
      <c r="AS30" s="1">
        <f t="shared" si="15"/>
        <v>0.1</v>
      </c>
      <c r="AT30" s="1">
        <f t="shared" si="16"/>
        <v>33399.166666666664</v>
      </c>
      <c r="AU30" s="1">
        <f t="shared" si="17"/>
        <v>132987176.05183211</v>
      </c>
    </row>
    <row r="31" spans="1:47" x14ac:dyDescent="0.15">
      <c r="C31" s="7">
        <v>5</v>
      </c>
      <c r="D31" s="8">
        <v>16.177827692921898</v>
      </c>
      <c r="E31" s="10">
        <f t="shared" si="18"/>
        <v>13.363700766110201</v>
      </c>
      <c r="F31" s="7" t="s">
        <v>85</v>
      </c>
      <c r="G31" s="1">
        <v>6</v>
      </c>
      <c r="H31" s="9">
        <f t="shared" si="0"/>
        <v>16.177827692921898</v>
      </c>
      <c r="I31" s="9">
        <f t="shared" si="1"/>
        <v>289.32782769292186</v>
      </c>
      <c r="J31" s="9">
        <f t="shared" si="2"/>
        <v>0.12788812330463342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84.064468117420134</v>
      </c>
      <c r="P31" s="9">
        <f t="shared" si="5"/>
        <v>10.750847064139052</v>
      </c>
      <c r="Q31" s="12">
        <f t="shared" si="6"/>
        <v>1.0750847064139053</v>
      </c>
      <c r="R31" s="9">
        <f t="shared" si="7"/>
        <v>4.0532094166666672</v>
      </c>
      <c r="S31" s="13">
        <f t="shared" si="8"/>
        <v>0.26524282263659793</v>
      </c>
      <c r="T31" s="2">
        <f t="shared" si="9"/>
        <v>0.34</v>
      </c>
      <c r="U31" s="14">
        <f t="shared" si="10"/>
        <v>9.0182559696443301E-2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0.1030825596964433</v>
      </c>
      <c r="AR31" s="9">
        <f t="shared" si="14"/>
        <v>119.21204166666666</v>
      </c>
      <c r="AS31" s="1">
        <f t="shared" si="15"/>
        <v>0.1</v>
      </c>
      <c r="AT31" s="1">
        <f t="shared" si="16"/>
        <v>33399.166666666664</v>
      </c>
      <c r="AU31" s="1">
        <f t="shared" si="17"/>
        <v>274989273.60287118</v>
      </c>
    </row>
    <row r="32" spans="1:47" x14ac:dyDescent="0.15">
      <c r="C32" s="7">
        <v>6</v>
      </c>
      <c r="D32" s="8">
        <v>19.905664843220801</v>
      </c>
      <c r="E32" s="10">
        <f t="shared" si="18"/>
        <v>16.177827692921898</v>
      </c>
      <c r="F32" s="7" t="s">
        <v>83</v>
      </c>
      <c r="G32" s="1">
        <v>7</v>
      </c>
      <c r="H32" s="9">
        <f t="shared" si="0"/>
        <v>19.905664843220801</v>
      </c>
      <c r="I32" s="9">
        <f t="shared" si="1"/>
        <v>293.05566484322077</v>
      </c>
      <c r="J32" s="9">
        <f t="shared" si="2"/>
        <v>0.19622131301365114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113.84571521994775</v>
      </c>
      <c r="P32" s="9">
        <f t="shared" si="5"/>
        <v>22.338955721436356</v>
      </c>
      <c r="Q32" s="12">
        <f t="shared" si="6"/>
        <v>2.2338955721436355</v>
      </c>
      <c r="R32" s="9">
        <f t="shared" si="7"/>
        <v>4.0532094166666672</v>
      </c>
      <c r="S32" s="13">
        <f t="shared" si="8"/>
        <v>0.55114240161338035</v>
      </c>
      <c r="T32" s="2">
        <f t="shared" si="9"/>
        <v>0.34</v>
      </c>
      <c r="U32" s="14">
        <f t="shared" si="10"/>
        <v>0.18738841654854932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0.21303841654854933</v>
      </c>
      <c r="AR32" s="9">
        <f t="shared" si="14"/>
        <v>119.21204166666666</v>
      </c>
      <c r="AS32" s="1">
        <f t="shared" si="15"/>
        <v>0.1</v>
      </c>
      <c r="AT32" s="1">
        <f t="shared" si="16"/>
        <v>33399.166666666664</v>
      </c>
      <c r="AU32" s="1">
        <f t="shared" si="17"/>
        <v>568314170.59012735</v>
      </c>
    </row>
    <row r="33" spans="1:48" x14ac:dyDescent="0.15">
      <c r="C33" s="7">
        <v>7</v>
      </c>
      <c r="D33" s="8">
        <v>22.730529126109602</v>
      </c>
      <c r="E33" s="10">
        <f t="shared" si="18"/>
        <v>19.905664843220801</v>
      </c>
      <c r="F33" s="7" t="s">
        <v>83</v>
      </c>
      <c r="G33" s="1">
        <v>8</v>
      </c>
      <c r="H33" s="9">
        <f t="shared" si="0"/>
        <v>22.730529126109602</v>
      </c>
      <c r="I33" s="9">
        <f t="shared" si="1"/>
        <v>295.88052912610959</v>
      </c>
      <c r="J33" s="9">
        <f t="shared" si="2"/>
        <v>0.26946894497719365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132.03885366517807</v>
      </c>
      <c r="P33" s="9">
        <f t="shared" si="5"/>
        <v>35.580370593153589</v>
      </c>
      <c r="Q33" s="12">
        <f t="shared" si="6"/>
        <v>3.558037059315359</v>
      </c>
      <c r="R33" s="9">
        <f t="shared" si="7"/>
        <v>4.0532094166666672</v>
      </c>
      <c r="S33" s="13">
        <f t="shared" si="8"/>
        <v>0.87783203223717599</v>
      </c>
      <c r="T33" s="2">
        <f t="shared" si="9"/>
        <v>0.34</v>
      </c>
      <c r="U33" s="14">
        <f t="shared" si="10"/>
        <v>0.29846289096063988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0.32411289096063989</v>
      </c>
      <c r="AR33" s="9">
        <f t="shared" si="14"/>
        <v>119.21204166666666</v>
      </c>
      <c r="AS33" s="1">
        <f t="shared" si="15"/>
        <v>0.1</v>
      </c>
      <c r="AT33" s="1">
        <f t="shared" si="16"/>
        <v>33399.166666666664</v>
      </c>
      <c r="AU33" s="1">
        <f t="shared" si="17"/>
        <v>864623159.46611249</v>
      </c>
    </row>
    <row r="34" spans="1:48" x14ac:dyDescent="0.15">
      <c r="C34" s="7">
        <v>8</v>
      </c>
      <c r="D34" s="8">
        <v>22.317730944527501</v>
      </c>
      <c r="E34" s="10">
        <f t="shared" si="18"/>
        <v>22.730529126109602</v>
      </c>
      <c r="F34" s="7" t="s">
        <v>83</v>
      </c>
      <c r="G34" s="1">
        <v>9</v>
      </c>
      <c r="H34" s="9">
        <f t="shared" si="0"/>
        <v>22.317730944527501</v>
      </c>
      <c r="I34" s="9">
        <f t="shared" si="1"/>
        <v>295.46773094452749</v>
      </c>
      <c r="J34" s="9">
        <f t="shared" si="2"/>
        <v>0.2573604379048966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136.99057723869115</v>
      </c>
      <c r="P34" s="9">
        <f t="shared" si="5"/>
        <v>35.255954946994116</v>
      </c>
      <c r="Q34" s="12">
        <f t="shared" si="6"/>
        <v>3.5255954946994117</v>
      </c>
      <c r="R34" s="9">
        <f t="shared" si="7"/>
        <v>4.0532094166666672</v>
      </c>
      <c r="S34" s="13">
        <f t="shared" si="8"/>
        <v>0.86982811206405375</v>
      </c>
      <c r="T34" s="2">
        <f t="shared" si="9"/>
        <v>0.34</v>
      </c>
      <c r="U34" s="14">
        <f t="shared" si="10"/>
        <v>0.29574155810177832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0.32139155810177833</v>
      </c>
      <c r="AR34" s="9">
        <f t="shared" si="14"/>
        <v>119.21204166666666</v>
      </c>
      <c r="AS34" s="1">
        <f t="shared" si="15"/>
        <v>0.1</v>
      </c>
      <c r="AT34" s="1">
        <f t="shared" si="16"/>
        <v>33399.166666666664</v>
      </c>
      <c r="AU34" s="1">
        <f t="shared" si="17"/>
        <v>857363567.26842487</v>
      </c>
    </row>
    <row r="35" spans="1:48" x14ac:dyDescent="0.15">
      <c r="C35" s="7">
        <v>9</v>
      </c>
      <c r="D35" s="8">
        <v>19.113601725423901</v>
      </c>
      <c r="E35" s="10">
        <f t="shared" si="18"/>
        <v>22.317730944527501</v>
      </c>
      <c r="F35" s="7" t="s">
        <v>83</v>
      </c>
      <c r="G35" s="1">
        <v>10</v>
      </c>
      <c r="H35" s="9">
        <f t="shared" si="0"/>
        <v>19.113601725423901</v>
      </c>
      <c r="I35" s="9">
        <f t="shared" si="1"/>
        <v>292.26360172542388</v>
      </c>
      <c r="J35" s="9">
        <f t="shared" si="2"/>
        <v>0.17932503827967952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142.2667164583637</v>
      </c>
      <c r="P35" s="9">
        <f t="shared" si="5"/>
        <v>25.511984374820383</v>
      </c>
      <c r="Q35" s="12">
        <f t="shared" si="6"/>
        <v>2.5511984374820385</v>
      </c>
      <c r="R35" s="9">
        <f t="shared" si="7"/>
        <v>4.0532094166666672</v>
      </c>
      <c r="S35" s="13">
        <f t="shared" si="8"/>
        <v>0.6294267517961426</v>
      </c>
      <c r="T35" s="2">
        <f t="shared" si="9"/>
        <v>0.34</v>
      </c>
      <c r="U35" s="14">
        <f t="shared" si="10"/>
        <v>0.21400509561068851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0.23965509561068851</v>
      </c>
      <c r="AR35" s="9">
        <f t="shared" si="14"/>
        <v>119.21204166666666</v>
      </c>
      <c r="AS35" s="1">
        <f t="shared" si="15"/>
        <v>0.1</v>
      </c>
      <c r="AT35" s="1">
        <f t="shared" si="16"/>
        <v>33399.166666666664</v>
      </c>
      <c r="AU35" s="1">
        <f t="shared" si="17"/>
        <v>639318434.18789041</v>
      </c>
    </row>
    <row r="36" spans="1:48" x14ac:dyDescent="0.15">
      <c r="C36" s="7">
        <v>10</v>
      </c>
      <c r="D36" s="8">
        <v>14.855475696752601</v>
      </c>
      <c r="E36" s="10">
        <f t="shared" si="18"/>
        <v>19.113601725423901</v>
      </c>
      <c r="F36" s="7" t="s">
        <v>83</v>
      </c>
      <c r="G36" s="1">
        <v>11</v>
      </c>
      <c r="H36" s="9">
        <f t="shared" si="0"/>
        <v>14.855475696752601</v>
      </c>
      <c r="I36" s="9">
        <f t="shared" si="1"/>
        <v>288.00547569675257</v>
      </c>
      <c r="J36" s="9">
        <f t="shared" si="2"/>
        <v>0.10957841405350452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110.91699547936616</v>
      </c>
      <c r="O36" s="9">
        <f t="shared" si="19"/>
        <v>46.369830770843834</v>
      </c>
      <c r="P36" s="9">
        <f t="shared" si="5"/>
        <v>5.0811325157984601</v>
      </c>
      <c r="Q36" s="12">
        <f t="shared" si="6"/>
        <v>0.50811325157984599</v>
      </c>
      <c r="R36" s="9">
        <f t="shared" si="7"/>
        <v>4.0532094166666672</v>
      </c>
      <c r="S36" s="13">
        <f t="shared" si="8"/>
        <v>0.12536072019632161</v>
      </c>
      <c r="T36" s="2">
        <f t="shared" si="9"/>
        <v>0.34</v>
      </c>
      <c r="U36" s="14">
        <f t="shared" si="10"/>
        <v>4.2622644866749347E-2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5.5522644866749349E-2</v>
      </c>
      <c r="AR36" s="9">
        <f t="shared" si="14"/>
        <v>119.21204166666666</v>
      </c>
      <c r="AS36" s="1">
        <f t="shared" si="15"/>
        <v>0.1</v>
      </c>
      <c r="AT36" s="1">
        <f t="shared" si="16"/>
        <v>33399.166666666664</v>
      </c>
      <c r="AU36" s="1">
        <f t="shared" si="17"/>
        <v>148115567.03072819</v>
      </c>
    </row>
    <row r="37" spans="1:48" x14ac:dyDescent="0.15">
      <c r="C37" s="7">
        <v>11</v>
      </c>
      <c r="D37" s="8">
        <v>9.8333578489224092</v>
      </c>
      <c r="E37" s="10">
        <f t="shared" si="18"/>
        <v>14.855475696752601</v>
      </c>
      <c r="F37" s="7" t="s">
        <v>85</v>
      </c>
      <c r="G37" s="1">
        <v>12</v>
      </c>
      <c r="H37" s="9">
        <f t="shared" si="0"/>
        <v>9.8333578489224092</v>
      </c>
      <c r="I37" s="9">
        <f t="shared" si="1"/>
        <v>282.98335784892237</v>
      </c>
      <c r="J37" s="9">
        <f t="shared" si="2"/>
        <v>6.0138758365032706E-2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81.820792421712042</v>
      </c>
      <c r="P37" s="9">
        <f t="shared" si="5"/>
        <v>4.9206008646848396</v>
      </c>
      <c r="Q37" s="12">
        <f t="shared" si="6"/>
        <v>0.49206008646848398</v>
      </c>
      <c r="R37" s="9">
        <f t="shared" si="7"/>
        <v>4.0532094166666672</v>
      </c>
      <c r="S37" s="13">
        <f t="shared" si="8"/>
        <v>0.12140011430081768</v>
      </c>
      <c r="T37" s="2">
        <f t="shared" si="9"/>
        <v>0.34</v>
      </c>
      <c r="U37" s="14">
        <f t="shared" si="10"/>
        <v>4.1276038862278014E-2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5.4176038862278016E-2</v>
      </c>
      <c r="AR37" s="9">
        <f t="shared" si="14"/>
        <v>119.21204166666666</v>
      </c>
      <c r="AS37" s="1">
        <f t="shared" si="15"/>
        <v>0.1</v>
      </c>
      <c r="AT37" s="1">
        <f t="shared" si="16"/>
        <v>33399.166666666664</v>
      </c>
      <c r="AU37" s="1">
        <f t="shared" si="17"/>
        <v>144523279.37227947</v>
      </c>
      <c r="AV37" s="1">
        <f>SUM(AU26:AU37)</f>
        <v>4081645374.2499676</v>
      </c>
    </row>
    <row r="38" spans="1:48" x14ac:dyDescent="0.15">
      <c r="C38" s="7">
        <v>12</v>
      </c>
      <c r="D38" s="8">
        <v>5.2480009832786498</v>
      </c>
      <c r="E38" s="10">
        <f t="shared" si="18"/>
        <v>9.8333578489224092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5.7115948426774201</v>
      </c>
      <c r="E42" s="7"/>
      <c r="F42" s="7"/>
      <c r="G42" s="1">
        <v>1</v>
      </c>
      <c r="H42" s="9">
        <f t="shared" ref="H42:H53" si="20">E43</f>
        <v>5.7115948426774201</v>
      </c>
      <c r="I42" s="9">
        <f t="shared" ref="I42:I53" si="21">H42+273.15</f>
        <v>278.86159484267739</v>
      </c>
      <c r="J42" s="9">
        <f t="shared" ref="J42:J53" si="22">EXP(($C$15*(I42-$C$13))/($C$16*I42*$C$13))</f>
        <v>3.6164803145188607E-2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2.1285246951140069</v>
      </c>
      <c r="Q42" s="12">
        <f t="shared" ref="Q42:Q53" si="26">P42*$B$44</f>
        <v>0.51084592682736163</v>
      </c>
      <c r="R42" s="9">
        <f t="shared" ref="R42:R53" si="27">L42*$B$44</f>
        <v>14.125500000000001</v>
      </c>
      <c r="S42" s="13">
        <f t="shared" ref="S42:S53" si="28">Q42/R42</f>
        <v>3.61648031451886E-2</v>
      </c>
      <c r="T42" s="2">
        <f t="shared" ref="T42:T53" si="29">$B$43/100</f>
        <v>0.43</v>
      </c>
      <c r="U42" s="14">
        <f t="shared" ref="U42:U53" si="30">S42*T42</f>
        <v>1.5550865352431097E-2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2.3970865352431096E-2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525930</v>
      </c>
      <c r="AU42" s="1">
        <f t="shared" ref="AU42:AU53" si="38">AT42*10000*AS42*0.67*AR42*AQ42</f>
        <v>2774737051.9923053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6.1156062339829802</v>
      </c>
      <c r="E43" s="10">
        <f t="shared" ref="E43:E54" si="40">D42</f>
        <v>5.7115948426774201</v>
      </c>
      <c r="F43" s="7" t="s">
        <v>83</v>
      </c>
      <c r="G43" s="1">
        <v>2</v>
      </c>
      <c r="H43" s="9">
        <f t="shared" si="20"/>
        <v>6.1156062339829802</v>
      </c>
      <c r="I43" s="9">
        <f t="shared" si="21"/>
        <v>279.26560623398296</v>
      </c>
      <c r="J43" s="9">
        <f t="shared" si="22"/>
        <v>3.8038521246898903E-2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115.583975304886</v>
      </c>
      <c r="P43" s="9">
        <f t="shared" si="25"/>
        <v>4.3966435004359443</v>
      </c>
      <c r="Q43" s="12">
        <f t="shared" si="26"/>
        <v>1.0551944401046267</v>
      </c>
      <c r="R43" s="9">
        <f t="shared" si="27"/>
        <v>14.125500000000001</v>
      </c>
      <c r="S43" s="13">
        <f t="shared" si="28"/>
        <v>7.4701386860969637E-2</v>
      </c>
      <c r="T43" s="2">
        <f t="shared" si="29"/>
        <v>0.43</v>
      </c>
      <c r="U43" s="14">
        <f t="shared" si="30"/>
        <v>3.2121596350216941E-2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4.0541596350216938E-2</v>
      </c>
      <c r="AR43" s="9">
        <f t="shared" si="35"/>
        <v>136.875</v>
      </c>
      <c r="AS43" s="1">
        <f t="shared" si="36"/>
        <v>0.24</v>
      </c>
      <c r="AT43" s="1">
        <f t="shared" si="37"/>
        <v>525930</v>
      </c>
      <c r="AU43" s="1">
        <f t="shared" si="38"/>
        <v>4692874783.0313158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3.1274148723655801</v>
      </c>
      <c r="E44" s="10">
        <f t="shared" si="40"/>
        <v>6.1156062339829802</v>
      </c>
      <c r="F44" s="7" t="s">
        <v>83</v>
      </c>
      <c r="G44" s="1">
        <v>3</v>
      </c>
      <c r="H44" s="9">
        <f t="shared" si="20"/>
        <v>3.1274148723655801</v>
      </c>
      <c r="I44" s="9">
        <f t="shared" si="21"/>
        <v>276.27741487236557</v>
      </c>
      <c r="J44" s="9">
        <f t="shared" si="22"/>
        <v>2.6088515373063666E-2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170.04358180445004</v>
      </c>
      <c r="P44" s="9">
        <f t="shared" si="25"/>
        <v>4.4361845979962045</v>
      </c>
      <c r="Q44" s="12">
        <f t="shared" si="26"/>
        <v>1.0646843035190889</v>
      </c>
      <c r="R44" s="9">
        <f t="shared" si="27"/>
        <v>14.125500000000001</v>
      </c>
      <c r="S44" s="13">
        <f t="shared" si="28"/>
        <v>7.5373211816862337E-2</v>
      </c>
      <c r="T44" s="2">
        <f t="shared" si="29"/>
        <v>0.43</v>
      </c>
      <c r="U44" s="14">
        <f t="shared" si="30"/>
        <v>3.2410481081250803E-2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4.08304810812508E-2</v>
      </c>
      <c r="AR44" s="9">
        <f t="shared" si="35"/>
        <v>136.875</v>
      </c>
      <c r="AS44" s="1">
        <f t="shared" si="36"/>
        <v>0.24</v>
      </c>
      <c r="AT44" s="1">
        <f t="shared" si="37"/>
        <v>525930</v>
      </c>
      <c r="AU44" s="1">
        <f t="shared" si="38"/>
        <v>4726314508.9306221</v>
      </c>
    </row>
    <row r="45" spans="1:48" x14ac:dyDescent="0.15">
      <c r="C45" s="7">
        <v>3</v>
      </c>
      <c r="D45" s="7">
        <f t="shared" si="39"/>
        <v>6.8868166205349697</v>
      </c>
      <c r="E45" s="10">
        <f t="shared" si="40"/>
        <v>3.1274148723655801</v>
      </c>
      <c r="F45" s="7" t="s">
        <v>83</v>
      </c>
      <c r="G45" s="1">
        <v>4</v>
      </c>
      <c r="H45" s="9">
        <f t="shared" si="20"/>
        <v>6.8868166205349697</v>
      </c>
      <c r="I45" s="9">
        <f t="shared" si="21"/>
        <v>280.03681662053492</v>
      </c>
      <c r="J45" s="9">
        <f t="shared" si="22"/>
        <v>4.1872032158276062E-2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224.46364720645386</v>
      </c>
      <c r="P45" s="9">
        <f t="shared" si="25"/>
        <v>9.3987490541925691</v>
      </c>
      <c r="Q45" s="12">
        <f t="shared" si="26"/>
        <v>2.2556997730062167</v>
      </c>
      <c r="R45" s="9">
        <f t="shared" si="27"/>
        <v>14.125500000000001</v>
      </c>
      <c r="S45" s="13">
        <f t="shared" si="28"/>
        <v>0.15968990641083264</v>
      </c>
      <c r="T45" s="2">
        <f t="shared" si="29"/>
        <v>0.43</v>
      </c>
      <c r="U45" s="14">
        <f t="shared" si="30"/>
        <v>6.8666659756658033E-2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7.7086659756658044E-2</v>
      </c>
      <c r="AR45" s="9">
        <f t="shared" si="35"/>
        <v>136.875</v>
      </c>
      <c r="AS45" s="1">
        <f t="shared" si="36"/>
        <v>0.24</v>
      </c>
      <c r="AT45" s="1">
        <f t="shared" si="37"/>
        <v>525930</v>
      </c>
      <c r="AU45" s="1">
        <f t="shared" si="38"/>
        <v>8923132640.2419682</v>
      </c>
    </row>
    <row r="46" spans="1:48" x14ac:dyDescent="0.15">
      <c r="C46" s="7">
        <v>4</v>
      </c>
      <c r="D46" s="7">
        <f t="shared" si="39"/>
        <v>13.363700766110201</v>
      </c>
      <c r="E46" s="10">
        <f t="shared" si="40"/>
        <v>6.8868166205349697</v>
      </c>
      <c r="F46" s="7" t="s">
        <v>83</v>
      </c>
      <c r="G46" s="1">
        <v>5</v>
      </c>
      <c r="H46" s="9">
        <f t="shared" si="20"/>
        <v>13.363700766110201</v>
      </c>
      <c r="I46" s="9">
        <f t="shared" si="21"/>
        <v>286.51370076611016</v>
      </c>
      <c r="J46" s="9">
        <f t="shared" si="22"/>
        <v>9.1892184279808622E-2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204.31165324464823</v>
      </c>
      <c r="O46" s="9">
        <f t="shared" si="41"/>
        <v>69.609494907613026</v>
      </c>
      <c r="P46" s="9">
        <f t="shared" si="25"/>
        <v>6.3965685336747757</v>
      </c>
      <c r="Q46" s="12">
        <f t="shared" si="26"/>
        <v>1.5351764480819461</v>
      </c>
      <c r="R46" s="9">
        <f t="shared" si="27"/>
        <v>14.125500000000001</v>
      </c>
      <c r="S46" s="13">
        <f t="shared" si="28"/>
        <v>0.10868121114876968</v>
      </c>
      <c r="T46" s="2">
        <f t="shared" si="29"/>
        <v>0.43</v>
      </c>
      <c r="U46" s="14">
        <f t="shared" si="30"/>
        <v>4.6732920793970963E-2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5.515292079397096E-2</v>
      </c>
      <c r="AR46" s="9">
        <f t="shared" si="35"/>
        <v>136.875</v>
      </c>
      <c r="AS46" s="1">
        <f t="shared" si="36"/>
        <v>0.24</v>
      </c>
      <c r="AT46" s="1">
        <f t="shared" si="37"/>
        <v>525930</v>
      </c>
      <c r="AU46" s="1">
        <f t="shared" si="38"/>
        <v>6384202263.9832439</v>
      </c>
    </row>
    <row r="47" spans="1:48" x14ac:dyDescent="0.15">
      <c r="C47" s="7">
        <v>5</v>
      </c>
      <c r="D47" s="7">
        <f t="shared" si="39"/>
        <v>16.177827692921898</v>
      </c>
      <c r="E47" s="10">
        <f t="shared" si="40"/>
        <v>13.363700766110201</v>
      </c>
      <c r="F47" s="7" t="s">
        <v>85</v>
      </c>
      <c r="G47" s="1">
        <v>6</v>
      </c>
      <c r="H47" s="9">
        <f t="shared" si="20"/>
        <v>16.177827692921898</v>
      </c>
      <c r="I47" s="9">
        <f t="shared" si="21"/>
        <v>289.32782769292186</v>
      </c>
      <c r="J47" s="9">
        <f t="shared" si="22"/>
        <v>0.12788812330463342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122.06917637393826</v>
      </c>
      <c r="P47" s="9">
        <f t="shared" si="25"/>
        <v>15.611197879805262</v>
      </c>
      <c r="Q47" s="12">
        <f t="shared" si="26"/>
        <v>3.7466874911532626</v>
      </c>
      <c r="R47" s="9">
        <f t="shared" si="27"/>
        <v>14.125500000000001</v>
      </c>
      <c r="S47" s="13">
        <f t="shared" si="28"/>
        <v>0.26524282263659782</v>
      </c>
      <c r="T47" s="2">
        <f t="shared" si="29"/>
        <v>0.43</v>
      </c>
      <c r="U47" s="14">
        <f t="shared" si="30"/>
        <v>0.11405441373373706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0.12247441373373708</v>
      </c>
      <c r="AR47" s="9">
        <f t="shared" si="35"/>
        <v>136.875</v>
      </c>
      <c r="AS47" s="1">
        <f t="shared" si="36"/>
        <v>0.24</v>
      </c>
      <c r="AT47" s="1">
        <f t="shared" si="37"/>
        <v>525930</v>
      </c>
      <c r="AU47" s="1">
        <f t="shared" si="38"/>
        <v>14176972283.295979</v>
      </c>
    </row>
    <row r="48" spans="1:48" x14ac:dyDescent="0.15">
      <c r="C48" s="7">
        <v>6</v>
      </c>
      <c r="D48" s="7">
        <f t="shared" si="39"/>
        <v>19.905664843220801</v>
      </c>
      <c r="E48" s="10">
        <f t="shared" si="40"/>
        <v>16.177827692921898</v>
      </c>
      <c r="F48" s="7" t="s">
        <v>83</v>
      </c>
      <c r="G48" s="1">
        <v>7</v>
      </c>
      <c r="H48" s="9">
        <f t="shared" si="20"/>
        <v>19.905664843220801</v>
      </c>
      <c r="I48" s="9">
        <f t="shared" si="21"/>
        <v>293.05566484322077</v>
      </c>
      <c r="J48" s="9">
        <f t="shared" si="22"/>
        <v>0.19622131301365114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165.31422849413298</v>
      </c>
      <c r="P48" s="9">
        <f t="shared" si="25"/>
        <v>32.438174974957512</v>
      </c>
      <c r="Q48" s="12">
        <f t="shared" si="26"/>
        <v>7.7851619939898029</v>
      </c>
      <c r="R48" s="9">
        <f t="shared" si="27"/>
        <v>14.125500000000001</v>
      </c>
      <c r="S48" s="13">
        <f t="shared" si="28"/>
        <v>0.55114240161338024</v>
      </c>
      <c r="T48" s="2">
        <f t="shared" si="29"/>
        <v>0.43</v>
      </c>
      <c r="U48" s="14">
        <f t="shared" si="30"/>
        <v>0.2369912326937535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0.2525912326937535</v>
      </c>
      <c r="AR48" s="9">
        <f t="shared" si="35"/>
        <v>136.875</v>
      </c>
      <c r="AS48" s="1">
        <f t="shared" si="36"/>
        <v>0.24</v>
      </c>
      <c r="AT48" s="1">
        <f t="shared" si="37"/>
        <v>525930</v>
      </c>
      <c r="AU48" s="1">
        <f t="shared" si="38"/>
        <v>29238587846.503681</v>
      </c>
    </row>
    <row r="49" spans="1:48" x14ac:dyDescent="0.15">
      <c r="C49" s="7">
        <v>7</v>
      </c>
      <c r="D49" s="7">
        <f t="shared" si="39"/>
        <v>22.730529126109602</v>
      </c>
      <c r="E49" s="10">
        <f t="shared" si="40"/>
        <v>19.905664843220801</v>
      </c>
      <c r="F49" s="7" t="s">
        <v>83</v>
      </c>
      <c r="G49" s="1">
        <v>8</v>
      </c>
      <c r="H49" s="9">
        <f t="shared" si="20"/>
        <v>22.730529126109602</v>
      </c>
      <c r="I49" s="9">
        <f t="shared" si="21"/>
        <v>295.88052912610959</v>
      </c>
      <c r="J49" s="9">
        <f t="shared" si="22"/>
        <v>0.26946894497719365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191.73230351917545</v>
      </c>
      <c r="P49" s="9">
        <f t="shared" si="25"/>
        <v>51.665901547359283</v>
      </c>
      <c r="Q49" s="12">
        <f t="shared" si="26"/>
        <v>12.399816371366228</v>
      </c>
      <c r="R49" s="9">
        <f t="shared" si="27"/>
        <v>14.125500000000001</v>
      </c>
      <c r="S49" s="13">
        <f t="shared" si="28"/>
        <v>0.87783203223717587</v>
      </c>
      <c r="T49" s="2">
        <f t="shared" si="29"/>
        <v>0.43</v>
      </c>
      <c r="U49" s="14">
        <f t="shared" si="30"/>
        <v>0.3774677738619856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0.3930677738619856</v>
      </c>
      <c r="AR49" s="9">
        <f t="shared" si="35"/>
        <v>136.875</v>
      </c>
      <c r="AS49" s="1">
        <f t="shared" si="36"/>
        <v>0.24</v>
      </c>
      <c r="AT49" s="1">
        <f t="shared" si="37"/>
        <v>525930</v>
      </c>
      <c r="AU49" s="1">
        <f t="shared" si="38"/>
        <v>45499388530.350685</v>
      </c>
    </row>
    <row r="50" spans="1:48" x14ac:dyDescent="0.15">
      <c r="C50" s="7">
        <v>8</v>
      </c>
      <c r="D50" s="7">
        <f t="shared" si="39"/>
        <v>22.317730944527501</v>
      </c>
      <c r="E50" s="10">
        <f t="shared" si="40"/>
        <v>22.730529126109602</v>
      </c>
      <c r="F50" s="7" t="s">
        <v>83</v>
      </c>
      <c r="G50" s="1">
        <v>9</v>
      </c>
      <c r="H50" s="9">
        <f t="shared" si="20"/>
        <v>22.317730944527501</v>
      </c>
      <c r="I50" s="9">
        <f t="shared" si="21"/>
        <v>295.46773094452749</v>
      </c>
      <c r="J50" s="9">
        <f t="shared" si="22"/>
        <v>0.2573604379048966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198.92265197181615</v>
      </c>
      <c r="P50" s="9">
        <f t="shared" si="25"/>
        <v>51.194820820669946</v>
      </c>
      <c r="Q50" s="12">
        <f t="shared" si="26"/>
        <v>12.286756996960786</v>
      </c>
      <c r="R50" s="9">
        <f t="shared" si="27"/>
        <v>14.125500000000001</v>
      </c>
      <c r="S50" s="13">
        <f t="shared" si="28"/>
        <v>0.86982811206405342</v>
      </c>
      <c r="T50" s="2">
        <f t="shared" si="29"/>
        <v>0.43</v>
      </c>
      <c r="U50" s="14">
        <f t="shared" si="30"/>
        <v>0.37402608818754296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0.38962608818754296</v>
      </c>
      <c r="AR50" s="9">
        <f t="shared" si="35"/>
        <v>136.875</v>
      </c>
      <c r="AS50" s="1">
        <f t="shared" si="36"/>
        <v>0.24</v>
      </c>
      <c r="AT50" s="1">
        <f t="shared" si="37"/>
        <v>525930</v>
      </c>
      <c r="AU50" s="1">
        <f t="shared" si="38"/>
        <v>45100997707.917625</v>
      </c>
    </row>
    <row r="51" spans="1:48" x14ac:dyDescent="0.15">
      <c r="C51" s="7">
        <v>9</v>
      </c>
      <c r="D51" s="7">
        <f t="shared" si="39"/>
        <v>19.113601725423901</v>
      </c>
      <c r="E51" s="10">
        <f t="shared" si="40"/>
        <v>22.317730944527501</v>
      </c>
      <c r="F51" s="7" t="s">
        <v>83</v>
      </c>
      <c r="G51" s="1">
        <v>10</v>
      </c>
      <c r="H51" s="9">
        <f t="shared" si="20"/>
        <v>19.113601725423901</v>
      </c>
      <c r="I51" s="9">
        <f t="shared" si="21"/>
        <v>292.26360172542388</v>
      </c>
      <c r="J51" s="9">
        <f t="shared" si="22"/>
        <v>0.17932503827967952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206.58408115114619</v>
      </c>
      <c r="P51" s="9">
        <f t="shared" si="25"/>
        <v>37.045698260401714</v>
      </c>
      <c r="Q51" s="12">
        <f t="shared" si="26"/>
        <v>8.8909675824964118</v>
      </c>
      <c r="R51" s="9">
        <f t="shared" si="27"/>
        <v>14.125500000000001</v>
      </c>
      <c r="S51" s="13">
        <f t="shared" si="28"/>
        <v>0.62942675179614249</v>
      </c>
      <c r="T51" s="2">
        <f t="shared" si="29"/>
        <v>0.43</v>
      </c>
      <c r="U51" s="14">
        <f t="shared" si="30"/>
        <v>0.27065350327234128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0.28625350327234128</v>
      </c>
      <c r="AR51" s="9">
        <f t="shared" si="35"/>
        <v>136.875</v>
      </c>
      <c r="AS51" s="1">
        <f t="shared" si="36"/>
        <v>0.24</v>
      </c>
      <c r="AT51" s="1">
        <f t="shared" si="37"/>
        <v>525930</v>
      </c>
      <c r="AU51" s="1">
        <f t="shared" si="38"/>
        <v>33135149278.697662</v>
      </c>
    </row>
    <row r="52" spans="1:48" x14ac:dyDescent="0.15">
      <c r="C52" s="7">
        <v>10</v>
      </c>
      <c r="D52" s="7">
        <f t="shared" si="39"/>
        <v>14.855475696752601</v>
      </c>
      <c r="E52" s="10">
        <f t="shared" si="40"/>
        <v>19.113601725423901</v>
      </c>
      <c r="F52" s="7" t="s">
        <v>83</v>
      </c>
      <c r="G52" s="1">
        <v>11</v>
      </c>
      <c r="H52" s="9">
        <f t="shared" si="20"/>
        <v>14.855475696752601</v>
      </c>
      <c r="I52" s="9">
        <f t="shared" si="21"/>
        <v>288.00547569675257</v>
      </c>
      <c r="J52" s="9">
        <f t="shared" si="22"/>
        <v>0.10957841405350452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161.06146374620727</v>
      </c>
      <c r="O52" s="9">
        <f t="shared" si="41"/>
        <v>67.333169144537237</v>
      </c>
      <c r="P52" s="9">
        <f t="shared" si="25"/>
        <v>7.3782618880547561</v>
      </c>
      <c r="Q52" s="12">
        <f t="shared" si="26"/>
        <v>1.7707828531331413</v>
      </c>
      <c r="R52" s="9">
        <f t="shared" si="27"/>
        <v>14.125500000000001</v>
      </c>
      <c r="S52" s="13">
        <f t="shared" si="28"/>
        <v>0.12536072019632163</v>
      </c>
      <c r="T52" s="2">
        <f t="shared" si="29"/>
        <v>0.43</v>
      </c>
      <c r="U52" s="14">
        <f t="shared" si="30"/>
        <v>5.3905109684418299E-2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6.2325109684418296E-2</v>
      </c>
      <c r="AR52" s="9">
        <f t="shared" si="35"/>
        <v>136.875</v>
      </c>
      <c r="AS52" s="1">
        <f t="shared" si="36"/>
        <v>0.24</v>
      </c>
      <c r="AT52" s="1">
        <f t="shared" si="37"/>
        <v>525930</v>
      </c>
      <c r="AU52" s="1">
        <f t="shared" si="38"/>
        <v>7214415857.2606964</v>
      </c>
    </row>
    <row r="53" spans="1:48" x14ac:dyDescent="0.15">
      <c r="C53" s="7">
        <v>11</v>
      </c>
      <c r="D53" s="7">
        <f t="shared" si="39"/>
        <v>9.8333578489224092</v>
      </c>
      <c r="E53" s="10">
        <f t="shared" si="40"/>
        <v>14.855475696752601</v>
      </c>
      <c r="F53" s="7" t="s">
        <v>85</v>
      </c>
      <c r="G53" s="1">
        <v>12</v>
      </c>
      <c r="H53" s="9">
        <f t="shared" si="20"/>
        <v>9.8333578489224092</v>
      </c>
      <c r="I53" s="9">
        <f t="shared" si="21"/>
        <v>282.98335784892237</v>
      </c>
      <c r="J53" s="9">
        <f t="shared" si="22"/>
        <v>6.0138758365032706E-2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118.81115725648249</v>
      </c>
      <c r="P53" s="9">
        <f t="shared" si="25"/>
        <v>7.1451554773175028</v>
      </c>
      <c r="Q53" s="12">
        <f t="shared" si="26"/>
        <v>1.7148373145562006</v>
      </c>
      <c r="R53" s="9">
        <f t="shared" si="27"/>
        <v>14.125500000000001</v>
      </c>
      <c r="S53" s="13">
        <f t="shared" si="28"/>
        <v>0.12140011430081771</v>
      </c>
      <c r="T53" s="2">
        <f t="shared" si="29"/>
        <v>0.43</v>
      </c>
      <c r="U53" s="14">
        <f t="shared" si="30"/>
        <v>5.2202049149351615E-2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6.0622049149351612E-2</v>
      </c>
      <c r="AR53" s="9">
        <f t="shared" si="35"/>
        <v>136.875</v>
      </c>
      <c r="AS53" s="1">
        <f t="shared" si="36"/>
        <v>0.24</v>
      </c>
      <c r="AT53" s="1">
        <f t="shared" si="37"/>
        <v>525930</v>
      </c>
      <c r="AU53" s="1">
        <f t="shared" si="38"/>
        <v>7017278828.6654348</v>
      </c>
      <c r="AV53" s="1">
        <f>SUM(AU42:AU53)</f>
        <v>208884051580.87125</v>
      </c>
    </row>
    <row r="54" spans="1:48" x14ac:dyDescent="0.15">
      <c r="C54" s="7">
        <v>12</v>
      </c>
      <c r="D54" s="7">
        <f t="shared" si="39"/>
        <v>5.2480009832786498</v>
      </c>
      <c r="E54" s="10">
        <f t="shared" si="40"/>
        <v>9.8333578489224092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5.7115948426774201</v>
      </c>
      <c r="E58" s="7"/>
      <c r="F58" s="7"/>
      <c r="G58" s="1">
        <v>1</v>
      </c>
      <c r="H58" s="9">
        <f t="shared" ref="H58:H69" si="42">E59</f>
        <v>5.7115948426774201</v>
      </c>
      <c r="I58" s="9">
        <f t="shared" ref="I58:I69" si="43">H58+273.15</f>
        <v>278.86159484267739</v>
      </c>
      <c r="J58" s="9">
        <f t="shared" ref="J58:J69" si="44">EXP(($C$15*(I58-$C$13))/($C$16*I58*$C$13))</f>
        <v>3.6164803145188607E-2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3.6080418604516502E-3</v>
      </c>
      <c r="Q58" s="12">
        <f t="shared" ref="Q58:Q69" si="48">P58*$B$60</f>
        <v>6.8552795348581354E-4</v>
      </c>
      <c r="R58" s="9">
        <f t="shared" ref="R58:R69" si="49">L58*$B$60</f>
        <v>1.8955666666666669E-2</v>
      </c>
      <c r="S58" s="13">
        <f t="shared" ref="S58:S69" si="50">Q58/R58</f>
        <v>3.6164803145188607E-2</v>
      </c>
      <c r="T58" s="2">
        <f t="shared" ref="T58:T69" si="51">$B$59/100</f>
        <v>0.01</v>
      </c>
      <c r="U58" s="14">
        <f t="shared" ref="U58:U69" si="52">S58*T58</f>
        <v>3.6164803145188608E-4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1.2361648031451886E-2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598262.5</v>
      </c>
      <c r="AU58" s="1">
        <f t="shared" ref="AU58:AU69" si="59">AT58*10000*AS58*0.67*AR58*AQ58</f>
        <v>93925176.785224453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6.1156062339829802</v>
      </c>
      <c r="E59" s="10">
        <f t="shared" ref="E59:E70" si="61">D58</f>
        <v>5.7115948426774201</v>
      </c>
      <c r="F59" s="7" t="s">
        <v>83</v>
      </c>
      <c r="G59" s="1">
        <v>2</v>
      </c>
      <c r="H59" s="9">
        <f t="shared" si="42"/>
        <v>6.1156062339829802</v>
      </c>
      <c r="I59" s="9">
        <f t="shared" si="43"/>
        <v>279.26560623398296</v>
      </c>
      <c r="J59" s="9">
        <f t="shared" si="44"/>
        <v>3.8038521246898903E-2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0.19592529147288168</v>
      </c>
      <c r="P59" s="9">
        <f t="shared" si="47"/>
        <v>7.4527083624960702E-3</v>
      </c>
      <c r="Q59" s="12">
        <f t="shared" si="48"/>
        <v>1.4160145888742533E-3</v>
      </c>
      <c r="R59" s="9">
        <f t="shared" si="49"/>
        <v>1.8955666666666669E-2</v>
      </c>
      <c r="S59" s="13">
        <f t="shared" si="50"/>
        <v>7.4701386860969624E-2</v>
      </c>
      <c r="T59" s="2">
        <f t="shared" si="51"/>
        <v>0.01</v>
      </c>
      <c r="U59" s="14">
        <f t="shared" si="52"/>
        <v>7.4701386860969625E-4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1.2747013868609696E-2</v>
      </c>
      <c r="AR59" s="9">
        <f t="shared" si="56"/>
        <v>9.9766666666666666</v>
      </c>
      <c r="AS59" s="1">
        <f t="shared" si="57"/>
        <v>0.19</v>
      </c>
      <c r="AT59" s="1">
        <f t="shared" si="58"/>
        <v>598262.5</v>
      </c>
      <c r="AU59" s="1">
        <f t="shared" si="59"/>
        <v>96853229.281941772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3.1274148723655801</v>
      </c>
      <c r="E60" s="10">
        <f t="shared" si="61"/>
        <v>6.1156062339829802</v>
      </c>
      <c r="F60" s="7" t="s">
        <v>83</v>
      </c>
      <c r="G60" s="1">
        <v>3</v>
      </c>
      <c r="H60" s="9">
        <f t="shared" si="42"/>
        <v>3.1274148723655801</v>
      </c>
      <c r="I60" s="9">
        <f t="shared" si="43"/>
        <v>276.27741487236557</v>
      </c>
      <c r="J60" s="9">
        <f t="shared" si="44"/>
        <v>2.6088515373063666E-2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0.28823924977705229</v>
      </c>
      <c r="P60" s="9">
        <f t="shared" si="47"/>
        <v>7.5197340989289667E-3</v>
      </c>
      <c r="Q60" s="12">
        <f t="shared" si="48"/>
        <v>1.4287494787965037E-3</v>
      </c>
      <c r="R60" s="9">
        <f t="shared" si="49"/>
        <v>1.8955666666666669E-2</v>
      </c>
      <c r="S60" s="13">
        <f t="shared" si="50"/>
        <v>7.5373211816862337E-2</v>
      </c>
      <c r="T60" s="2">
        <f t="shared" si="51"/>
        <v>0.01</v>
      </c>
      <c r="U60" s="14">
        <f t="shared" si="52"/>
        <v>7.5373211816862334E-4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1.2753732118168624E-2</v>
      </c>
      <c r="AR60" s="9">
        <f t="shared" si="56"/>
        <v>9.9766666666666666</v>
      </c>
      <c r="AS60" s="1">
        <f t="shared" si="57"/>
        <v>0.19</v>
      </c>
      <c r="AT60" s="1">
        <f t="shared" si="58"/>
        <v>598262.5</v>
      </c>
      <c r="AU60" s="1">
        <f t="shared" si="59"/>
        <v>96904275.28939192</v>
      </c>
    </row>
    <row r="61" spans="1:48" x14ac:dyDescent="0.15">
      <c r="C61" s="7">
        <v>3</v>
      </c>
      <c r="D61" s="7">
        <f t="shared" si="60"/>
        <v>6.8868166205349697</v>
      </c>
      <c r="E61" s="10">
        <f t="shared" si="61"/>
        <v>3.1274148723655801</v>
      </c>
      <c r="F61" s="7" t="s">
        <v>83</v>
      </c>
      <c r="G61" s="1">
        <v>4</v>
      </c>
      <c r="H61" s="9">
        <f t="shared" si="42"/>
        <v>6.8868166205349697</v>
      </c>
      <c r="I61" s="9">
        <f t="shared" si="43"/>
        <v>280.03681662053492</v>
      </c>
      <c r="J61" s="9">
        <f t="shared" si="44"/>
        <v>4.1872032158276062E-2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0.38048618234478998</v>
      </c>
      <c r="P61" s="9">
        <f t="shared" si="47"/>
        <v>1.5931729662920734E-2</v>
      </c>
      <c r="Q61" s="12">
        <f t="shared" si="48"/>
        <v>3.0270286359549395E-3</v>
      </c>
      <c r="R61" s="9">
        <f t="shared" si="49"/>
        <v>1.8955666666666669E-2</v>
      </c>
      <c r="S61" s="13">
        <f t="shared" si="50"/>
        <v>0.15968990641083258</v>
      </c>
      <c r="T61" s="2">
        <f t="shared" si="51"/>
        <v>0.01</v>
      </c>
      <c r="U61" s="14">
        <f t="shared" si="52"/>
        <v>1.5968990641083258E-3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1.3596899064108325E-2</v>
      </c>
      <c r="AR61" s="9">
        <f t="shared" si="56"/>
        <v>9.9766666666666666</v>
      </c>
      <c r="AS61" s="1">
        <f t="shared" si="57"/>
        <v>0.19</v>
      </c>
      <c r="AT61" s="1">
        <f t="shared" si="58"/>
        <v>598262.5</v>
      </c>
      <c r="AU61" s="1">
        <f t="shared" si="59"/>
        <v>103310751.53393054</v>
      </c>
    </row>
    <row r="62" spans="1:48" x14ac:dyDescent="0.15">
      <c r="C62" s="7">
        <v>4</v>
      </c>
      <c r="D62" s="7">
        <f t="shared" si="60"/>
        <v>13.363700766110201</v>
      </c>
      <c r="E62" s="10">
        <f t="shared" si="61"/>
        <v>6.8868166205349697</v>
      </c>
      <c r="F62" s="7" t="s">
        <v>83</v>
      </c>
      <c r="G62" s="1">
        <v>5</v>
      </c>
      <c r="H62" s="9">
        <f t="shared" si="42"/>
        <v>13.363700766110201</v>
      </c>
      <c r="I62" s="9">
        <f t="shared" si="43"/>
        <v>286.51370076611016</v>
      </c>
      <c r="J62" s="9">
        <f t="shared" si="44"/>
        <v>9.1892184279808622E-2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0.34632673004777581</v>
      </c>
      <c r="O62" s="9">
        <f t="shared" si="62"/>
        <v>0.11799438930076012</v>
      </c>
      <c r="P62" s="9">
        <f t="shared" si="47"/>
        <v>1.0842762165608928E-2</v>
      </c>
      <c r="Q62" s="12">
        <f t="shared" si="48"/>
        <v>2.0601248114656963E-3</v>
      </c>
      <c r="R62" s="9">
        <f t="shared" si="49"/>
        <v>1.8955666666666669E-2</v>
      </c>
      <c r="S62" s="13">
        <f t="shared" si="50"/>
        <v>0.10868121114876972</v>
      </c>
      <c r="T62" s="2">
        <f t="shared" si="51"/>
        <v>0.01</v>
      </c>
      <c r="U62" s="14">
        <f t="shared" si="52"/>
        <v>1.0868121114876973E-3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1.3086812111487697E-2</v>
      </c>
      <c r="AR62" s="9">
        <f t="shared" si="56"/>
        <v>9.9766666666666666</v>
      </c>
      <c r="AS62" s="1">
        <f t="shared" si="57"/>
        <v>0.19</v>
      </c>
      <c r="AT62" s="1">
        <f t="shared" si="58"/>
        <v>598262.5</v>
      </c>
      <c r="AU62" s="1">
        <f t="shared" si="59"/>
        <v>99435054.128630623</v>
      </c>
    </row>
    <row r="63" spans="1:48" x14ac:dyDescent="0.15">
      <c r="C63" s="7">
        <v>5</v>
      </c>
      <c r="D63" s="7">
        <f t="shared" si="60"/>
        <v>16.177827692921898</v>
      </c>
      <c r="E63" s="10">
        <f t="shared" si="61"/>
        <v>13.363700766110201</v>
      </c>
      <c r="F63" s="7" t="s">
        <v>85</v>
      </c>
      <c r="G63" s="1">
        <v>6</v>
      </c>
      <c r="H63" s="9">
        <f t="shared" si="42"/>
        <v>16.177827692921898</v>
      </c>
      <c r="I63" s="9">
        <f t="shared" si="43"/>
        <v>289.32782769292186</v>
      </c>
      <c r="J63" s="9">
        <f t="shared" si="44"/>
        <v>0.12788812330463342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0.20691829380181787</v>
      </c>
      <c r="P63" s="9">
        <f t="shared" si="47"/>
        <v>2.6462392271711248E-2</v>
      </c>
      <c r="Q63" s="12">
        <f t="shared" si="48"/>
        <v>5.0278545316251371E-3</v>
      </c>
      <c r="R63" s="9">
        <f t="shared" si="49"/>
        <v>1.8955666666666669E-2</v>
      </c>
      <c r="S63" s="13">
        <f t="shared" si="50"/>
        <v>0.26524282263659782</v>
      </c>
      <c r="T63" s="2">
        <f t="shared" si="51"/>
        <v>0.01</v>
      </c>
      <c r="U63" s="14">
        <f t="shared" si="52"/>
        <v>2.6524282263659781E-3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1.4652428226365978E-2</v>
      </c>
      <c r="AR63" s="9">
        <f t="shared" si="56"/>
        <v>9.9766666666666666</v>
      </c>
      <c r="AS63" s="1">
        <f t="shared" si="57"/>
        <v>0.19</v>
      </c>
      <c r="AT63" s="1">
        <f t="shared" si="58"/>
        <v>598262.5</v>
      </c>
      <c r="AU63" s="1">
        <f t="shared" si="59"/>
        <v>111330779.52006677</v>
      </c>
    </row>
    <row r="64" spans="1:48" x14ac:dyDescent="0.15">
      <c r="C64" s="7">
        <v>6</v>
      </c>
      <c r="D64" s="7">
        <f t="shared" si="60"/>
        <v>19.905664843220801</v>
      </c>
      <c r="E64" s="10">
        <f t="shared" si="61"/>
        <v>16.177827692921898</v>
      </c>
      <c r="F64" s="7" t="s">
        <v>83</v>
      </c>
      <c r="G64" s="1">
        <v>7</v>
      </c>
      <c r="H64" s="9">
        <f t="shared" si="42"/>
        <v>19.905664843220801</v>
      </c>
      <c r="I64" s="9">
        <f t="shared" si="43"/>
        <v>293.05566484322077</v>
      </c>
      <c r="J64" s="9">
        <f t="shared" si="44"/>
        <v>0.19622131301365114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0.28022256819677327</v>
      </c>
      <c r="P64" s="9">
        <f t="shared" si="47"/>
        <v>5.4985640267628255E-2</v>
      </c>
      <c r="Q64" s="12">
        <f t="shared" si="48"/>
        <v>1.0447271650849368E-2</v>
      </c>
      <c r="R64" s="9">
        <f t="shared" si="49"/>
        <v>1.8955666666666669E-2</v>
      </c>
      <c r="S64" s="13">
        <f t="shared" si="50"/>
        <v>0.55114240161338035</v>
      </c>
      <c r="T64" s="2">
        <f t="shared" si="51"/>
        <v>0.01</v>
      </c>
      <c r="U64" s="14">
        <f t="shared" si="52"/>
        <v>5.5114240161338035E-3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2.5611424016133803E-2</v>
      </c>
      <c r="AR64" s="9">
        <f t="shared" si="56"/>
        <v>9.9766666666666666</v>
      </c>
      <c r="AS64" s="1">
        <f t="shared" si="57"/>
        <v>0.19</v>
      </c>
      <c r="AT64" s="1">
        <f t="shared" si="58"/>
        <v>598262.5</v>
      </c>
      <c r="AU64" s="1">
        <f t="shared" si="59"/>
        <v>194598448.54959652</v>
      </c>
    </row>
    <row r="65" spans="1:48" x14ac:dyDescent="0.15">
      <c r="C65" s="7">
        <v>7</v>
      </c>
      <c r="D65" s="7">
        <f t="shared" si="60"/>
        <v>22.730529126109602</v>
      </c>
      <c r="E65" s="10">
        <f t="shared" si="61"/>
        <v>19.905664843220801</v>
      </c>
      <c r="F65" s="7" t="s">
        <v>83</v>
      </c>
      <c r="G65" s="1">
        <v>8</v>
      </c>
      <c r="H65" s="9">
        <f t="shared" si="42"/>
        <v>22.730529126109602</v>
      </c>
      <c r="I65" s="9">
        <f t="shared" si="43"/>
        <v>295.88052912610959</v>
      </c>
      <c r="J65" s="9">
        <f t="shared" si="44"/>
        <v>0.26946894497719365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0.32500359459581168</v>
      </c>
      <c r="P65" s="9">
        <f t="shared" si="47"/>
        <v>8.7578375749528925E-2</v>
      </c>
      <c r="Q65" s="12">
        <f t="shared" si="48"/>
        <v>1.6639891392410497E-2</v>
      </c>
      <c r="R65" s="9">
        <f t="shared" si="49"/>
        <v>1.8955666666666669E-2</v>
      </c>
      <c r="S65" s="13">
        <f t="shared" si="50"/>
        <v>0.87783203223717599</v>
      </c>
      <c r="T65" s="2">
        <f t="shared" si="51"/>
        <v>0.01</v>
      </c>
      <c r="U65" s="14">
        <f t="shared" si="52"/>
        <v>8.7783203223717604E-3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2.887832032237176E-2</v>
      </c>
      <c r="AR65" s="9">
        <f t="shared" si="56"/>
        <v>9.9766666666666666</v>
      </c>
      <c r="AS65" s="1">
        <f t="shared" si="57"/>
        <v>0.19</v>
      </c>
      <c r="AT65" s="1">
        <f t="shared" si="58"/>
        <v>598262.5</v>
      </c>
      <c r="AU65" s="1">
        <f t="shared" si="59"/>
        <v>219420690.0761058</v>
      </c>
    </row>
    <row r="66" spans="1:48" x14ac:dyDescent="0.15">
      <c r="C66" s="7">
        <v>8</v>
      </c>
      <c r="D66" s="7">
        <f t="shared" si="60"/>
        <v>22.317730944527501</v>
      </c>
      <c r="E66" s="10">
        <f t="shared" si="61"/>
        <v>22.730529126109602</v>
      </c>
      <c r="F66" s="7" t="s">
        <v>83</v>
      </c>
      <c r="G66" s="1">
        <v>9</v>
      </c>
      <c r="H66" s="9">
        <f t="shared" si="42"/>
        <v>22.317730944527501</v>
      </c>
      <c r="I66" s="9">
        <f t="shared" si="43"/>
        <v>295.46773094452749</v>
      </c>
      <c r="J66" s="9">
        <f t="shared" si="44"/>
        <v>0.2573604379048966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0.33719188551294943</v>
      </c>
      <c r="P66" s="9">
        <f t="shared" si="47"/>
        <v>8.6779851313590423E-2</v>
      </c>
      <c r="Q66" s="12">
        <f t="shared" si="48"/>
        <v>1.648817174958218E-2</v>
      </c>
      <c r="R66" s="9">
        <f t="shared" si="49"/>
        <v>1.8955666666666669E-2</v>
      </c>
      <c r="S66" s="13">
        <f t="shared" si="50"/>
        <v>0.86982811206405353</v>
      </c>
      <c r="T66" s="2">
        <f t="shared" si="51"/>
        <v>0.01</v>
      </c>
      <c r="U66" s="14">
        <f t="shared" si="52"/>
        <v>8.6982811206405362E-3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2.8798281120640534E-2</v>
      </c>
      <c r="AR66" s="9">
        <f t="shared" si="56"/>
        <v>9.9766666666666666</v>
      </c>
      <c r="AS66" s="1">
        <f t="shared" si="57"/>
        <v>0.19</v>
      </c>
      <c r="AT66" s="1">
        <f t="shared" si="58"/>
        <v>598262.5</v>
      </c>
      <c r="AU66" s="1">
        <f t="shared" si="59"/>
        <v>218812543.31822804</v>
      </c>
    </row>
    <row r="67" spans="1:48" x14ac:dyDescent="0.15">
      <c r="C67" s="7">
        <v>9</v>
      </c>
      <c r="D67" s="7">
        <f t="shared" si="60"/>
        <v>19.113601725423901</v>
      </c>
      <c r="E67" s="10">
        <f t="shared" si="61"/>
        <v>22.317730944527501</v>
      </c>
      <c r="F67" s="7" t="s">
        <v>83</v>
      </c>
      <c r="G67" s="1">
        <v>10</v>
      </c>
      <c r="H67" s="9">
        <f t="shared" si="42"/>
        <v>19.113601725423901</v>
      </c>
      <c r="I67" s="9">
        <f t="shared" si="43"/>
        <v>292.26360172542388</v>
      </c>
      <c r="J67" s="9">
        <f t="shared" si="44"/>
        <v>0.17932503827967952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0.35017870086602565</v>
      </c>
      <c r="P67" s="9">
        <f t="shared" si="47"/>
        <v>6.2795808937528494E-2</v>
      </c>
      <c r="Q67" s="12">
        <f t="shared" si="48"/>
        <v>1.1931203698130414E-2</v>
      </c>
      <c r="R67" s="9">
        <f t="shared" si="49"/>
        <v>1.8955666666666669E-2</v>
      </c>
      <c r="S67" s="13">
        <f t="shared" si="50"/>
        <v>0.62942675179614249</v>
      </c>
      <c r="T67" s="2">
        <f t="shared" si="51"/>
        <v>0.01</v>
      </c>
      <c r="U67" s="14">
        <f t="shared" si="52"/>
        <v>6.2942675179614247E-3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2.6394267517961423E-2</v>
      </c>
      <c r="AR67" s="9">
        <f t="shared" si="56"/>
        <v>9.9766666666666666</v>
      </c>
      <c r="AS67" s="1">
        <f t="shared" si="57"/>
        <v>0.19</v>
      </c>
      <c r="AT67" s="1">
        <f t="shared" si="58"/>
        <v>598262.5</v>
      </c>
      <c r="AU67" s="1">
        <f t="shared" si="59"/>
        <v>200546580.5557209</v>
      </c>
    </row>
    <row r="68" spans="1:48" x14ac:dyDescent="0.15">
      <c r="C68" s="7">
        <v>10</v>
      </c>
      <c r="D68" s="7">
        <f t="shared" si="60"/>
        <v>14.855475696752601</v>
      </c>
      <c r="E68" s="10">
        <f t="shared" si="61"/>
        <v>19.113601725423901</v>
      </c>
      <c r="F68" s="7" t="s">
        <v>83</v>
      </c>
      <c r="G68" s="1">
        <v>11</v>
      </c>
      <c r="H68" s="9">
        <f t="shared" si="42"/>
        <v>14.855475696752601</v>
      </c>
      <c r="I68" s="9">
        <f t="shared" si="43"/>
        <v>288.00547569675257</v>
      </c>
      <c r="J68" s="9">
        <f t="shared" si="44"/>
        <v>0.10957841405350452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0.27301374733207229</v>
      </c>
      <c r="O68" s="9">
        <f t="shared" si="62"/>
        <v>0.11413581126309152</v>
      </c>
      <c r="P68" s="9">
        <f t="shared" si="47"/>
        <v>1.2506821184919688E-2</v>
      </c>
      <c r="Q68" s="12">
        <f t="shared" si="48"/>
        <v>2.376296025134741E-3</v>
      </c>
      <c r="R68" s="9">
        <f t="shared" si="49"/>
        <v>1.8955666666666669E-2</v>
      </c>
      <c r="S68" s="13">
        <f t="shared" si="50"/>
        <v>0.12536072019632163</v>
      </c>
      <c r="T68" s="2">
        <f t="shared" si="51"/>
        <v>0.01</v>
      </c>
      <c r="U68" s="14">
        <f t="shared" si="52"/>
        <v>1.2536072019632164E-3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1.3253607201963218E-2</v>
      </c>
      <c r="AR68" s="9">
        <f t="shared" si="56"/>
        <v>9.9766666666666666</v>
      </c>
      <c r="AS68" s="1">
        <f t="shared" si="57"/>
        <v>0.19</v>
      </c>
      <c r="AT68" s="1">
        <f t="shared" si="58"/>
        <v>598262.5</v>
      </c>
      <c r="AU68" s="1">
        <f t="shared" si="59"/>
        <v>100702381.77943908</v>
      </c>
    </row>
    <row r="69" spans="1:48" x14ac:dyDescent="0.15">
      <c r="C69" s="7">
        <v>11</v>
      </c>
      <c r="D69" s="7">
        <f t="shared" si="60"/>
        <v>9.8333578489224092</v>
      </c>
      <c r="E69" s="10">
        <f t="shared" si="61"/>
        <v>14.855475696752601</v>
      </c>
      <c r="F69" s="7" t="s">
        <v>85</v>
      </c>
      <c r="G69" s="1">
        <v>12</v>
      </c>
      <c r="H69" s="9">
        <f t="shared" si="42"/>
        <v>9.8333578489224092</v>
      </c>
      <c r="I69" s="9">
        <f t="shared" si="43"/>
        <v>282.98335784892237</v>
      </c>
      <c r="J69" s="9">
        <f t="shared" si="44"/>
        <v>6.0138758365032706E-2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0.2013956567448385</v>
      </c>
      <c r="P69" s="9">
        <f t="shared" si="47"/>
        <v>1.2111684736744913E-2</v>
      </c>
      <c r="Q69" s="12">
        <f t="shared" si="48"/>
        <v>2.3012200999815336E-3</v>
      </c>
      <c r="R69" s="9">
        <f t="shared" si="49"/>
        <v>1.8955666666666669E-2</v>
      </c>
      <c r="S69" s="13">
        <f t="shared" si="50"/>
        <v>0.12140011430081769</v>
      </c>
      <c r="T69" s="2">
        <f t="shared" si="51"/>
        <v>0.01</v>
      </c>
      <c r="U69" s="14">
        <f t="shared" si="52"/>
        <v>1.2140011430081771E-3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1.3214001143008178E-2</v>
      </c>
      <c r="AR69" s="9">
        <f t="shared" si="56"/>
        <v>9.9766666666666666</v>
      </c>
      <c r="AS69" s="1">
        <f t="shared" si="57"/>
        <v>0.19</v>
      </c>
      <c r="AT69" s="1">
        <f t="shared" si="58"/>
        <v>598262.5</v>
      </c>
      <c r="AU69" s="1">
        <f t="shared" si="59"/>
        <v>100401450.53793687</v>
      </c>
      <c r="AV69" s="1">
        <f>SUM(AU58:AU69)</f>
        <v>1636241361.3562133</v>
      </c>
    </row>
    <row r="70" spans="1:48" x14ac:dyDescent="0.15">
      <c r="C70" s="7">
        <v>12</v>
      </c>
      <c r="D70" s="7">
        <f t="shared" si="60"/>
        <v>5.2480009832786498</v>
      </c>
      <c r="E70" s="10">
        <f t="shared" si="61"/>
        <v>9.8333578489224092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5.7115948426774201</v>
      </c>
      <c r="E73" s="7"/>
      <c r="F73" s="7"/>
      <c r="G73" s="1">
        <v>1</v>
      </c>
      <c r="H73" s="9">
        <f t="shared" ref="H73:H84" si="63">E74</f>
        <v>5.7115948426774201</v>
      </c>
      <c r="I73" s="9">
        <f t="shared" ref="I73:I84" si="64">H73+273.15</f>
        <v>278.86159484267739</v>
      </c>
      <c r="J73" s="9">
        <f t="shared" ref="J73:J84" si="65">EXP(($C$15*(I73-$C$13))/($C$16*I73*$C$13))</f>
        <v>3.6164803145188607E-2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3.9600459443981531E-3</v>
      </c>
      <c r="Q73" s="12">
        <f t="shared" ref="Q73:Q84" si="69">P73*$B$75</f>
        <v>7.1280826999166758E-4</v>
      </c>
      <c r="R73" s="9">
        <f t="shared" ref="R73:R84" si="70">L73*$B$75</f>
        <v>1.9710000000000002E-2</v>
      </c>
      <c r="S73" s="13">
        <f t="shared" ref="S73:S84" si="71">Q73/R73</f>
        <v>3.6164803145188613E-2</v>
      </c>
      <c r="T73" s="2">
        <f t="shared" ref="T73:T84" si="72">$B$74/100</f>
        <v>0.01</v>
      </c>
      <c r="U73" s="14">
        <f t="shared" ref="U73:U84" si="73">S73*T73</f>
        <v>3.6164803145188613E-4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1.2961648031451885E-2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82188.333333333328</v>
      </c>
      <c r="AU73" s="1">
        <f t="shared" ref="AU73:AU84" si="80">AT73*10000*AS73*0.67*AR73*AQ73</f>
        <v>14067982.674868772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6.1156062339829802</v>
      </c>
      <c r="E74" s="10">
        <f t="shared" ref="E74:E85" si="82">D73</f>
        <v>5.7115948426774201</v>
      </c>
      <c r="F74" s="7" t="s">
        <v>83</v>
      </c>
      <c r="G74" s="1">
        <v>2</v>
      </c>
      <c r="H74" s="9">
        <f t="shared" si="63"/>
        <v>6.1156062339829802</v>
      </c>
      <c r="I74" s="9">
        <f t="shared" si="64"/>
        <v>279.26560623398296</v>
      </c>
      <c r="J74" s="9">
        <f t="shared" si="65"/>
        <v>3.8038521246898903E-2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0.21503995405560186</v>
      </c>
      <c r="P74" s="9">
        <f t="shared" si="68"/>
        <v>8.1798018612761758E-3</v>
      </c>
      <c r="Q74" s="12">
        <f t="shared" si="69"/>
        <v>1.4723643350297115E-3</v>
      </c>
      <c r="R74" s="9">
        <f t="shared" si="70"/>
        <v>1.9710000000000002E-2</v>
      </c>
      <c r="S74" s="13">
        <f t="shared" si="71"/>
        <v>7.4701386860969624E-2</v>
      </c>
      <c r="T74" s="2">
        <f t="shared" si="72"/>
        <v>0.01</v>
      </c>
      <c r="U74" s="14">
        <f t="shared" si="73"/>
        <v>7.4701386860969625E-4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1.3347013868609696E-2</v>
      </c>
      <c r="AR74" s="9">
        <f t="shared" si="77"/>
        <v>10.950000000000001</v>
      </c>
      <c r="AS74" s="1">
        <f t="shared" si="78"/>
        <v>0.18</v>
      </c>
      <c r="AT74" s="1">
        <f t="shared" si="79"/>
        <v>82188.333333333328</v>
      </c>
      <c r="AU74" s="1">
        <f t="shared" si="80"/>
        <v>14486241.210162075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3.1274148723655801</v>
      </c>
      <c r="E75" s="10">
        <f t="shared" si="82"/>
        <v>6.1156062339829802</v>
      </c>
      <c r="F75" s="7" t="s">
        <v>83</v>
      </c>
      <c r="G75" s="1">
        <v>3</v>
      </c>
      <c r="H75" s="9">
        <f t="shared" si="63"/>
        <v>3.1274148723655801</v>
      </c>
      <c r="I75" s="9">
        <f t="shared" si="64"/>
        <v>276.27741487236557</v>
      </c>
      <c r="J75" s="9">
        <f t="shared" si="65"/>
        <v>2.6088515373063666E-2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0.31636015219432567</v>
      </c>
      <c r="P75" s="9">
        <f t="shared" si="68"/>
        <v>8.2533666939464262E-3</v>
      </c>
      <c r="Q75" s="12">
        <f t="shared" si="69"/>
        <v>1.4856060049103566E-3</v>
      </c>
      <c r="R75" s="9">
        <f t="shared" si="70"/>
        <v>1.9710000000000002E-2</v>
      </c>
      <c r="S75" s="13">
        <f t="shared" si="71"/>
        <v>7.5373211816862323E-2</v>
      </c>
      <c r="T75" s="2">
        <f t="shared" si="72"/>
        <v>0.01</v>
      </c>
      <c r="U75" s="14">
        <f t="shared" si="73"/>
        <v>7.5373211816862323E-4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1.3353732118168623E-2</v>
      </c>
      <c r="AR75" s="9">
        <f t="shared" si="77"/>
        <v>10.950000000000001</v>
      </c>
      <c r="AS75" s="1">
        <f t="shared" si="78"/>
        <v>0.18</v>
      </c>
      <c r="AT75" s="1">
        <f t="shared" si="79"/>
        <v>82188.333333333328</v>
      </c>
      <c r="AU75" s="1">
        <f t="shared" si="80"/>
        <v>14493532.892374946</v>
      </c>
    </row>
    <row r="76" spans="1:48" x14ac:dyDescent="0.15">
      <c r="C76" s="7">
        <v>3</v>
      </c>
      <c r="D76" s="7">
        <f t="shared" si="81"/>
        <v>6.8868166205349697</v>
      </c>
      <c r="E76" s="10">
        <f t="shared" si="82"/>
        <v>3.1274148723655801</v>
      </c>
      <c r="F76" s="7" t="s">
        <v>83</v>
      </c>
      <c r="G76" s="1">
        <v>4</v>
      </c>
      <c r="H76" s="9">
        <f t="shared" si="63"/>
        <v>6.8868166205349697</v>
      </c>
      <c r="I76" s="9">
        <f t="shared" si="64"/>
        <v>280.03681662053492</v>
      </c>
      <c r="J76" s="9">
        <f t="shared" si="65"/>
        <v>4.1872032158276062E-2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0.41760678550037927</v>
      </c>
      <c r="P76" s="9">
        <f t="shared" si="68"/>
        <v>1.7486044751986174E-2</v>
      </c>
      <c r="Q76" s="12">
        <f t="shared" si="69"/>
        <v>3.147488055357511E-3</v>
      </c>
      <c r="R76" s="9">
        <f t="shared" si="70"/>
        <v>1.9710000000000002E-2</v>
      </c>
      <c r="S76" s="13">
        <f t="shared" si="71"/>
        <v>0.15968990641083261</v>
      </c>
      <c r="T76" s="2">
        <f t="shared" si="72"/>
        <v>0.01</v>
      </c>
      <c r="U76" s="14">
        <f t="shared" si="73"/>
        <v>1.5968990641083262E-3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1.4196899064108327E-2</v>
      </c>
      <c r="AR76" s="9">
        <f t="shared" si="77"/>
        <v>10.950000000000001</v>
      </c>
      <c r="AS76" s="1">
        <f t="shared" si="78"/>
        <v>0.18</v>
      </c>
      <c r="AT76" s="1">
        <f t="shared" si="79"/>
        <v>82188.333333333328</v>
      </c>
      <c r="AU76" s="1">
        <f t="shared" si="80"/>
        <v>15408667.909057936</v>
      </c>
    </row>
    <row r="77" spans="1:48" x14ac:dyDescent="0.15">
      <c r="C77" s="7">
        <v>4</v>
      </c>
      <c r="D77" s="7">
        <f t="shared" si="81"/>
        <v>13.363700766110201</v>
      </c>
      <c r="E77" s="10">
        <f t="shared" si="82"/>
        <v>6.8868166205349697</v>
      </c>
      <c r="F77" s="7" t="s">
        <v>83</v>
      </c>
      <c r="G77" s="1">
        <v>5</v>
      </c>
      <c r="H77" s="9">
        <f t="shared" si="63"/>
        <v>13.363700766110201</v>
      </c>
      <c r="I77" s="9">
        <f t="shared" si="64"/>
        <v>286.51370076611016</v>
      </c>
      <c r="J77" s="9">
        <f t="shared" si="65"/>
        <v>9.1892184279808622E-2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0.38011470371097345</v>
      </c>
      <c r="O77" s="9">
        <f t="shared" si="83"/>
        <v>0.12950603703741959</v>
      </c>
      <c r="P77" s="9">
        <f t="shared" si="68"/>
        <v>1.1900592620790282E-2</v>
      </c>
      <c r="Q77" s="12">
        <f t="shared" si="69"/>
        <v>2.1421066717422508E-3</v>
      </c>
      <c r="R77" s="9">
        <f t="shared" si="70"/>
        <v>1.9710000000000002E-2</v>
      </c>
      <c r="S77" s="13">
        <f t="shared" si="71"/>
        <v>0.10868121114876969</v>
      </c>
      <c r="T77" s="2">
        <f t="shared" si="72"/>
        <v>0.01</v>
      </c>
      <c r="U77" s="14">
        <f t="shared" si="73"/>
        <v>1.0868121114876968E-3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1.3686812111487697E-2</v>
      </c>
      <c r="AR77" s="9">
        <f t="shared" si="77"/>
        <v>10.950000000000001</v>
      </c>
      <c r="AS77" s="1">
        <f t="shared" si="78"/>
        <v>0.18</v>
      </c>
      <c r="AT77" s="1">
        <f t="shared" si="79"/>
        <v>82188.333333333328</v>
      </c>
      <c r="AU77" s="1">
        <f t="shared" si="80"/>
        <v>14855042.753157154</v>
      </c>
    </row>
    <row r="78" spans="1:48" x14ac:dyDescent="0.15">
      <c r="C78" s="7">
        <v>5</v>
      </c>
      <c r="D78" s="7">
        <f t="shared" si="81"/>
        <v>16.177827692921898</v>
      </c>
      <c r="E78" s="10">
        <f t="shared" si="82"/>
        <v>13.363700766110201</v>
      </c>
      <c r="F78" s="7" t="s">
        <v>85</v>
      </c>
      <c r="G78" s="1">
        <v>6</v>
      </c>
      <c r="H78" s="9">
        <f t="shared" si="63"/>
        <v>16.177827692921898</v>
      </c>
      <c r="I78" s="9">
        <f t="shared" si="64"/>
        <v>289.32782769292186</v>
      </c>
      <c r="J78" s="9">
        <f t="shared" si="65"/>
        <v>0.12788812330463342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0.22710544441662933</v>
      </c>
      <c r="P78" s="9">
        <f t="shared" si="68"/>
        <v>2.9044089078707463E-2</v>
      </c>
      <c r="Q78" s="12">
        <f t="shared" si="69"/>
        <v>5.2279360341673433E-3</v>
      </c>
      <c r="R78" s="9">
        <f t="shared" si="70"/>
        <v>1.9710000000000002E-2</v>
      </c>
      <c r="S78" s="13">
        <f t="shared" si="71"/>
        <v>0.26524282263659782</v>
      </c>
      <c r="T78" s="2">
        <f t="shared" si="72"/>
        <v>0.01</v>
      </c>
      <c r="U78" s="14">
        <f t="shared" si="73"/>
        <v>2.6524282263659781E-3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1.5252428226365978E-2</v>
      </c>
      <c r="AR78" s="9">
        <f t="shared" si="77"/>
        <v>10.950000000000001</v>
      </c>
      <c r="AS78" s="1">
        <f t="shared" si="78"/>
        <v>0.18</v>
      </c>
      <c r="AT78" s="1">
        <f t="shared" si="79"/>
        <v>82188.333333333328</v>
      </c>
      <c r="AU78" s="1">
        <f t="shared" si="80"/>
        <v>16554291.207223985</v>
      </c>
    </row>
    <row r="79" spans="1:48" x14ac:dyDescent="0.15">
      <c r="C79" s="7">
        <v>6</v>
      </c>
      <c r="D79" s="7">
        <f t="shared" si="81"/>
        <v>19.905664843220801</v>
      </c>
      <c r="E79" s="10">
        <f t="shared" si="82"/>
        <v>16.177827692921898</v>
      </c>
      <c r="F79" s="7" t="s">
        <v>83</v>
      </c>
      <c r="G79" s="1">
        <v>7</v>
      </c>
      <c r="H79" s="9">
        <f t="shared" si="63"/>
        <v>19.905664843220801</v>
      </c>
      <c r="I79" s="9">
        <f t="shared" si="64"/>
        <v>293.05566484322077</v>
      </c>
      <c r="J79" s="9">
        <f t="shared" si="65"/>
        <v>0.19622131301365114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0.30756135533792184</v>
      </c>
      <c r="P79" s="9">
        <f t="shared" si="68"/>
        <v>6.0350092976665146E-2</v>
      </c>
      <c r="Q79" s="12">
        <f t="shared" si="69"/>
        <v>1.0863016735799726E-2</v>
      </c>
      <c r="R79" s="9">
        <f t="shared" si="70"/>
        <v>1.9710000000000002E-2</v>
      </c>
      <c r="S79" s="13">
        <f t="shared" si="71"/>
        <v>0.55114240161338024</v>
      </c>
      <c r="T79" s="2">
        <f t="shared" si="72"/>
        <v>0.01</v>
      </c>
      <c r="U79" s="14">
        <f t="shared" si="73"/>
        <v>5.5114240161338026E-3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2.7111424016133805E-2</v>
      </c>
      <c r="AR79" s="9">
        <f t="shared" si="77"/>
        <v>10.950000000000001</v>
      </c>
      <c r="AS79" s="1">
        <f t="shared" si="78"/>
        <v>0.18</v>
      </c>
      <c r="AT79" s="1">
        <f t="shared" si="79"/>
        <v>82188.333333333328</v>
      </c>
      <c r="AU79" s="1">
        <f t="shared" si="80"/>
        <v>29425505.338866159</v>
      </c>
    </row>
    <row r="80" spans="1:48" x14ac:dyDescent="0.15">
      <c r="C80" s="7">
        <v>7</v>
      </c>
      <c r="D80" s="7">
        <f t="shared" si="81"/>
        <v>22.730529126109602</v>
      </c>
      <c r="E80" s="10">
        <f t="shared" si="82"/>
        <v>19.905664843220801</v>
      </c>
      <c r="F80" s="7" t="s">
        <v>83</v>
      </c>
      <c r="G80" s="1">
        <v>8</v>
      </c>
      <c r="H80" s="9">
        <f t="shared" si="63"/>
        <v>22.730529126109602</v>
      </c>
      <c r="I80" s="9">
        <f t="shared" si="64"/>
        <v>295.88052912610959</v>
      </c>
      <c r="J80" s="9">
        <f t="shared" si="65"/>
        <v>0.26946894497719365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0.35671126236125672</v>
      </c>
      <c r="P80" s="9">
        <f t="shared" si="68"/>
        <v>9.6122607529970774E-2</v>
      </c>
      <c r="Q80" s="12">
        <f t="shared" si="69"/>
        <v>1.7302069355394738E-2</v>
      </c>
      <c r="R80" s="9">
        <f t="shared" si="70"/>
        <v>1.9710000000000002E-2</v>
      </c>
      <c r="S80" s="13">
        <f t="shared" si="71"/>
        <v>0.87783203223717587</v>
      </c>
      <c r="T80" s="2">
        <f t="shared" si="72"/>
        <v>0.01</v>
      </c>
      <c r="U80" s="14">
        <f t="shared" si="73"/>
        <v>8.7783203223717587E-3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3.0378320322371762E-2</v>
      </c>
      <c r="AR80" s="9">
        <f t="shared" si="77"/>
        <v>10.950000000000001</v>
      </c>
      <c r="AS80" s="1">
        <f t="shared" si="78"/>
        <v>0.18</v>
      </c>
      <c r="AT80" s="1">
        <f t="shared" si="79"/>
        <v>82188.333333333328</v>
      </c>
      <c r="AU80" s="1">
        <f t="shared" si="80"/>
        <v>32971245.859302152</v>
      </c>
    </row>
    <row r="81" spans="1:48" x14ac:dyDescent="0.15">
      <c r="C81" s="7">
        <v>8</v>
      </c>
      <c r="D81" s="7">
        <f t="shared" si="81"/>
        <v>22.317730944527501</v>
      </c>
      <c r="E81" s="10">
        <f t="shared" si="82"/>
        <v>22.730529126109602</v>
      </c>
      <c r="F81" s="7" t="s">
        <v>83</v>
      </c>
      <c r="G81" s="1">
        <v>9</v>
      </c>
      <c r="H81" s="9">
        <f t="shared" si="63"/>
        <v>22.317730944527501</v>
      </c>
      <c r="I81" s="9">
        <f t="shared" si="64"/>
        <v>295.46773094452749</v>
      </c>
      <c r="J81" s="9">
        <f t="shared" si="65"/>
        <v>0.2573604379048966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0.370088654831286</v>
      </c>
      <c r="P81" s="9">
        <f t="shared" si="68"/>
        <v>9.5246178271013893E-2</v>
      </c>
      <c r="Q81" s="12">
        <f t="shared" si="69"/>
        <v>1.7144312088782501E-2</v>
      </c>
      <c r="R81" s="9">
        <f t="shared" si="70"/>
        <v>1.9710000000000002E-2</v>
      </c>
      <c r="S81" s="13">
        <f t="shared" si="71"/>
        <v>0.86982811206405375</v>
      </c>
      <c r="T81" s="2">
        <f t="shared" si="72"/>
        <v>0.01</v>
      </c>
      <c r="U81" s="14">
        <f t="shared" si="73"/>
        <v>8.6982811206405379E-3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3.0298281120640539E-2</v>
      </c>
      <c r="AR81" s="9">
        <f t="shared" si="77"/>
        <v>10.950000000000001</v>
      </c>
      <c r="AS81" s="1">
        <f t="shared" si="78"/>
        <v>0.18</v>
      </c>
      <c r="AT81" s="1">
        <f t="shared" si="79"/>
        <v>82188.333333333328</v>
      </c>
      <c r="AU81" s="1">
        <f t="shared" si="80"/>
        <v>32884374.953647804</v>
      </c>
    </row>
    <row r="82" spans="1:48" x14ac:dyDescent="0.15">
      <c r="C82" s="7">
        <v>9</v>
      </c>
      <c r="D82" s="7">
        <f t="shared" si="81"/>
        <v>19.113601725423901</v>
      </c>
      <c r="E82" s="10">
        <f t="shared" si="82"/>
        <v>22.317730944527501</v>
      </c>
      <c r="F82" s="7" t="s">
        <v>83</v>
      </c>
      <c r="G82" s="1">
        <v>10</v>
      </c>
      <c r="H82" s="9">
        <f t="shared" si="63"/>
        <v>19.113601725423901</v>
      </c>
      <c r="I82" s="9">
        <f t="shared" si="64"/>
        <v>292.26360172542388</v>
      </c>
      <c r="J82" s="9">
        <f t="shared" si="65"/>
        <v>0.17932503827967952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0.38434247656027209</v>
      </c>
      <c r="P82" s="9">
        <f t="shared" si="68"/>
        <v>6.8922229321677617E-2</v>
      </c>
      <c r="Q82" s="12">
        <f t="shared" si="69"/>
        <v>1.240600127790197E-2</v>
      </c>
      <c r="R82" s="9">
        <f t="shared" si="70"/>
        <v>1.9710000000000002E-2</v>
      </c>
      <c r="S82" s="13">
        <f t="shared" si="71"/>
        <v>0.62942675179614249</v>
      </c>
      <c r="T82" s="2">
        <f t="shared" si="72"/>
        <v>0.01</v>
      </c>
      <c r="U82" s="14">
        <f t="shared" si="73"/>
        <v>6.2942675179614247E-3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2.7894267517961424E-2</v>
      </c>
      <c r="AR82" s="9">
        <f t="shared" si="77"/>
        <v>10.950000000000001</v>
      </c>
      <c r="AS82" s="1">
        <f t="shared" si="78"/>
        <v>0.18</v>
      </c>
      <c r="AT82" s="1">
        <f t="shared" si="79"/>
        <v>82188.333333333328</v>
      </c>
      <c r="AU82" s="1">
        <f t="shared" si="80"/>
        <v>30275168.035625175</v>
      </c>
    </row>
    <row r="83" spans="1:48" x14ac:dyDescent="0.15">
      <c r="C83" s="7">
        <v>10</v>
      </c>
      <c r="D83" s="7">
        <f t="shared" si="81"/>
        <v>14.855475696752601</v>
      </c>
      <c r="E83" s="10">
        <f t="shared" si="82"/>
        <v>19.113601725423901</v>
      </c>
      <c r="F83" s="7" t="s">
        <v>83</v>
      </c>
      <c r="G83" s="1">
        <v>11</v>
      </c>
      <c r="H83" s="9">
        <f t="shared" si="63"/>
        <v>14.855475696752601</v>
      </c>
      <c r="I83" s="9">
        <f t="shared" si="64"/>
        <v>288.00547569675257</v>
      </c>
      <c r="J83" s="9">
        <f t="shared" si="65"/>
        <v>0.10957841405350452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0.29964923487666473</v>
      </c>
      <c r="O83" s="9">
        <f t="shared" si="83"/>
        <v>0.12527101236192978</v>
      </c>
      <c r="P83" s="9">
        <f t="shared" si="68"/>
        <v>1.3726998861497225E-2</v>
      </c>
      <c r="Q83" s="12">
        <f t="shared" si="69"/>
        <v>2.4708597950695004E-3</v>
      </c>
      <c r="R83" s="9">
        <f t="shared" si="70"/>
        <v>1.9710000000000002E-2</v>
      </c>
      <c r="S83" s="13">
        <f t="shared" si="71"/>
        <v>0.12536072019632166</v>
      </c>
      <c r="T83" s="2">
        <f t="shared" si="72"/>
        <v>0.01</v>
      </c>
      <c r="U83" s="14">
        <f t="shared" si="73"/>
        <v>1.2536072019632167E-3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1.3853607201963217E-2</v>
      </c>
      <c r="AR83" s="9">
        <f t="shared" si="77"/>
        <v>10.950000000000001</v>
      </c>
      <c r="AS83" s="1">
        <f t="shared" si="78"/>
        <v>0.18</v>
      </c>
      <c r="AT83" s="1">
        <f t="shared" si="79"/>
        <v>82188.333333333328</v>
      </c>
      <c r="AU83" s="1">
        <f t="shared" si="80"/>
        <v>15036074.550762596</v>
      </c>
    </row>
    <row r="84" spans="1:48" x14ac:dyDescent="0.15">
      <c r="C84" s="7">
        <v>11</v>
      </c>
      <c r="D84" s="7">
        <f t="shared" si="81"/>
        <v>9.8333578489224092</v>
      </c>
      <c r="E84" s="10">
        <f t="shared" si="82"/>
        <v>14.855475696752601</v>
      </c>
      <c r="F84" s="7" t="s">
        <v>85</v>
      </c>
      <c r="G84" s="1">
        <v>12</v>
      </c>
      <c r="H84" s="9">
        <f t="shared" si="63"/>
        <v>9.8333578489224092</v>
      </c>
      <c r="I84" s="9">
        <f t="shared" si="64"/>
        <v>282.98335784892237</v>
      </c>
      <c r="J84" s="9">
        <f t="shared" si="65"/>
        <v>6.0138758365032706E-2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0.22104401350043257</v>
      </c>
      <c r="P84" s="9">
        <f t="shared" si="68"/>
        <v>1.3293312515939541E-2</v>
      </c>
      <c r="Q84" s="12">
        <f t="shared" si="69"/>
        <v>2.3927962528691171E-3</v>
      </c>
      <c r="R84" s="9">
        <f t="shared" si="70"/>
        <v>1.9710000000000002E-2</v>
      </c>
      <c r="S84" s="13">
        <f t="shared" si="71"/>
        <v>0.12140011430081771</v>
      </c>
      <c r="T84" s="2">
        <f t="shared" si="72"/>
        <v>0.01</v>
      </c>
      <c r="U84" s="14">
        <f t="shared" si="73"/>
        <v>1.2140011430081771E-3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1.3814001143008178E-2</v>
      </c>
      <c r="AR84" s="9">
        <f t="shared" si="77"/>
        <v>10.950000000000001</v>
      </c>
      <c r="AS84" s="1">
        <f t="shared" si="78"/>
        <v>0.18</v>
      </c>
      <c r="AT84" s="1">
        <f t="shared" si="79"/>
        <v>82188.333333333328</v>
      </c>
      <c r="AU84" s="1">
        <f t="shared" si="80"/>
        <v>14993087.937498039</v>
      </c>
      <c r="AV84" s="1">
        <f>SUM(AU73:AU84)</f>
        <v>245451215.32254678</v>
      </c>
    </row>
    <row r="85" spans="1:48" x14ac:dyDescent="0.15">
      <c r="C85" s="7">
        <v>12</v>
      </c>
      <c r="D85" s="7">
        <f t="shared" si="81"/>
        <v>5.2480009832786498</v>
      </c>
      <c r="E85" s="10">
        <f t="shared" si="82"/>
        <v>9.8333578489224092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5.7115948426774201</v>
      </c>
      <c r="E89" s="7"/>
      <c r="F89" s="7"/>
      <c r="G89" s="1">
        <v>1</v>
      </c>
      <c r="H89" s="9">
        <f t="shared" ref="H89:H100" si="84">E90</f>
        <v>5.7115948426774201</v>
      </c>
      <c r="I89" s="9">
        <f t="shared" ref="I89:I100" si="85">H89+273.15</f>
        <v>278.86159484267739</v>
      </c>
      <c r="J89" s="9">
        <f t="shared" ref="J89:J100" si="86">EXP(($C$15*(I89-$C$13))/($C$16*I89*$C$13))</f>
        <v>3.6164803145188607E-2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0.19186422600609049</v>
      </c>
      <c r="Q89" s="12">
        <f t="shared" ref="Q89:Q100" si="90">P89*$B$91</f>
        <v>8.6338901702740722E-2</v>
      </c>
      <c r="R89" s="9">
        <f t="shared" ref="R89:R100" si="91">L89*$B$91</f>
        <v>2.3873737500000001</v>
      </c>
      <c r="S89" s="13">
        <f t="shared" ref="S89:S100" si="92">Q89/R89</f>
        <v>3.6164803145188607E-2</v>
      </c>
      <c r="T89" s="2">
        <f t="shared" ref="T89:T100" si="93">$B$90/100</f>
        <v>0.51</v>
      </c>
      <c r="U89" s="14">
        <f t="shared" ref="U89:U100" si="94">S89*T89</f>
        <v>1.8444049604046189E-2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3.5897880955619924E-2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707685.83333333337</v>
      </c>
      <c r="AN89" s="1">
        <f t="shared" ref="AN89:AN100" si="99">AM89*10000*AK89*AJ89</f>
        <v>2642694977.6387572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6.1156062339829802</v>
      </c>
      <c r="E90" s="10">
        <f t="shared" ref="E90:E101" si="101">D89</f>
        <v>5.7115948426774201</v>
      </c>
      <c r="F90" s="7" t="s">
        <v>83</v>
      </c>
      <c r="G90" s="1">
        <v>2</v>
      </c>
      <c r="H90" s="9">
        <f t="shared" si="84"/>
        <v>6.1156062339829802</v>
      </c>
      <c r="I90" s="9">
        <f t="shared" si="85"/>
        <v>279.26560623398296</v>
      </c>
      <c r="J90" s="9">
        <f t="shared" si="86"/>
        <v>3.8038521246898903E-2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10.418685773993909</v>
      </c>
      <c r="P90" s="9">
        <f t="shared" si="89"/>
        <v>0.39631140017883065</v>
      </c>
      <c r="Q90" s="12">
        <f t="shared" si="90"/>
        <v>0.17834013008047381</v>
      </c>
      <c r="R90" s="9">
        <f t="shared" si="91"/>
        <v>2.3873737500000001</v>
      </c>
      <c r="S90" s="13">
        <f t="shared" si="92"/>
        <v>7.4701386860969637E-2</v>
      </c>
      <c r="T90" s="2">
        <f t="shared" si="93"/>
        <v>0.51</v>
      </c>
      <c r="U90" s="14">
        <f t="shared" si="94"/>
        <v>3.8097707299094515E-2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4.1823458750677001E-2</v>
      </c>
      <c r="AK90" s="9">
        <f t="shared" si="96"/>
        <v>10.4025</v>
      </c>
      <c r="AL90" s="1">
        <f t="shared" si="97"/>
        <v>0.45</v>
      </c>
      <c r="AM90" s="17">
        <f t="shared" si="98"/>
        <v>707685.83333333337</v>
      </c>
      <c r="AN90" s="1">
        <f t="shared" si="99"/>
        <v>3078918349.6524067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3.1274148723655801</v>
      </c>
      <c r="E91" s="10">
        <f t="shared" si="101"/>
        <v>6.1156062339829802</v>
      </c>
      <c r="F91" s="7" t="s">
        <v>83</v>
      </c>
      <c r="G91" s="1">
        <v>3</v>
      </c>
      <c r="H91" s="9">
        <f t="shared" si="84"/>
        <v>3.1274148723655801</v>
      </c>
      <c r="I91" s="9">
        <f t="shared" si="85"/>
        <v>276.27741487236557</v>
      </c>
      <c r="J91" s="9">
        <f t="shared" si="86"/>
        <v>2.6088515373063666E-2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15.327649373815078</v>
      </c>
      <c r="P91" s="9">
        <f t="shared" si="89"/>
        <v>0.39987561632170432</v>
      </c>
      <c r="Q91" s="12">
        <f t="shared" si="90"/>
        <v>0.17994402734476694</v>
      </c>
      <c r="R91" s="9">
        <f t="shared" si="91"/>
        <v>2.3873737500000001</v>
      </c>
      <c r="S91" s="13">
        <f t="shared" si="92"/>
        <v>7.5373211816862337E-2</v>
      </c>
      <c r="T91" s="2">
        <f t="shared" si="93"/>
        <v>0.51</v>
      </c>
      <c r="U91" s="14">
        <f t="shared" si="94"/>
        <v>3.8440338026599789E-2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4.1926761915019838E-2</v>
      </c>
      <c r="AK91" s="9">
        <f t="shared" si="96"/>
        <v>10.4025</v>
      </c>
      <c r="AL91" s="1">
        <f t="shared" si="97"/>
        <v>0.45</v>
      </c>
      <c r="AM91" s="17">
        <f t="shared" si="98"/>
        <v>707685.83333333337</v>
      </c>
      <c r="AN91" s="1">
        <f t="shared" si="99"/>
        <v>3086523220.6452241</v>
      </c>
    </row>
    <row r="92" spans="1:48" x14ac:dyDescent="0.15">
      <c r="C92" s="7">
        <v>3</v>
      </c>
      <c r="D92" s="7">
        <f t="shared" si="100"/>
        <v>6.8868166205349697</v>
      </c>
      <c r="E92" s="10">
        <f t="shared" si="101"/>
        <v>3.1274148723655801</v>
      </c>
      <c r="F92" s="7" t="s">
        <v>83</v>
      </c>
      <c r="G92" s="1">
        <v>4</v>
      </c>
      <c r="H92" s="9">
        <f t="shared" si="84"/>
        <v>6.8868166205349697</v>
      </c>
      <c r="I92" s="9">
        <f t="shared" si="85"/>
        <v>280.03681662053492</v>
      </c>
      <c r="J92" s="9">
        <f t="shared" si="86"/>
        <v>4.1872032158276062E-2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20.233048757493375</v>
      </c>
      <c r="P92" s="9">
        <f t="shared" si="89"/>
        <v>0.84719886823373014</v>
      </c>
      <c r="Q92" s="12">
        <f t="shared" si="90"/>
        <v>0.3812394907051786</v>
      </c>
      <c r="R92" s="9">
        <f t="shared" si="91"/>
        <v>2.3873737500000001</v>
      </c>
      <c r="S92" s="13">
        <f t="shared" si="92"/>
        <v>0.15968990641083264</v>
      </c>
      <c r="T92" s="2">
        <f t="shared" si="93"/>
        <v>0.51</v>
      </c>
      <c r="U92" s="14">
        <f t="shared" si="94"/>
        <v>8.1441852269524648E-2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5.4891718459261683E-2</v>
      </c>
      <c r="AK92" s="9">
        <f t="shared" si="96"/>
        <v>10.4025</v>
      </c>
      <c r="AL92" s="1">
        <f t="shared" si="97"/>
        <v>0.45</v>
      </c>
      <c r="AM92" s="17">
        <f t="shared" si="98"/>
        <v>707685.83333333337</v>
      </c>
      <c r="AN92" s="1">
        <f t="shared" si="99"/>
        <v>4040964670.4659209</v>
      </c>
    </row>
    <row r="93" spans="1:48" x14ac:dyDescent="0.15">
      <c r="C93" s="7">
        <v>4</v>
      </c>
      <c r="D93" s="7">
        <f t="shared" si="100"/>
        <v>13.363700766110201</v>
      </c>
      <c r="E93" s="10">
        <f t="shared" si="101"/>
        <v>6.8868166205349697</v>
      </c>
      <c r="F93" s="7" t="s">
        <v>83</v>
      </c>
      <c r="G93" s="1">
        <v>5</v>
      </c>
      <c r="H93" s="9">
        <f t="shared" si="84"/>
        <v>13.363700766110201</v>
      </c>
      <c r="I93" s="9">
        <f t="shared" si="85"/>
        <v>286.51370076611016</v>
      </c>
      <c r="J93" s="9">
        <f t="shared" si="86"/>
        <v>9.1892184279808622E-2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18.416557394796666</v>
      </c>
      <c r="O93" s="9">
        <f t="shared" si="102"/>
        <v>6.2745674944629783</v>
      </c>
      <c r="P93" s="9">
        <f t="shared" si="89"/>
        <v>0.57658371247728912</v>
      </c>
      <c r="Q93" s="12">
        <f t="shared" si="90"/>
        <v>0.25946267061478012</v>
      </c>
      <c r="R93" s="9">
        <f t="shared" si="91"/>
        <v>2.3873737500000001</v>
      </c>
      <c r="S93" s="13">
        <f t="shared" si="92"/>
        <v>0.10868121114876969</v>
      </c>
      <c r="T93" s="2">
        <f t="shared" si="93"/>
        <v>0.51</v>
      </c>
      <c r="U93" s="14">
        <f t="shared" si="94"/>
        <v>5.5427417685872546E-2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3.9622366432290571E-2</v>
      </c>
      <c r="AK93" s="9">
        <f t="shared" si="96"/>
        <v>10.4025</v>
      </c>
      <c r="AL93" s="1">
        <f t="shared" si="97"/>
        <v>0.45</v>
      </c>
      <c r="AM93" s="17">
        <f t="shared" si="98"/>
        <v>707685.83333333337</v>
      </c>
      <c r="AN93" s="1">
        <f t="shared" si="99"/>
        <v>2916880495.0417032</v>
      </c>
    </row>
    <row r="94" spans="1:48" x14ac:dyDescent="0.15">
      <c r="C94" s="7">
        <v>5</v>
      </c>
      <c r="D94" s="7">
        <f t="shared" si="100"/>
        <v>16.177827692921898</v>
      </c>
      <c r="E94" s="10">
        <f t="shared" si="101"/>
        <v>13.363700766110201</v>
      </c>
      <c r="F94" s="7" t="s">
        <v>85</v>
      </c>
      <c r="G94" s="1">
        <v>6</v>
      </c>
      <c r="H94" s="9">
        <f t="shared" si="84"/>
        <v>16.177827692921898</v>
      </c>
      <c r="I94" s="9">
        <f t="shared" si="85"/>
        <v>289.32782769292186</v>
      </c>
      <c r="J94" s="9">
        <f t="shared" si="86"/>
        <v>0.12788812330463342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11.003258781985689</v>
      </c>
      <c r="P94" s="9">
        <f t="shared" si="89"/>
        <v>1.4071861158633765</v>
      </c>
      <c r="Q94" s="12">
        <f t="shared" si="90"/>
        <v>0.6332337521385194</v>
      </c>
      <c r="R94" s="9">
        <f t="shared" si="91"/>
        <v>2.3873737500000001</v>
      </c>
      <c r="S94" s="13">
        <f t="shared" si="92"/>
        <v>0.26524282263659782</v>
      </c>
      <c r="T94" s="2">
        <f t="shared" si="93"/>
        <v>0.51</v>
      </c>
      <c r="U94" s="14">
        <f t="shared" si="94"/>
        <v>0.1352738395446649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6.6914062622716472E-2</v>
      </c>
      <c r="AK94" s="9">
        <f t="shared" si="96"/>
        <v>10.4025</v>
      </c>
      <c r="AL94" s="1">
        <f t="shared" si="97"/>
        <v>0.45</v>
      </c>
      <c r="AM94" s="17">
        <f t="shared" si="98"/>
        <v>707685.83333333337</v>
      </c>
      <c r="AN94" s="1">
        <f t="shared" si="99"/>
        <v>4926013806.9173212</v>
      </c>
    </row>
    <row r="95" spans="1:48" x14ac:dyDescent="0.15">
      <c r="C95" s="7">
        <v>6</v>
      </c>
      <c r="D95" s="7">
        <f t="shared" si="100"/>
        <v>19.905664843220801</v>
      </c>
      <c r="E95" s="10">
        <f t="shared" si="101"/>
        <v>16.177827692921898</v>
      </c>
      <c r="F95" s="7" t="s">
        <v>83</v>
      </c>
      <c r="G95" s="1">
        <v>7</v>
      </c>
      <c r="H95" s="9">
        <f t="shared" si="84"/>
        <v>19.905664843220801</v>
      </c>
      <c r="I95" s="9">
        <f t="shared" si="85"/>
        <v>293.05566484322077</v>
      </c>
      <c r="J95" s="9">
        <f t="shared" si="86"/>
        <v>0.19622131301365114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14.901347666122311</v>
      </c>
      <c r="P95" s="9">
        <f t="shared" si="89"/>
        <v>2.9239620047194257</v>
      </c>
      <c r="Q95" s="12">
        <f t="shared" si="90"/>
        <v>1.3157829021237415</v>
      </c>
      <c r="R95" s="9">
        <f t="shared" si="91"/>
        <v>2.3873737500000001</v>
      </c>
      <c r="S95" s="13">
        <f t="shared" si="92"/>
        <v>0.55114240161338013</v>
      </c>
      <c r="T95" s="2">
        <f t="shared" si="93"/>
        <v>0.51</v>
      </c>
      <c r="U95" s="14">
        <f t="shared" si="94"/>
        <v>0.28108262482282387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0.1312014113840814</v>
      </c>
      <c r="AK95" s="9">
        <f t="shared" si="96"/>
        <v>10.4025</v>
      </c>
      <c r="AL95" s="1">
        <f t="shared" si="97"/>
        <v>0.45</v>
      </c>
      <c r="AM95" s="17">
        <f t="shared" si="98"/>
        <v>707685.83333333337</v>
      </c>
      <c r="AN95" s="1">
        <f t="shared" si="99"/>
        <v>9658656770.0884724</v>
      </c>
    </row>
    <row r="96" spans="1:48" x14ac:dyDescent="0.15">
      <c r="C96" s="7">
        <v>7</v>
      </c>
      <c r="D96" s="7">
        <f t="shared" si="100"/>
        <v>22.730529126109602</v>
      </c>
      <c r="E96" s="10">
        <f t="shared" si="101"/>
        <v>19.905664843220801</v>
      </c>
      <c r="F96" s="7" t="s">
        <v>83</v>
      </c>
      <c r="G96" s="1">
        <v>8</v>
      </c>
      <c r="H96" s="9">
        <f t="shared" si="84"/>
        <v>22.730529126109602</v>
      </c>
      <c r="I96" s="9">
        <f t="shared" si="85"/>
        <v>295.88052912610959</v>
      </c>
      <c r="J96" s="9">
        <f t="shared" si="86"/>
        <v>0.26946894497719365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17.282660661402886</v>
      </c>
      <c r="P96" s="9">
        <f t="shared" si="89"/>
        <v>4.6571403348270834</v>
      </c>
      <c r="Q96" s="12">
        <f t="shared" si="90"/>
        <v>2.0957131506721876</v>
      </c>
      <c r="R96" s="9">
        <f t="shared" si="91"/>
        <v>2.3873737500000001</v>
      </c>
      <c r="S96" s="13">
        <f t="shared" si="92"/>
        <v>0.87783203223717587</v>
      </c>
      <c r="T96" s="2">
        <f t="shared" si="93"/>
        <v>0.51</v>
      </c>
      <c r="U96" s="14">
        <f t="shared" si="94"/>
        <v>0.44769433644095968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0.18143484243694935</v>
      </c>
      <c r="AK96" s="9">
        <f t="shared" si="96"/>
        <v>10.4025</v>
      </c>
      <c r="AL96" s="1">
        <f t="shared" si="97"/>
        <v>0.45</v>
      </c>
      <c r="AM96" s="17">
        <f t="shared" si="98"/>
        <v>707685.83333333337</v>
      </c>
      <c r="AN96" s="1">
        <f t="shared" si="99"/>
        <v>13356692208.923874</v>
      </c>
    </row>
    <row r="97" spans="1:50" x14ac:dyDescent="0.15">
      <c r="C97" s="7">
        <v>8</v>
      </c>
      <c r="D97" s="7">
        <f t="shared" si="100"/>
        <v>22.317730944527501</v>
      </c>
      <c r="E97" s="10">
        <f t="shared" si="101"/>
        <v>22.730529126109602</v>
      </c>
      <c r="F97" s="7" t="s">
        <v>83</v>
      </c>
      <c r="G97" s="1">
        <v>9</v>
      </c>
      <c r="H97" s="9">
        <f t="shared" si="84"/>
        <v>22.317730944527501</v>
      </c>
      <c r="I97" s="9">
        <f t="shared" si="85"/>
        <v>295.46773094452749</v>
      </c>
      <c r="J97" s="9">
        <f t="shared" si="86"/>
        <v>0.2573604379048966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17.930795326575804</v>
      </c>
      <c r="P97" s="9">
        <f t="shared" si="89"/>
        <v>4.6146773372306225</v>
      </c>
      <c r="Q97" s="12">
        <f t="shared" si="90"/>
        <v>2.0766048017537804</v>
      </c>
      <c r="R97" s="9">
        <f t="shared" si="91"/>
        <v>2.3873737500000001</v>
      </c>
      <c r="S97" s="13">
        <f t="shared" si="92"/>
        <v>0.86982811206405375</v>
      </c>
      <c r="T97" s="2">
        <f t="shared" si="93"/>
        <v>0.51</v>
      </c>
      <c r="U97" s="14">
        <f t="shared" si="94"/>
        <v>0.4436123371526674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0.18020411965152922</v>
      </c>
      <c r="AK97" s="9">
        <f t="shared" si="96"/>
        <v>10.4025</v>
      </c>
      <c r="AL97" s="1">
        <f t="shared" si="97"/>
        <v>0.45</v>
      </c>
      <c r="AM97" s="17">
        <f t="shared" si="98"/>
        <v>707685.83333333337</v>
      </c>
      <c r="AN97" s="1">
        <f t="shared" si="99"/>
        <v>13266090066.476627</v>
      </c>
    </row>
    <row r="98" spans="1:50" x14ac:dyDescent="0.15">
      <c r="C98" s="7">
        <v>9</v>
      </c>
      <c r="D98" s="7">
        <f t="shared" si="100"/>
        <v>19.113601725423901</v>
      </c>
      <c r="E98" s="10">
        <f t="shared" si="101"/>
        <v>22.317730944527501</v>
      </c>
      <c r="F98" s="7" t="s">
        <v>83</v>
      </c>
      <c r="G98" s="1">
        <v>10</v>
      </c>
      <c r="H98" s="9">
        <f t="shared" si="84"/>
        <v>19.113601725423901</v>
      </c>
      <c r="I98" s="9">
        <f t="shared" si="85"/>
        <v>292.26360172542388</v>
      </c>
      <c r="J98" s="9">
        <f t="shared" si="86"/>
        <v>0.17932503827967952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18.621392989345182</v>
      </c>
      <c r="P98" s="9">
        <f t="shared" si="89"/>
        <v>3.3392820106352805</v>
      </c>
      <c r="Q98" s="12">
        <f t="shared" si="90"/>
        <v>1.5026769047858763</v>
      </c>
      <c r="R98" s="9">
        <f t="shared" si="91"/>
        <v>2.3873737500000001</v>
      </c>
      <c r="S98" s="13">
        <f t="shared" si="92"/>
        <v>0.6294267517961426</v>
      </c>
      <c r="T98" s="2">
        <f t="shared" si="93"/>
        <v>0.51</v>
      </c>
      <c r="U98" s="14">
        <f t="shared" si="94"/>
        <v>0.32100764341603272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0.14003280448993388</v>
      </c>
      <c r="AK98" s="9">
        <f t="shared" si="96"/>
        <v>10.4025</v>
      </c>
      <c r="AL98" s="1">
        <f t="shared" si="97"/>
        <v>0.45</v>
      </c>
      <c r="AM98" s="17">
        <f t="shared" si="98"/>
        <v>707685.83333333337</v>
      </c>
      <c r="AN98" s="1">
        <f t="shared" si="99"/>
        <v>10308797602.502598</v>
      </c>
    </row>
    <row r="99" spans="1:50" x14ac:dyDescent="0.15">
      <c r="C99" s="7">
        <v>10</v>
      </c>
      <c r="D99" s="7">
        <f t="shared" si="100"/>
        <v>14.855475696752601</v>
      </c>
      <c r="E99" s="10">
        <f t="shared" si="101"/>
        <v>19.113601725423901</v>
      </c>
      <c r="F99" s="7" t="s">
        <v>83</v>
      </c>
      <c r="G99" s="1">
        <v>11</v>
      </c>
      <c r="H99" s="9">
        <f t="shared" si="84"/>
        <v>14.855475696752601</v>
      </c>
      <c r="I99" s="9">
        <f t="shared" si="85"/>
        <v>288.00547569675257</v>
      </c>
      <c r="J99" s="9">
        <f t="shared" si="86"/>
        <v>0.10957841405350452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14.518005429774407</v>
      </c>
      <c r="O99" s="9">
        <f t="shared" si="102"/>
        <v>6.0693805489354968</v>
      </c>
      <c r="P99" s="9">
        <f t="shared" si="89"/>
        <v>0.66507309483954047</v>
      </c>
      <c r="Q99" s="12">
        <f t="shared" si="90"/>
        <v>0.29928289267779323</v>
      </c>
      <c r="R99" s="9">
        <f t="shared" si="91"/>
        <v>2.3873737500000001</v>
      </c>
      <c r="S99" s="13">
        <f t="shared" si="92"/>
        <v>0.12536072019632169</v>
      </c>
      <c r="T99" s="2">
        <f t="shared" si="93"/>
        <v>0.51</v>
      </c>
      <c r="U99" s="14">
        <f t="shared" si="94"/>
        <v>6.3933967300124059E-2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4.96130911409874E-2</v>
      </c>
      <c r="AK99" s="9">
        <f t="shared" si="96"/>
        <v>10.4025</v>
      </c>
      <c r="AL99" s="1">
        <f t="shared" si="97"/>
        <v>0.45</v>
      </c>
      <c r="AM99" s="17">
        <f t="shared" si="98"/>
        <v>707685.83333333337</v>
      </c>
      <c r="AN99" s="1">
        <f t="shared" si="99"/>
        <v>3652367863.8723464</v>
      </c>
    </row>
    <row r="100" spans="1:50" x14ac:dyDescent="0.15">
      <c r="C100" s="7">
        <v>11</v>
      </c>
      <c r="D100" s="7">
        <f t="shared" si="100"/>
        <v>9.8333578489224092</v>
      </c>
      <c r="E100" s="10">
        <f t="shared" si="101"/>
        <v>14.855475696752601</v>
      </c>
      <c r="F100" s="7" t="s">
        <v>85</v>
      </c>
      <c r="G100" s="1">
        <v>12</v>
      </c>
      <c r="H100" s="9">
        <f t="shared" si="84"/>
        <v>9.8333578489224092</v>
      </c>
      <c r="I100" s="9">
        <f t="shared" si="85"/>
        <v>282.98335784892237</v>
      </c>
      <c r="J100" s="9">
        <f t="shared" si="86"/>
        <v>6.0138758365032706E-2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10.709582454095957</v>
      </c>
      <c r="P100" s="9">
        <f t="shared" si="89"/>
        <v>0.64406099139727069</v>
      </c>
      <c r="Q100" s="12">
        <f t="shared" si="90"/>
        <v>0.28982744612877182</v>
      </c>
      <c r="R100" s="9">
        <f t="shared" si="91"/>
        <v>2.3873737500000001</v>
      </c>
      <c r="S100" s="13">
        <f t="shared" si="92"/>
        <v>0.12140011430081771</v>
      </c>
      <c r="T100" s="2">
        <f t="shared" si="93"/>
        <v>0.51</v>
      </c>
      <c r="U100" s="14">
        <f t="shared" si="94"/>
        <v>6.1914058293417035E-2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4.9004088575465232E-2</v>
      </c>
      <c r="AK100" s="9">
        <f t="shared" si="96"/>
        <v>10.4025</v>
      </c>
      <c r="AL100" s="1">
        <f t="shared" si="97"/>
        <v>0.45</v>
      </c>
      <c r="AM100" s="17">
        <f t="shared" si="98"/>
        <v>707685.83333333337</v>
      </c>
      <c r="AN100" s="1">
        <f t="shared" si="99"/>
        <v>3607534910.5494404</v>
      </c>
      <c r="AO100" s="1">
        <f>SUM(AN89:AN100)</f>
        <v>74542134942.774689</v>
      </c>
    </row>
    <row r="101" spans="1:50" x14ac:dyDescent="0.15">
      <c r="C101" s="7">
        <v>12</v>
      </c>
      <c r="D101" s="7">
        <f t="shared" si="100"/>
        <v>5.2480009832786498</v>
      </c>
      <c r="E101" s="10">
        <f t="shared" si="101"/>
        <v>9.8333578489224092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5.7115948426774201</v>
      </c>
      <c r="E105" s="7"/>
      <c r="F105" s="7"/>
      <c r="G105" s="1">
        <v>1</v>
      </c>
      <c r="H105" s="9">
        <f t="shared" ref="H105:H116" si="103">E106</f>
        <v>5.7115948426774201</v>
      </c>
      <c r="I105" s="9">
        <f t="shared" ref="I105:I116" si="104">H105+273.15</f>
        <v>278.86159484267739</v>
      </c>
      <c r="J105" s="9">
        <f t="shared" ref="J105:J116" si="105">EXP(($C$15*(I105-$C$13))/($C$16*I105*$C$13))</f>
        <v>3.6164803145188607E-2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2.3430821844070238E-2</v>
      </c>
      <c r="Q105" s="12">
        <f t="shared" ref="Q105:Q116" si="109">P105*$B$107</f>
        <v>7.0292465532210708E-3</v>
      </c>
      <c r="R105" s="9">
        <f t="shared" ref="R105:R116" si="110">L105*$B$107</f>
        <v>0.19436706250000002</v>
      </c>
      <c r="S105" s="13">
        <f t="shared" ref="S105:S116" si="111">Q105/R105</f>
        <v>3.6164803145188607E-2</v>
      </c>
      <c r="T105" s="2">
        <f t="shared" ref="T105:T116" si="112">$B$106/100</f>
        <v>0.01</v>
      </c>
      <c r="U105" s="14">
        <f t="shared" ref="U105:U116" si="113">S105*T105</f>
        <v>3.6164803145188608E-4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5.8516480314518863E-3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6.1156062339829802</v>
      </c>
      <c r="E106" s="10">
        <f t="shared" ref="E106:E117" si="122">D105</f>
        <v>5.7115948426774201</v>
      </c>
      <c r="F106" s="7" t="s">
        <v>83</v>
      </c>
      <c r="G106" s="1">
        <v>2</v>
      </c>
      <c r="H106" s="9">
        <f t="shared" si="103"/>
        <v>6.1156062339829802</v>
      </c>
      <c r="I106" s="9">
        <f t="shared" si="104"/>
        <v>279.26560623398296</v>
      </c>
      <c r="J106" s="9">
        <f t="shared" si="105"/>
        <v>3.8038521246898903E-2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1.2723495948225967</v>
      </c>
      <c r="P106" s="9">
        <f t="shared" si="108"/>
        <v>4.8398297096142552E-2</v>
      </c>
      <c r="Q106" s="12">
        <f t="shared" si="109"/>
        <v>1.4519489128842765E-2</v>
      </c>
      <c r="R106" s="9">
        <f t="shared" si="110"/>
        <v>0.19436706250000002</v>
      </c>
      <c r="S106" s="13">
        <f t="shared" si="111"/>
        <v>7.4701386860969637E-2</v>
      </c>
      <c r="T106" s="2">
        <f t="shared" si="112"/>
        <v>0.01</v>
      </c>
      <c r="U106" s="14">
        <f t="shared" si="113"/>
        <v>7.4701386860969636E-4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6.2370138686096968E-3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3.1274148723655801</v>
      </c>
      <c r="E107" s="10">
        <f t="shared" si="122"/>
        <v>6.1156062339829802</v>
      </c>
      <c r="F107" s="7" t="s">
        <v>83</v>
      </c>
      <c r="G107" s="1">
        <v>3</v>
      </c>
      <c r="H107" s="9">
        <f t="shared" si="103"/>
        <v>3.1274148723655801</v>
      </c>
      <c r="I107" s="9">
        <f t="shared" si="104"/>
        <v>276.27741487236557</v>
      </c>
      <c r="J107" s="9">
        <f t="shared" si="105"/>
        <v>2.6088515373063666E-2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1.8718415060597877</v>
      </c>
      <c r="P107" s="9">
        <f t="shared" si="108"/>
        <v>4.8833565906779418E-2</v>
      </c>
      <c r="Q107" s="12">
        <f t="shared" si="109"/>
        <v>1.4650069772033824E-2</v>
      </c>
      <c r="R107" s="9">
        <f t="shared" si="110"/>
        <v>0.19436706250000002</v>
      </c>
      <c r="S107" s="13">
        <f t="shared" si="111"/>
        <v>7.5373211816862351E-2</v>
      </c>
      <c r="T107" s="2">
        <f t="shared" si="112"/>
        <v>0.01</v>
      </c>
      <c r="U107" s="14">
        <f t="shared" si="113"/>
        <v>7.5373211816862355E-4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6.2437321181686234E-3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6.8868166205349697</v>
      </c>
      <c r="E108" s="10">
        <f t="shared" si="122"/>
        <v>3.1274148723655801</v>
      </c>
      <c r="F108" s="7" t="s">
        <v>83</v>
      </c>
      <c r="G108" s="1">
        <v>4</v>
      </c>
      <c r="H108" s="9">
        <f t="shared" si="103"/>
        <v>6.8868166205349697</v>
      </c>
      <c r="I108" s="9">
        <f t="shared" si="104"/>
        <v>280.03681662053492</v>
      </c>
      <c r="J108" s="9">
        <f t="shared" si="105"/>
        <v>4.1872032158276062E-2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2.4708981484863419</v>
      </c>
      <c r="P108" s="9">
        <f t="shared" si="108"/>
        <v>0.10346152673324489</v>
      </c>
      <c r="Q108" s="12">
        <f t="shared" si="109"/>
        <v>3.1038458019973465E-2</v>
      </c>
      <c r="R108" s="9">
        <f t="shared" si="110"/>
        <v>0.19436706250000002</v>
      </c>
      <c r="S108" s="13">
        <f t="shared" si="111"/>
        <v>0.15968990641083267</v>
      </c>
      <c r="T108" s="2">
        <f t="shared" si="112"/>
        <v>0.01</v>
      </c>
      <c r="U108" s="14">
        <f t="shared" si="113"/>
        <v>1.5968990641083267E-3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7.086899064108327E-3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13.363700766110201</v>
      </c>
      <c r="E109" s="10">
        <f t="shared" si="122"/>
        <v>6.8868166205349697</v>
      </c>
      <c r="F109" s="7" t="s">
        <v>83</v>
      </c>
      <c r="G109" s="1">
        <v>5</v>
      </c>
      <c r="H109" s="9">
        <f t="shared" si="103"/>
        <v>13.363700766110201</v>
      </c>
      <c r="I109" s="9">
        <f t="shared" si="104"/>
        <v>286.51370076611016</v>
      </c>
      <c r="J109" s="9">
        <f t="shared" si="105"/>
        <v>9.1892184279808622E-2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2.2490647906654422</v>
      </c>
      <c r="O109" s="9">
        <f t="shared" si="123"/>
        <v>0.76626203942098847</v>
      </c>
      <c r="P109" s="9">
        <f t="shared" si="108"/>
        <v>7.0413492533095451E-2</v>
      </c>
      <c r="Q109" s="12">
        <f t="shared" si="109"/>
        <v>2.1124047759928634E-2</v>
      </c>
      <c r="R109" s="9">
        <f t="shared" si="110"/>
        <v>0.19436706250000002</v>
      </c>
      <c r="S109" s="13">
        <f t="shared" si="111"/>
        <v>0.10868121114876977</v>
      </c>
      <c r="T109" s="2">
        <f t="shared" si="112"/>
        <v>0.01</v>
      </c>
      <c r="U109" s="14">
        <f t="shared" si="113"/>
        <v>1.0868121114876977E-3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6.576812111487698E-3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16.177827692921898</v>
      </c>
      <c r="E110" s="10">
        <f t="shared" si="122"/>
        <v>13.363700766110201</v>
      </c>
      <c r="F110" s="7" t="s">
        <v>85</v>
      </c>
      <c r="G110" s="1">
        <v>6</v>
      </c>
      <c r="H110" s="9">
        <f t="shared" si="103"/>
        <v>16.177827692921898</v>
      </c>
      <c r="I110" s="9">
        <f t="shared" si="104"/>
        <v>289.32782769292186</v>
      </c>
      <c r="J110" s="9">
        <f t="shared" si="105"/>
        <v>0.12788812330463342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1.3437387552212265</v>
      </c>
      <c r="P110" s="9">
        <f t="shared" si="108"/>
        <v>0.17184822761694685</v>
      </c>
      <c r="Q110" s="12">
        <f t="shared" si="109"/>
        <v>5.1554468285084053E-2</v>
      </c>
      <c r="R110" s="9">
        <f t="shared" si="110"/>
        <v>0.19436706250000002</v>
      </c>
      <c r="S110" s="13">
        <f t="shared" si="111"/>
        <v>0.26524282263659793</v>
      </c>
      <c r="T110" s="2">
        <f t="shared" si="112"/>
        <v>0.01</v>
      </c>
      <c r="U110" s="14">
        <f t="shared" si="113"/>
        <v>2.6524282263659794E-3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8.1424282263659782E-3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19.905664843220801</v>
      </c>
      <c r="E111" s="10">
        <f t="shared" si="122"/>
        <v>16.177827692921898</v>
      </c>
      <c r="F111" s="7" t="s">
        <v>83</v>
      </c>
      <c r="G111" s="1">
        <v>7</v>
      </c>
      <c r="H111" s="9">
        <f t="shared" si="103"/>
        <v>19.905664843220801</v>
      </c>
      <c r="I111" s="9">
        <f t="shared" si="104"/>
        <v>293.05566484322077</v>
      </c>
      <c r="J111" s="9">
        <f t="shared" si="105"/>
        <v>0.19622131301365114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1.8197807359376132</v>
      </c>
      <c r="P111" s="9">
        <f t="shared" si="108"/>
        <v>0.35707976540262687</v>
      </c>
      <c r="Q111" s="12">
        <f t="shared" si="109"/>
        <v>0.10712392962078805</v>
      </c>
      <c r="R111" s="9">
        <f t="shared" si="110"/>
        <v>0.19436706250000002</v>
      </c>
      <c r="S111" s="13">
        <f t="shared" si="111"/>
        <v>0.55114240161338057</v>
      </c>
      <c r="T111" s="2">
        <f t="shared" si="112"/>
        <v>0.01</v>
      </c>
      <c r="U111" s="14">
        <f t="shared" si="113"/>
        <v>5.5114240161338061E-3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1.5461424016133807E-2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22.730529126109602</v>
      </c>
      <c r="E112" s="10">
        <f t="shared" si="122"/>
        <v>19.905664843220801</v>
      </c>
      <c r="F112" s="7" t="s">
        <v>83</v>
      </c>
      <c r="G112" s="1">
        <v>8</v>
      </c>
      <c r="H112" s="9">
        <f t="shared" si="103"/>
        <v>22.730529126109602</v>
      </c>
      <c r="I112" s="9">
        <f t="shared" si="104"/>
        <v>295.88052912610959</v>
      </c>
      <c r="J112" s="9">
        <f t="shared" si="105"/>
        <v>0.26946894497719365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2.11059117886832</v>
      </c>
      <c r="P112" s="9">
        <f t="shared" si="108"/>
        <v>0.5687387782478176</v>
      </c>
      <c r="Q112" s="12">
        <f t="shared" si="109"/>
        <v>0.17062163347434528</v>
      </c>
      <c r="R112" s="9">
        <f t="shared" si="110"/>
        <v>0.19436706250000002</v>
      </c>
      <c r="S112" s="13">
        <f t="shared" si="111"/>
        <v>0.87783203223717632</v>
      </c>
      <c r="T112" s="2">
        <f t="shared" si="112"/>
        <v>0.01</v>
      </c>
      <c r="U112" s="14">
        <f t="shared" si="113"/>
        <v>8.7783203223717639E-3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1.8728320322371764E-2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22.317730944527501</v>
      </c>
      <c r="E113" s="10">
        <f t="shared" si="122"/>
        <v>22.730529126109602</v>
      </c>
      <c r="F113" s="7" t="s">
        <v>83</v>
      </c>
      <c r="G113" s="1">
        <v>9</v>
      </c>
      <c r="H113" s="9">
        <f t="shared" si="103"/>
        <v>22.317730944527501</v>
      </c>
      <c r="I113" s="9">
        <f t="shared" si="104"/>
        <v>295.46773094452749</v>
      </c>
      <c r="J113" s="9">
        <f t="shared" si="105"/>
        <v>0.2573604379048966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2.1897426089538361</v>
      </c>
      <c r="P113" s="9">
        <f t="shared" si="108"/>
        <v>0.56355311673937003</v>
      </c>
      <c r="Q113" s="12">
        <f t="shared" si="109"/>
        <v>0.169065935021811</v>
      </c>
      <c r="R113" s="9">
        <f t="shared" si="110"/>
        <v>0.19436706250000002</v>
      </c>
      <c r="S113" s="13">
        <f t="shared" si="111"/>
        <v>0.86982811206405397</v>
      </c>
      <c r="T113" s="2">
        <f t="shared" si="112"/>
        <v>0.01</v>
      </c>
      <c r="U113" s="14">
        <f t="shared" si="113"/>
        <v>8.6982811206405396E-3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1.8648281120640542E-2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19.113601725423901</v>
      </c>
      <c r="E114" s="10">
        <f t="shared" si="122"/>
        <v>22.317730944527501</v>
      </c>
      <c r="F114" s="7" t="s">
        <v>83</v>
      </c>
      <c r="G114" s="1">
        <v>10</v>
      </c>
      <c r="H114" s="9">
        <f t="shared" si="103"/>
        <v>19.113601725423901</v>
      </c>
      <c r="I114" s="9">
        <f t="shared" si="104"/>
        <v>292.26360172542388</v>
      </c>
      <c r="J114" s="9">
        <f t="shared" si="105"/>
        <v>0.17932503827967952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2.2740797005477997</v>
      </c>
      <c r="P114" s="9">
        <f t="shared" si="108"/>
        <v>0.40779942935177632</v>
      </c>
      <c r="Q114" s="12">
        <f t="shared" si="109"/>
        <v>0.12233982880553289</v>
      </c>
      <c r="R114" s="9">
        <f t="shared" si="110"/>
        <v>0.19436706250000002</v>
      </c>
      <c r="S114" s="13">
        <f t="shared" si="111"/>
        <v>0.62942675179614282</v>
      </c>
      <c r="T114" s="2">
        <f t="shared" si="112"/>
        <v>0.01</v>
      </c>
      <c r="U114" s="14">
        <f t="shared" si="113"/>
        <v>6.2942675179614282E-3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1.6244267517961427E-2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14.855475696752601</v>
      </c>
      <c r="E115" s="10">
        <f t="shared" si="122"/>
        <v>19.113601725423901</v>
      </c>
      <c r="F115" s="7" t="s">
        <v>83</v>
      </c>
      <c r="G115" s="1">
        <v>11</v>
      </c>
      <c r="H115" s="9">
        <f t="shared" si="103"/>
        <v>14.855475696752601</v>
      </c>
      <c r="I115" s="9">
        <f t="shared" si="104"/>
        <v>288.00547569675257</v>
      </c>
      <c r="J115" s="9">
        <f t="shared" si="105"/>
        <v>0.10957841405350452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1.7729662576362222</v>
      </c>
      <c r="O115" s="9">
        <f t="shared" si="123"/>
        <v>0.74120422189313495</v>
      </c>
      <c r="P115" s="9">
        <f t="shared" si="108"/>
        <v>8.1219983124811587E-2</v>
      </c>
      <c r="Q115" s="12">
        <f t="shared" si="109"/>
        <v>2.4365994937443475E-2</v>
      </c>
      <c r="R115" s="9">
        <f t="shared" si="110"/>
        <v>0.19436706250000002</v>
      </c>
      <c r="S115" s="13">
        <f t="shared" si="111"/>
        <v>0.12536072019632169</v>
      </c>
      <c r="T115" s="2">
        <f t="shared" si="112"/>
        <v>0.01</v>
      </c>
      <c r="U115" s="14">
        <f t="shared" si="113"/>
        <v>1.2536072019632169E-3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6.7436072019632165E-3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9.8333578489224092</v>
      </c>
      <c r="E116" s="10">
        <f t="shared" si="122"/>
        <v>14.855475696752601</v>
      </c>
      <c r="F116" s="7" t="s">
        <v>85</v>
      </c>
      <c r="G116" s="1">
        <v>12</v>
      </c>
      <c r="H116" s="9">
        <f t="shared" si="103"/>
        <v>9.8333578489224092</v>
      </c>
      <c r="I116" s="9">
        <f t="shared" si="104"/>
        <v>282.98335784892237</v>
      </c>
      <c r="J116" s="9">
        <f t="shared" si="105"/>
        <v>6.0138758365032706E-2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1.3078744471016568</v>
      </c>
      <c r="P116" s="9">
        <f t="shared" si="108"/>
        <v>7.8653945346047291E-2</v>
      </c>
      <c r="Q116" s="12">
        <f t="shared" si="109"/>
        <v>2.3596183603814186E-2</v>
      </c>
      <c r="R116" s="9">
        <f t="shared" si="110"/>
        <v>0.19436706250000002</v>
      </c>
      <c r="S116" s="13">
        <f t="shared" si="111"/>
        <v>0.12140011430081774</v>
      </c>
      <c r="T116" s="2">
        <f t="shared" si="112"/>
        <v>0.01</v>
      </c>
      <c r="U116" s="14">
        <f t="shared" si="113"/>
        <v>1.2140011430081773E-3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6.7040011430081776E-3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5.2480009832786498</v>
      </c>
      <c r="E117" s="10">
        <f t="shared" si="122"/>
        <v>9.8333578489224092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5.7115948426774201</v>
      </c>
      <c r="E121" s="7"/>
      <c r="F121" s="7"/>
      <c r="G121" s="1">
        <v>1</v>
      </c>
      <c r="H121" s="9">
        <f t="shared" ref="H121:H132" si="124">E122</f>
        <v>5.7115948426774201</v>
      </c>
      <c r="I121" s="9">
        <f t="shared" ref="I121:I132" si="125">H121+273.15</f>
        <v>278.86159484267739</v>
      </c>
      <c r="J121" s="9">
        <f t="shared" ref="J121:J132" si="126">EXP(($C$15*(I121-$C$13))/($C$16*I121*$C$13))</f>
        <v>3.6164803145188607E-2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1.0296119455435196E-2</v>
      </c>
      <c r="Q121" s="12">
        <f t="shared" ref="Q121:Q132" si="130">P121*$B$123</f>
        <v>3.397719420293615E-3</v>
      </c>
      <c r="R121" s="9">
        <f t="shared" ref="R121:R132" si="131">L121*$B$123</f>
        <v>9.3951000000000007E-2</v>
      </c>
      <c r="S121" s="13">
        <f t="shared" ref="S121:S132" si="132">Q121/R121</f>
        <v>3.6164803145188607E-2</v>
      </c>
      <c r="T121" s="2">
        <f t="shared" ref="T121:T132" si="133">$B$122/100</f>
        <v>0.01</v>
      </c>
      <c r="U121" s="14">
        <f t="shared" ref="U121:U132" si="134">S121*T121</f>
        <v>3.6164803145188608E-4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5.8516480314518863E-3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6.1156062339829802</v>
      </c>
      <c r="E122" s="10">
        <f t="shared" ref="E122:E133" si="145">D121</f>
        <v>5.7115948426774201</v>
      </c>
      <c r="F122" s="7" t="s">
        <v>83</v>
      </c>
      <c r="G122" s="1">
        <v>2</v>
      </c>
      <c r="H122" s="9">
        <f t="shared" si="124"/>
        <v>6.1156062339829802</v>
      </c>
      <c r="I122" s="9">
        <f t="shared" si="125"/>
        <v>279.26560623398296</v>
      </c>
      <c r="J122" s="9">
        <f t="shared" si="126"/>
        <v>3.8038521246898903E-2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0.55910388054456484</v>
      </c>
      <c r="P122" s="9">
        <f t="shared" si="129"/>
        <v>2.1267484839318056E-2</v>
      </c>
      <c r="Q122" s="12">
        <f t="shared" si="130"/>
        <v>7.0182699969749589E-3</v>
      </c>
      <c r="R122" s="9">
        <f t="shared" si="131"/>
        <v>9.3951000000000007E-2</v>
      </c>
      <c r="S122" s="13">
        <f t="shared" si="132"/>
        <v>7.4701386860969637E-2</v>
      </c>
      <c r="T122" s="2">
        <f t="shared" si="133"/>
        <v>0.01</v>
      </c>
      <c r="U122" s="14">
        <f t="shared" si="134"/>
        <v>7.4701386860969636E-4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6.2370138686096968E-3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3.1274148723655801</v>
      </c>
      <c r="E123" s="10">
        <f t="shared" si="145"/>
        <v>6.1156062339829802</v>
      </c>
      <c r="F123" s="7" t="s">
        <v>83</v>
      </c>
      <c r="G123" s="1">
        <v>3</v>
      </c>
      <c r="H123" s="9">
        <f t="shared" si="124"/>
        <v>3.1274148723655801</v>
      </c>
      <c r="I123" s="9">
        <f t="shared" si="125"/>
        <v>276.27741487236557</v>
      </c>
      <c r="J123" s="9">
        <f t="shared" si="126"/>
        <v>2.6088515373063666E-2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0.82253639570524684</v>
      </c>
      <c r="P123" s="9">
        <f t="shared" si="129"/>
        <v>2.1458753404260712E-2</v>
      </c>
      <c r="Q123" s="12">
        <f t="shared" si="130"/>
        <v>7.0813886234060352E-3</v>
      </c>
      <c r="R123" s="9">
        <f t="shared" si="131"/>
        <v>9.3951000000000007E-2</v>
      </c>
      <c r="S123" s="13">
        <f t="shared" si="132"/>
        <v>7.5373211816862351E-2</v>
      </c>
      <c r="T123" s="2">
        <f t="shared" si="133"/>
        <v>0.01</v>
      </c>
      <c r="U123" s="14">
        <f t="shared" si="134"/>
        <v>7.5373211816862355E-4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6.2437321181686234E-3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6.8868166205349697</v>
      </c>
      <c r="E124" s="10">
        <f t="shared" si="145"/>
        <v>3.1274148723655801</v>
      </c>
      <c r="F124" s="7" t="s">
        <v>83</v>
      </c>
      <c r="G124" s="1">
        <v>4</v>
      </c>
      <c r="H124" s="9">
        <f t="shared" si="124"/>
        <v>6.8868166205349697</v>
      </c>
      <c r="I124" s="9">
        <f t="shared" si="125"/>
        <v>280.03681662053492</v>
      </c>
      <c r="J124" s="9">
        <f t="shared" si="126"/>
        <v>4.1872032158276062E-2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1.0857776423009862</v>
      </c>
      <c r="P124" s="9">
        <f t="shared" si="129"/>
        <v>4.5463716355164059E-2</v>
      </c>
      <c r="Q124" s="12">
        <f t="shared" si="130"/>
        <v>1.500302639720414E-2</v>
      </c>
      <c r="R124" s="9">
        <f t="shared" si="131"/>
        <v>9.3951000000000007E-2</v>
      </c>
      <c r="S124" s="13">
        <f t="shared" si="132"/>
        <v>0.15968990641083267</v>
      </c>
      <c r="T124" s="2">
        <f t="shared" si="133"/>
        <v>0.01</v>
      </c>
      <c r="U124" s="14">
        <f t="shared" si="134"/>
        <v>1.5968990641083267E-3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7.086899064108327E-3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13.363700766110201</v>
      </c>
      <c r="E125" s="10">
        <f t="shared" si="145"/>
        <v>6.8868166205349697</v>
      </c>
      <c r="F125" s="7" t="s">
        <v>83</v>
      </c>
      <c r="G125" s="1">
        <v>5</v>
      </c>
      <c r="H125" s="9">
        <f t="shared" si="124"/>
        <v>13.363700766110201</v>
      </c>
      <c r="I125" s="9">
        <f t="shared" si="125"/>
        <v>286.51370076611016</v>
      </c>
      <c r="J125" s="9">
        <f t="shared" si="126"/>
        <v>9.1892184279808622E-2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0.98829822964853098</v>
      </c>
      <c r="O125" s="9">
        <f t="shared" si="146"/>
        <v>0.33671569629729103</v>
      </c>
      <c r="P125" s="9">
        <f t="shared" si="129"/>
        <v>3.094154081405474E-2</v>
      </c>
      <c r="Q125" s="12">
        <f t="shared" si="130"/>
        <v>1.0210708468638065E-2</v>
      </c>
      <c r="R125" s="9">
        <f t="shared" si="131"/>
        <v>9.3951000000000007E-2</v>
      </c>
      <c r="S125" s="13">
        <f t="shared" si="132"/>
        <v>0.10868121114876972</v>
      </c>
      <c r="T125" s="2">
        <f t="shared" si="133"/>
        <v>0.01</v>
      </c>
      <c r="U125" s="14">
        <f t="shared" si="134"/>
        <v>1.0868121114876973E-3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6.5768121114876971E-3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16.177827692921898</v>
      </c>
      <c r="E126" s="10">
        <f t="shared" si="145"/>
        <v>13.363700766110201</v>
      </c>
      <c r="F126" s="7" t="s">
        <v>85</v>
      </c>
      <c r="G126" s="1">
        <v>6</v>
      </c>
      <c r="H126" s="9">
        <f t="shared" si="124"/>
        <v>16.177827692921898</v>
      </c>
      <c r="I126" s="9">
        <f t="shared" si="125"/>
        <v>289.32782769292186</v>
      </c>
      <c r="J126" s="9">
        <f t="shared" si="126"/>
        <v>0.12788812330463342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0.59047415548323623</v>
      </c>
      <c r="P126" s="9">
        <f t="shared" si="129"/>
        <v>7.5514631604639407E-2</v>
      </c>
      <c r="Q126" s="12">
        <f t="shared" si="130"/>
        <v>2.4919828429531006E-2</v>
      </c>
      <c r="R126" s="9">
        <f t="shared" si="131"/>
        <v>9.3951000000000007E-2</v>
      </c>
      <c r="S126" s="13">
        <f t="shared" si="132"/>
        <v>0.26524282263659782</v>
      </c>
      <c r="T126" s="2">
        <f t="shared" si="133"/>
        <v>0.01</v>
      </c>
      <c r="U126" s="14">
        <f t="shared" si="134"/>
        <v>2.6524282263659781E-3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8.1424282263659782E-3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19.905664843220801</v>
      </c>
      <c r="E127" s="10">
        <f t="shared" si="145"/>
        <v>16.177827692921898</v>
      </c>
      <c r="F127" s="7" t="s">
        <v>83</v>
      </c>
      <c r="G127" s="1">
        <v>7</v>
      </c>
      <c r="H127" s="9">
        <f t="shared" si="124"/>
        <v>19.905664843220801</v>
      </c>
      <c r="I127" s="9">
        <f t="shared" si="125"/>
        <v>293.05566484322077</v>
      </c>
      <c r="J127" s="9">
        <f t="shared" si="126"/>
        <v>0.19622131301365114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0.79965952387859673</v>
      </c>
      <c r="P127" s="9">
        <f t="shared" si="129"/>
        <v>0.15691024173932938</v>
      </c>
      <c r="Q127" s="12">
        <f t="shared" si="130"/>
        <v>5.1780379773978695E-2</v>
      </c>
      <c r="R127" s="9">
        <f t="shared" si="131"/>
        <v>9.3951000000000007E-2</v>
      </c>
      <c r="S127" s="13">
        <f t="shared" si="132"/>
        <v>0.55114240161338024</v>
      </c>
      <c r="T127" s="2">
        <f t="shared" si="133"/>
        <v>0.01</v>
      </c>
      <c r="U127" s="14">
        <f t="shared" si="134"/>
        <v>5.5114240161338026E-3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1.5461424016133804E-2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22.730529126109602</v>
      </c>
      <c r="E128" s="10">
        <f t="shared" si="145"/>
        <v>19.905664843220801</v>
      </c>
      <c r="F128" s="7" t="s">
        <v>83</v>
      </c>
      <c r="G128" s="1">
        <v>8</v>
      </c>
      <c r="H128" s="9">
        <f t="shared" si="124"/>
        <v>22.730529126109602</v>
      </c>
      <c r="I128" s="9">
        <f t="shared" si="125"/>
        <v>295.88052912610959</v>
      </c>
      <c r="J128" s="9">
        <f t="shared" si="126"/>
        <v>0.26946894497719365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0.92744928213926747</v>
      </c>
      <c r="P128" s="9">
        <f t="shared" si="129"/>
        <v>0.24991877957792402</v>
      </c>
      <c r="Q128" s="12">
        <f t="shared" si="130"/>
        <v>8.2473197260714934E-2</v>
      </c>
      <c r="R128" s="9">
        <f t="shared" si="131"/>
        <v>9.3951000000000007E-2</v>
      </c>
      <c r="S128" s="13">
        <f t="shared" si="132"/>
        <v>0.8778320322371761</v>
      </c>
      <c r="T128" s="2">
        <f t="shared" si="133"/>
        <v>0.01</v>
      </c>
      <c r="U128" s="14">
        <f t="shared" si="134"/>
        <v>8.7783203223717604E-3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1.8728320322371761E-2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22.317730944527501</v>
      </c>
      <c r="E129" s="10">
        <f t="shared" si="145"/>
        <v>22.730529126109602</v>
      </c>
      <c r="F129" s="7" t="s">
        <v>83</v>
      </c>
      <c r="G129" s="1">
        <v>9</v>
      </c>
      <c r="H129" s="9">
        <f t="shared" si="124"/>
        <v>22.317730944527501</v>
      </c>
      <c r="I129" s="9">
        <f t="shared" si="125"/>
        <v>295.46773094452749</v>
      </c>
      <c r="J129" s="9">
        <f t="shared" si="126"/>
        <v>0.2573604379048966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0.96223050256134335</v>
      </c>
      <c r="P129" s="9">
        <f t="shared" si="129"/>
        <v>0.24764006350463605</v>
      </c>
      <c r="Q129" s="12">
        <f t="shared" si="130"/>
        <v>8.1721220956529894E-2</v>
      </c>
      <c r="R129" s="9">
        <f t="shared" si="131"/>
        <v>9.3951000000000007E-2</v>
      </c>
      <c r="S129" s="13">
        <f t="shared" si="132"/>
        <v>0.86982811206405353</v>
      </c>
      <c r="T129" s="2">
        <f t="shared" si="133"/>
        <v>0.01</v>
      </c>
      <c r="U129" s="14">
        <f t="shared" si="134"/>
        <v>8.6982811206405362E-3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1.8648281120640535E-2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19.113601725423901</v>
      </c>
      <c r="E130" s="10">
        <f t="shared" si="145"/>
        <v>22.317730944527501</v>
      </c>
      <c r="F130" s="7" t="s">
        <v>83</v>
      </c>
      <c r="G130" s="1">
        <v>10</v>
      </c>
      <c r="H130" s="9">
        <f t="shared" si="124"/>
        <v>19.113601725423901</v>
      </c>
      <c r="I130" s="9">
        <f t="shared" si="125"/>
        <v>292.26360172542388</v>
      </c>
      <c r="J130" s="9">
        <f t="shared" si="126"/>
        <v>0.17932503827967952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0.99929043905670722</v>
      </c>
      <c r="P130" s="9">
        <f t="shared" si="129"/>
        <v>0.17919779623636178</v>
      </c>
      <c r="Q130" s="12">
        <f t="shared" si="130"/>
        <v>5.9135272757999388E-2</v>
      </c>
      <c r="R130" s="9">
        <f t="shared" si="131"/>
        <v>9.3951000000000007E-2</v>
      </c>
      <c r="S130" s="13">
        <f t="shared" si="132"/>
        <v>0.62942675179614249</v>
      </c>
      <c r="T130" s="2">
        <f t="shared" si="133"/>
        <v>0.01</v>
      </c>
      <c r="U130" s="14">
        <f t="shared" si="134"/>
        <v>6.2942675179614247E-3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1.6244267517961423E-2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14.855475696752601</v>
      </c>
      <c r="E131" s="10">
        <f t="shared" si="145"/>
        <v>19.113601725423901</v>
      </c>
      <c r="F131" s="7" t="s">
        <v>83</v>
      </c>
      <c r="G131" s="1">
        <v>11</v>
      </c>
      <c r="H131" s="9">
        <f t="shared" si="124"/>
        <v>14.855475696752601</v>
      </c>
      <c r="I131" s="9">
        <f t="shared" si="125"/>
        <v>288.00547569675257</v>
      </c>
      <c r="J131" s="9">
        <f t="shared" si="126"/>
        <v>0.10957841405350452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0.77908801067932809</v>
      </c>
      <c r="O131" s="9">
        <f t="shared" si="146"/>
        <v>0.3257046321410173</v>
      </c>
      <c r="P131" s="9">
        <f t="shared" si="129"/>
        <v>3.569019703989277E-2</v>
      </c>
      <c r="Q131" s="12">
        <f t="shared" si="130"/>
        <v>1.1777765023164615E-2</v>
      </c>
      <c r="R131" s="9">
        <f t="shared" si="131"/>
        <v>9.3951000000000007E-2</v>
      </c>
      <c r="S131" s="13">
        <f t="shared" si="132"/>
        <v>0.12536072019632163</v>
      </c>
      <c r="T131" s="2">
        <f t="shared" si="133"/>
        <v>0.01</v>
      </c>
      <c r="U131" s="14">
        <f t="shared" si="134"/>
        <v>1.2536072019632164E-3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6.7436072019632165E-3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9.8333578489224092</v>
      </c>
      <c r="E132" s="10">
        <f t="shared" si="145"/>
        <v>14.855475696752601</v>
      </c>
      <c r="F132" s="7" t="s">
        <v>85</v>
      </c>
      <c r="G132" s="1">
        <v>12</v>
      </c>
      <c r="H132" s="9">
        <f t="shared" si="124"/>
        <v>9.8333578489224092</v>
      </c>
      <c r="I132" s="9">
        <f t="shared" si="125"/>
        <v>282.98335784892237</v>
      </c>
      <c r="J132" s="9">
        <f t="shared" si="126"/>
        <v>6.0138758365032706E-2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0.57471443510112452</v>
      </c>
      <c r="P132" s="9">
        <f t="shared" si="129"/>
        <v>3.45626125414428E-2</v>
      </c>
      <c r="Q132" s="12">
        <f t="shared" si="130"/>
        <v>1.1405662138676125E-2</v>
      </c>
      <c r="R132" s="9">
        <f t="shared" si="131"/>
        <v>9.3951000000000007E-2</v>
      </c>
      <c r="S132" s="13">
        <f t="shared" si="132"/>
        <v>0.12140011430081771</v>
      </c>
      <c r="T132" s="2">
        <f t="shared" si="133"/>
        <v>0.01</v>
      </c>
      <c r="U132" s="14">
        <f t="shared" si="134"/>
        <v>1.2140011430081771E-3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6.7040011430081767E-3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5.2480009832786498</v>
      </c>
      <c r="E133" s="10">
        <f t="shared" si="145"/>
        <v>9.8333578489224092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5.7115948426774201</v>
      </c>
      <c r="E136" s="7"/>
      <c r="F136" s="7"/>
      <c r="G136" s="1">
        <v>1</v>
      </c>
      <c r="H136" s="9">
        <f t="shared" ref="H136:H147" si="147">E137</f>
        <v>5.7115948426774201</v>
      </c>
      <c r="I136" s="9">
        <f t="shared" ref="I136:I147" si="148">H136+273.15</f>
        <v>278.86159484267739</v>
      </c>
      <c r="J136" s="9">
        <f t="shared" ref="J136:J147" si="149">EXP(($C$15*(I136-$C$13))/($C$16*I136*$C$13))</f>
        <v>3.6164803145188607E-2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2.7450818484015527E-2</v>
      </c>
      <c r="Q136" s="12">
        <f t="shared" ref="Q136:Q147" si="153">P136*$B$138</f>
        <v>7.1372128058440377E-3</v>
      </c>
      <c r="R136" s="9">
        <f t="shared" ref="R136:R147" si="154">L136*$B$138</f>
        <v>0.19735245833333334</v>
      </c>
      <c r="S136" s="13">
        <f t="shared" ref="S136:S147" si="155">Q136/R136</f>
        <v>3.6164803145188613E-2</v>
      </c>
      <c r="T136" s="2">
        <f t="shared" ref="T136:T147" si="156">$B$137/100</f>
        <v>0.01</v>
      </c>
      <c r="U136" s="14">
        <f t="shared" ref="U136:U147" si="157">S136*T136</f>
        <v>3.6164803145188613E-4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5.8516480314518863E-3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6.1156062339829802</v>
      </c>
      <c r="E137" s="10">
        <f t="shared" ref="E137:E148" si="166">D136</f>
        <v>5.7115948426774201</v>
      </c>
      <c r="F137" s="7" t="s">
        <v>83</v>
      </c>
      <c r="G137" s="1">
        <v>2</v>
      </c>
      <c r="H137" s="9">
        <f t="shared" si="147"/>
        <v>6.1156062339829802</v>
      </c>
      <c r="I137" s="9">
        <f t="shared" si="148"/>
        <v>279.26560623398296</v>
      </c>
      <c r="J137" s="9">
        <f t="shared" si="149"/>
        <v>3.8038521246898903E-2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1.490645014849318</v>
      </c>
      <c r="P137" s="9">
        <f t="shared" si="152"/>
        <v>5.6701932068929713E-2</v>
      </c>
      <c r="Q137" s="12">
        <f t="shared" si="153"/>
        <v>1.4742502337921726E-2</v>
      </c>
      <c r="R137" s="9">
        <f t="shared" si="154"/>
        <v>0.19735245833333334</v>
      </c>
      <c r="S137" s="13">
        <f t="shared" si="155"/>
        <v>7.4701386860969637E-2</v>
      </c>
      <c r="T137" s="2">
        <f t="shared" si="156"/>
        <v>0.01</v>
      </c>
      <c r="U137" s="14">
        <f t="shared" si="157"/>
        <v>7.4701386860969636E-4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6.2370138686096968E-3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3.1274148723655801</v>
      </c>
      <c r="E138" s="10">
        <f t="shared" si="166"/>
        <v>6.1156062339829802</v>
      </c>
      <c r="F138" s="7" t="s">
        <v>83</v>
      </c>
      <c r="G138" s="1">
        <v>3</v>
      </c>
      <c r="H138" s="9">
        <f t="shared" si="147"/>
        <v>3.1274148723655801</v>
      </c>
      <c r="I138" s="9">
        <f t="shared" si="148"/>
        <v>276.27741487236557</v>
      </c>
      <c r="J138" s="9">
        <f t="shared" si="149"/>
        <v>2.6088515373063666E-2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2.1929909994470549</v>
      </c>
      <c r="P138" s="9">
        <f t="shared" si="152"/>
        <v>5.7211879402064743E-2</v>
      </c>
      <c r="Q138" s="12">
        <f t="shared" si="153"/>
        <v>1.4875088644536833E-2</v>
      </c>
      <c r="R138" s="9">
        <f t="shared" si="154"/>
        <v>0.19735245833333334</v>
      </c>
      <c r="S138" s="13">
        <f t="shared" si="155"/>
        <v>7.5373211816862337E-2</v>
      </c>
      <c r="T138" s="2">
        <f t="shared" si="156"/>
        <v>0.01</v>
      </c>
      <c r="U138" s="14">
        <f t="shared" si="157"/>
        <v>7.5373211816862334E-4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6.2437321181686234E-3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6.8868166205349697</v>
      </c>
      <c r="E139" s="10">
        <f t="shared" si="166"/>
        <v>3.1274148723655801</v>
      </c>
      <c r="F139" s="7" t="s">
        <v>83</v>
      </c>
      <c r="G139" s="1">
        <v>4</v>
      </c>
      <c r="H139" s="9">
        <f t="shared" si="147"/>
        <v>6.8868166205349697</v>
      </c>
      <c r="I139" s="9">
        <f t="shared" si="148"/>
        <v>280.03681662053492</v>
      </c>
      <c r="J139" s="9">
        <f t="shared" si="149"/>
        <v>4.1872032158276062E-2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2.8948270367116571</v>
      </c>
      <c r="P139" s="9">
        <f t="shared" si="152"/>
        <v>0.12121229077383751</v>
      </c>
      <c r="Q139" s="12">
        <f t="shared" si="153"/>
        <v>3.1515195601197754E-2</v>
      </c>
      <c r="R139" s="9">
        <f t="shared" si="154"/>
        <v>0.19735245833333334</v>
      </c>
      <c r="S139" s="13">
        <f t="shared" si="155"/>
        <v>0.15968990641083267</v>
      </c>
      <c r="T139" s="2">
        <f t="shared" si="156"/>
        <v>0.01</v>
      </c>
      <c r="U139" s="14">
        <f t="shared" si="157"/>
        <v>1.5968990641083267E-3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7.086899064108327E-3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13.363700766110201</v>
      </c>
      <c r="E140" s="10">
        <f t="shared" si="166"/>
        <v>6.8868166205349697</v>
      </c>
      <c r="F140" s="7" t="s">
        <v>83</v>
      </c>
      <c r="G140" s="1">
        <v>5</v>
      </c>
      <c r="H140" s="9">
        <f t="shared" si="147"/>
        <v>13.363700766110201</v>
      </c>
      <c r="I140" s="9">
        <f t="shared" si="148"/>
        <v>286.51370076611016</v>
      </c>
      <c r="J140" s="9">
        <f t="shared" si="149"/>
        <v>9.1892184279808622E-2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3.5326626626044866</v>
      </c>
      <c r="P140" s="9">
        <f t="shared" si="152"/>
        <v>0.32462408839045087</v>
      </c>
      <c r="Q140" s="12">
        <f t="shared" si="153"/>
        <v>8.4402262981517234E-2</v>
      </c>
      <c r="R140" s="9">
        <f t="shared" si="154"/>
        <v>0.19735245833333334</v>
      </c>
      <c r="S140" s="13">
        <f t="shared" si="155"/>
        <v>0.42767272165903125</v>
      </c>
      <c r="T140" s="2">
        <f t="shared" si="156"/>
        <v>0.01</v>
      </c>
      <c r="U140" s="14">
        <f t="shared" si="157"/>
        <v>4.2767272165903127E-3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9.7667272165903145E-3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16.177827692921898</v>
      </c>
      <c r="E141" s="10">
        <f t="shared" si="166"/>
        <v>13.363700766110201</v>
      </c>
      <c r="F141" s="7" t="s">
        <v>85</v>
      </c>
      <c r="G141" s="1">
        <v>6</v>
      </c>
      <c r="H141" s="9">
        <f t="shared" si="147"/>
        <v>16.177827692921898</v>
      </c>
      <c r="I141" s="9">
        <f t="shared" si="148"/>
        <v>289.32782769292186</v>
      </c>
      <c r="J141" s="9">
        <f t="shared" si="149"/>
        <v>0.12788812330463342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3.967086490880702</v>
      </c>
      <c r="P141" s="9">
        <f t="shared" si="152"/>
        <v>0.50734324630589678</v>
      </c>
      <c r="Q141" s="12">
        <f t="shared" si="153"/>
        <v>0.13190924403953316</v>
      </c>
      <c r="R141" s="9">
        <f t="shared" si="154"/>
        <v>0.19735245833333334</v>
      </c>
      <c r="S141" s="13">
        <f t="shared" si="155"/>
        <v>0.6683942280401447</v>
      </c>
      <c r="T141" s="2">
        <f t="shared" si="156"/>
        <v>0.01</v>
      </c>
      <c r="U141" s="14">
        <f t="shared" si="157"/>
        <v>6.6839422804014469E-3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1.2173942280401449E-2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19.905664843220801</v>
      </c>
      <c r="E142" s="10">
        <f t="shared" si="166"/>
        <v>16.177827692921898</v>
      </c>
      <c r="F142" s="7" t="s">
        <v>83</v>
      </c>
      <c r="G142" s="1">
        <v>7</v>
      </c>
      <c r="H142" s="9">
        <f t="shared" si="147"/>
        <v>19.905664843220801</v>
      </c>
      <c r="I142" s="9">
        <f t="shared" si="148"/>
        <v>293.05566484322077</v>
      </c>
      <c r="J142" s="9">
        <f t="shared" si="149"/>
        <v>0.19622131301365114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4.2187911612414712</v>
      </c>
      <c r="P142" s="9">
        <f t="shared" si="152"/>
        <v>0.82781674098918756</v>
      </c>
      <c r="Q142" s="12">
        <f t="shared" si="153"/>
        <v>0.21523235265718876</v>
      </c>
      <c r="R142" s="9">
        <f t="shared" si="154"/>
        <v>0.19735245833333334</v>
      </c>
      <c r="S142" s="13">
        <f t="shared" si="155"/>
        <v>1.0905987920031674</v>
      </c>
      <c r="T142" s="2">
        <f t="shared" si="156"/>
        <v>0.01</v>
      </c>
      <c r="U142" s="14">
        <f t="shared" si="157"/>
        <v>1.0905987920031675E-2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2.0855987920031675E-2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22.730529126109602</v>
      </c>
      <c r="E143" s="10">
        <f t="shared" si="166"/>
        <v>19.905664843220801</v>
      </c>
      <c r="F143" s="7" t="s">
        <v>83</v>
      </c>
      <c r="G143" s="1">
        <v>8</v>
      </c>
      <c r="H143" s="9">
        <f t="shared" si="147"/>
        <v>22.730529126109602</v>
      </c>
      <c r="I143" s="9">
        <f t="shared" si="148"/>
        <v>295.88052912610959</v>
      </c>
      <c r="J143" s="9">
        <f t="shared" si="149"/>
        <v>0.26946894497719365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4.1500223369189504</v>
      </c>
      <c r="P143" s="9">
        <f t="shared" si="152"/>
        <v>1.1183021407613372</v>
      </c>
      <c r="Q143" s="12">
        <f t="shared" si="153"/>
        <v>0.29075855659794769</v>
      </c>
      <c r="R143" s="9">
        <f t="shared" si="154"/>
        <v>0.19735245833333334</v>
      </c>
      <c r="S143" s="13">
        <f t="shared" si="155"/>
        <v>1.4732958436567791</v>
      </c>
      <c r="T143" s="2">
        <f t="shared" si="156"/>
        <v>0.01</v>
      </c>
      <c r="U143" s="14">
        <f t="shared" si="157"/>
        <v>1.4732958436567791E-2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2.4682958436567794E-2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22.317730944527501</v>
      </c>
      <c r="E144" s="10">
        <f t="shared" si="166"/>
        <v>22.730529126109602</v>
      </c>
      <c r="F144" s="7" t="s">
        <v>83</v>
      </c>
      <c r="G144" s="1">
        <v>9</v>
      </c>
      <c r="H144" s="9">
        <f t="shared" si="147"/>
        <v>22.317730944527501</v>
      </c>
      <c r="I144" s="9">
        <f t="shared" si="148"/>
        <v>295.46773094452749</v>
      </c>
      <c r="J144" s="9">
        <f t="shared" si="149"/>
        <v>0.2573604379048966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3.7907681128242801</v>
      </c>
      <c r="P144" s="9">
        <f t="shared" si="152"/>
        <v>0.97559374151237521</v>
      </c>
      <c r="Q144" s="12">
        <f t="shared" si="153"/>
        <v>0.25365437279321756</v>
      </c>
      <c r="R144" s="9">
        <f t="shared" si="154"/>
        <v>0.19735245833333334</v>
      </c>
      <c r="S144" s="13">
        <f t="shared" si="155"/>
        <v>1.2852861065697436</v>
      </c>
      <c r="T144" s="2">
        <f t="shared" si="156"/>
        <v>0.01</v>
      </c>
      <c r="U144" s="14">
        <f t="shared" si="157"/>
        <v>1.2852861065697437E-2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2.2802861065697438E-2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19.113601725423901</v>
      </c>
      <c r="E145" s="10">
        <f t="shared" si="166"/>
        <v>22.317730944527501</v>
      </c>
      <c r="F145" s="7" t="s">
        <v>83</v>
      </c>
      <c r="G145" s="1">
        <v>10</v>
      </c>
      <c r="H145" s="9">
        <f t="shared" si="147"/>
        <v>19.113601725423901</v>
      </c>
      <c r="I145" s="9">
        <f t="shared" si="148"/>
        <v>292.26360172542388</v>
      </c>
      <c r="J145" s="9">
        <f t="shared" si="149"/>
        <v>0.17932503827967952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3.5742222879785714</v>
      </c>
      <c r="P145" s="9">
        <f t="shared" si="152"/>
        <v>0.640947548611841</v>
      </c>
      <c r="Q145" s="12">
        <f t="shared" si="153"/>
        <v>0.16664636263907867</v>
      </c>
      <c r="R145" s="9">
        <f t="shared" si="154"/>
        <v>0.19735245833333334</v>
      </c>
      <c r="S145" s="13">
        <f t="shared" si="155"/>
        <v>0.84440986469805568</v>
      </c>
      <c r="T145" s="2">
        <f t="shared" si="156"/>
        <v>0.01</v>
      </c>
      <c r="U145" s="14">
        <f t="shared" si="157"/>
        <v>8.4440986469805565E-3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1.8394098646980557E-2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14.855475696752601</v>
      </c>
      <c r="E146" s="10">
        <f t="shared" si="166"/>
        <v>19.113601725423901</v>
      </c>
      <c r="F146" s="7" t="s">
        <v>83</v>
      </c>
      <c r="G146" s="1">
        <v>11</v>
      </c>
      <c r="H146" s="9">
        <f t="shared" si="147"/>
        <v>14.855475696752601</v>
      </c>
      <c r="I146" s="9">
        <f t="shared" si="148"/>
        <v>288.00547569675257</v>
      </c>
      <c r="J146" s="9">
        <f t="shared" si="149"/>
        <v>0.10957841405350452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3.6923226560333973</v>
      </c>
      <c r="P146" s="9">
        <f t="shared" si="152"/>
        <v>0.40459886082196317</v>
      </c>
      <c r="Q146" s="12">
        <f t="shared" si="153"/>
        <v>0.10519570381371043</v>
      </c>
      <c r="R146" s="9">
        <f t="shared" si="154"/>
        <v>0.19735245833333334</v>
      </c>
      <c r="S146" s="13">
        <f t="shared" si="155"/>
        <v>0.53303467664959214</v>
      </c>
      <c r="T146" s="2">
        <f t="shared" si="156"/>
        <v>0.01</v>
      </c>
      <c r="U146" s="14">
        <f t="shared" si="157"/>
        <v>5.3303467664959211E-3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1.082034676649592E-2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9.8333578489224092</v>
      </c>
      <c r="E147" s="10">
        <f t="shared" si="166"/>
        <v>14.855475696752601</v>
      </c>
      <c r="F147" s="7" t="s">
        <v>85</v>
      </c>
      <c r="G147" s="1">
        <v>12</v>
      </c>
      <c r="H147" s="9">
        <f t="shared" si="147"/>
        <v>9.8333578489224092</v>
      </c>
      <c r="I147" s="9">
        <f t="shared" si="148"/>
        <v>282.98335784892237</v>
      </c>
      <c r="J147" s="9">
        <f t="shared" si="149"/>
        <v>6.0138758365032706E-2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4.046771711878101</v>
      </c>
      <c r="P147" s="9">
        <f t="shared" si="152"/>
        <v>0.24336782613908686</v>
      </c>
      <c r="Q147" s="12">
        <f t="shared" si="153"/>
        <v>6.3275634796162591E-2</v>
      </c>
      <c r="R147" s="9">
        <f t="shared" si="154"/>
        <v>0.19735245833333334</v>
      </c>
      <c r="S147" s="13">
        <f t="shared" si="155"/>
        <v>0.32062248086764861</v>
      </c>
      <c r="T147" s="2">
        <f t="shared" si="156"/>
        <v>0.01</v>
      </c>
      <c r="U147" s="14">
        <f t="shared" si="157"/>
        <v>3.2062248086764862E-3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8.6962248086764858E-3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5.2480009832786498</v>
      </c>
      <c r="E148" s="10">
        <f t="shared" si="166"/>
        <v>9.8333578489224092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E17" sqref="E1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653500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14300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164300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572000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14961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1999764.0867131408</v>
      </c>
      <c r="J13" s="6" t="s">
        <v>37</v>
      </c>
      <c r="K13" s="6">
        <f>I13/(10000*1000)</f>
        <v>0.19997640867131408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1.86519820496774</v>
      </c>
      <c r="E26" s="7"/>
      <c r="F26" s="7"/>
      <c r="G26" s="1">
        <v>1</v>
      </c>
      <c r="H26" s="9">
        <f t="shared" ref="H26:H37" si="0">E27</f>
        <v>1.86519820496774</v>
      </c>
      <c r="I26" s="9">
        <f t="shared" ref="I26:I37" si="1">H26+273.15</f>
        <v>275.0151982049677</v>
      </c>
      <c r="J26" s="9">
        <f t="shared" ref="J26:J37" si="2">EXP(($C$15*(I26-$C$13))/($C$16*I26*$C$13))</f>
        <v>2.2192268483315108E-2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0.89949911593767684</v>
      </c>
      <c r="Q26" s="12">
        <f t="shared" ref="Q26:Q37" si="6">P26*$B$28</f>
        <v>8.9949911593767695E-2</v>
      </c>
      <c r="R26" s="9">
        <f t="shared" ref="R26:R37" si="7">L26*$B$28</f>
        <v>4.0532094166666672</v>
      </c>
      <c r="S26" s="13">
        <f t="shared" ref="S26:S37" si="8">Q26/R26</f>
        <v>2.2192268483315108E-2</v>
      </c>
      <c r="T26" s="2">
        <f t="shared" ref="T26:T37" si="9">$B$27/100</f>
        <v>0.34</v>
      </c>
      <c r="U26" s="14">
        <f t="shared" ref="U26:U37" si="10">S26*T26</f>
        <v>7.5453712843271369E-3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2.0445371284327135E-2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-1.5602212823138</v>
      </c>
      <c r="E27" s="10">
        <f t="shared" ref="E27:E38" si="18">D26</f>
        <v>1.86519820496774</v>
      </c>
      <c r="F27" s="7" t="s">
        <v>83</v>
      </c>
      <c r="G27" s="1">
        <v>2</v>
      </c>
      <c r="H27" s="9">
        <f t="shared" si="0"/>
        <v>-1.5602212823138</v>
      </c>
      <c r="I27" s="9">
        <f t="shared" si="1"/>
        <v>271.58977871768616</v>
      </c>
      <c r="J27" s="9">
        <f t="shared" si="2"/>
        <v>1.4199474320621941E-2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80.164689217395662</v>
      </c>
      <c r="P27" s="9">
        <f t="shared" si="5"/>
        <v>1.1382964459630482</v>
      </c>
      <c r="Q27" s="12">
        <f t="shared" si="6"/>
        <v>0.11382964459630483</v>
      </c>
      <c r="R27" s="9">
        <f t="shared" si="7"/>
        <v>4.0532094166666672</v>
      </c>
      <c r="S27" s="13">
        <f t="shared" si="8"/>
        <v>2.8083830094798701E-2</v>
      </c>
      <c r="T27" s="2">
        <f t="shared" si="9"/>
        <v>0.34</v>
      </c>
      <c r="U27" s="14">
        <f t="shared" si="10"/>
        <v>9.548502232231559E-3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2.2448502232231559E-2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-6.24380725708955</v>
      </c>
      <c r="E28" s="10">
        <f t="shared" si="18"/>
        <v>-1.5602212823138</v>
      </c>
      <c r="F28" s="7" t="s">
        <v>83</v>
      </c>
      <c r="G28" s="1">
        <v>3</v>
      </c>
      <c r="H28" s="9">
        <f t="shared" si="0"/>
        <v>-6.24380725708955</v>
      </c>
      <c r="I28" s="9">
        <f t="shared" si="1"/>
        <v>266.90619274291043</v>
      </c>
      <c r="J28" s="9">
        <f t="shared" si="2"/>
        <v>7.5693054752760617E-3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119.55848693809928</v>
      </c>
      <c r="P28" s="9">
        <f t="shared" si="5"/>
        <v>0.90497470979627637</v>
      </c>
      <c r="Q28" s="12">
        <f t="shared" si="6"/>
        <v>9.0497470979627639E-2</v>
      </c>
      <c r="R28" s="9">
        <f t="shared" si="7"/>
        <v>4.0532094166666672</v>
      </c>
      <c r="S28" s="13">
        <f t="shared" si="8"/>
        <v>2.2327361277585347E-2</v>
      </c>
      <c r="T28" s="2">
        <f t="shared" si="9"/>
        <v>0.34</v>
      </c>
      <c r="U28" s="14">
        <f t="shared" si="10"/>
        <v>7.5913028343790184E-3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2.049130283437902E-2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-1.8719673100316401</v>
      </c>
      <c r="E29" s="10">
        <f t="shared" si="18"/>
        <v>-6.24380725708955</v>
      </c>
      <c r="F29" s="7" t="s">
        <v>83</v>
      </c>
      <c r="G29" s="1">
        <v>4</v>
      </c>
      <c r="H29" s="9">
        <f t="shared" si="0"/>
        <v>-1.8719673100316401</v>
      </c>
      <c r="I29" s="9">
        <f t="shared" si="1"/>
        <v>271.27803268996831</v>
      </c>
      <c r="J29" s="9">
        <f t="shared" si="2"/>
        <v>1.3626354621909129E-2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159.18560639496965</v>
      </c>
      <c r="P29" s="9">
        <f t="shared" si="5"/>
        <v>2.1691195234415019</v>
      </c>
      <c r="Q29" s="12">
        <f t="shared" si="6"/>
        <v>0.2169119523441502</v>
      </c>
      <c r="R29" s="9">
        <f t="shared" si="7"/>
        <v>4.0532094166666672</v>
      </c>
      <c r="S29" s="13">
        <f t="shared" si="8"/>
        <v>5.35160979968652E-2</v>
      </c>
      <c r="T29" s="2">
        <f t="shared" si="9"/>
        <v>0.34</v>
      </c>
      <c r="U29" s="14">
        <f t="shared" si="10"/>
        <v>1.8195473318934171E-2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3.1095473318934169E-2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9.7123860659186203</v>
      </c>
      <c r="E30" s="10">
        <f t="shared" si="18"/>
        <v>-1.8719673100316401</v>
      </c>
      <c r="F30" s="7" t="s">
        <v>83</v>
      </c>
      <c r="G30" s="1">
        <v>5</v>
      </c>
      <c r="H30" s="9">
        <f t="shared" si="0"/>
        <v>9.7123860659186203</v>
      </c>
      <c r="I30" s="9">
        <f t="shared" si="1"/>
        <v>282.8623860659186</v>
      </c>
      <c r="J30" s="9">
        <f t="shared" si="2"/>
        <v>5.9260288680991029E-2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149.16566252795172</v>
      </c>
      <c r="O30" s="9">
        <f t="shared" si="19"/>
        <v>48.382918510243087</v>
      </c>
      <c r="P30" s="9">
        <f t="shared" si="5"/>
        <v>2.8671857181458695</v>
      </c>
      <c r="Q30" s="12">
        <f t="shared" si="6"/>
        <v>0.28671857181458699</v>
      </c>
      <c r="R30" s="9">
        <f t="shared" si="7"/>
        <v>4.0532094166666672</v>
      </c>
      <c r="S30" s="13">
        <f t="shared" si="8"/>
        <v>7.0738652346856154E-2</v>
      </c>
      <c r="T30" s="2">
        <f t="shared" si="9"/>
        <v>0.34</v>
      </c>
      <c r="U30" s="14">
        <f t="shared" si="10"/>
        <v>2.4051141797931094E-2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3.6951141797931096E-2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16.296073201468701</v>
      </c>
      <c r="E31" s="10">
        <f t="shared" si="18"/>
        <v>9.7123860659186203</v>
      </c>
      <c r="F31" s="7" t="s">
        <v>85</v>
      </c>
      <c r="G31" s="1">
        <v>6</v>
      </c>
      <c r="H31" s="9">
        <f t="shared" si="0"/>
        <v>16.296073201468701</v>
      </c>
      <c r="I31" s="9">
        <f t="shared" si="1"/>
        <v>289.44607320146866</v>
      </c>
      <c r="J31" s="9">
        <f t="shared" si="2"/>
        <v>0.12965848312863193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86.047826958763878</v>
      </c>
      <c r="P31" s="9">
        <f t="shared" si="5"/>
        <v>11.156830719988326</v>
      </c>
      <c r="Q31" s="12">
        <f t="shared" si="6"/>
        <v>1.1156830719988327</v>
      </c>
      <c r="R31" s="9">
        <f t="shared" si="7"/>
        <v>4.0532094166666672</v>
      </c>
      <c r="S31" s="13">
        <f t="shared" si="8"/>
        <v>0.27525917299293234</v>
      </c>
      <c r="T31" s="2">
        <f t="shared" si="9"/>
        <v>0.34</v>
      </c>
      <c r="U31" s="14">
        <f t="shared" si="10"/>
        <v>9.3588118817597002E-2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0.106488118817597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16.844197343557301</v>
      </c>
      <c r="E32" s="10">
        <f t="shared" si="18"/>
        <v>16.296073201468701</v>
      </c>
      <c r="F32" s="7" t="s">
        <v>83</v>
      </c>
      <c r="G32" s="1">
        <v>7</v>
      </c>
      <c r="H32" s="9">
        <f t="shared" si="0"/>
        <v>16.844197343557301</v>
      </c>
      <c r="I32" s="9">
        <f t="shared" si="1"/>
        <v>289.99419734355729</v>
      </c>
      <c r="J32" s="9">
        <f t="shared" si="2"/>
        <v>0.13817022772613799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115.42309040544222</v>
      </c>
      <c r="P32" s="9">
        <f t="shared" si="5"/>
        <v>15.948034686174564</v>
      </c>
      <c r="Q32" s="12">
        <f t="shared" si="6"/>
        <v>1.5948034686174566</v>
      </c>
      <c r="R32" s="9">
        <f t="shared" si="7"/>
        <v>4.0532094166666672</v>
      </c>
      <c r="S32" s="13">
        <f t="shared" si="8"/>
        <v>0.39346683200223403</v>
      </c>
      <c r="T32" s="2">
        <f t="shared" si="9"/>
        <v>0.34</v>
      </c>
      <c r="U32" s="14">
        <f t="shared" si="10"/>
        <v>0.13377872288075959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0.1594287228807596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19.9958132772128</v>
      </c>
      <c r="E33" s="10">
        <f t="shared" si="18"/>
        <v>16.844197343557301</v>
      </c>
      <c r="F33" s="7" t="s">
        <v>83</v>
      </c>
      <c r="G33" s="1">
        <v>8</v>
      </c>
      <c r="H33" s="9">
        <f t="shared" si="0"/>
        <v>19.9958132772128</v>
      </c>
      <c r="I33" s="9">
        <f t="shared" si="1"/>
        <v>293.14581327721277</v>
      </c>
      <c r="J33" s="9">
        <f t="shared" si="2"/>
        <v>0.19823646069886502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140.00714988593433</v>
      </c>
      <c r="P33" s="9">
        <f t="shared" si="5"/>
        <v>27.754521865923124</v>
      </c>
      <c r="Q33" s="12">
        <f t="shared" si="6"/>
        <v>2.7754521865923127</v>
      </c>
      <c r="R33" s="9">
        <f t="shared" si="7"/>
        <v>4.0532094166666672</v>
      </c>
      <c r="S33" s="13">
        <f t="shared" si="8"/>
        <v>0.68475420371317164</v>
      </c>
      <c r="T33" s="2">
        <f t="shared" si="9"/>
        <v>0.34</v>
      </c>
      <c r="U33" s="14">
        <f t="shared" si="10"/>
        <v>0.23281642926247836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0.25846642926247837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18.9564372892462</v>
      </c>
      <c r="E34" s="10">
        <f t="shared" si="18"/>
        <v>19.9958132772128</v>
      </c>
      <c r="F34" s="7" t="s">
        <v>83</v>
      </c>
      <c r="G34" s="1">
        <v>9</v>
      </c>
      <c r="H34" s="9">
        <f t="shared" si="0"/>
        <v>18.9564372892462</v>
      </c>
      <c r="I34" s="9">
        <f t="shared" si="1"/>
        <v>292.10643728924617</v>
      </c>
      <c r="J34" s="9">
        <f t="shared" si="2"/>
        <v>0.17613931088466281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152.78472218667787</v>
      </c>
      <c r="P34" s="9">
        <f t="shared" si="5"/>
        <v>26.911395679666093</v>
      </c>
      <c r="Q34" s="12">
        <f t="shared" si="6"/>
        <v>2.6911395679666095</v>
      </c>
      <c r="R34" s="9">
        <f t="shared" si="7"/>
        <v>4.0532094166666672</v>
      </c>
      <c r="S34" s="13">
        <f t="shared" si="8"/>
        <v>0.66395275726458391</v>
      </c>
      <c r="T34" s="2">
        <f t="shared" si="9"/>
        <v>0.34</v>
      </c>
      <c r="U34" s="14">
        <f t="shared" si="10"/>
        <v>0.22574393746995855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0.25139393746995853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14.5690240208374</v>
      </c>
      <c r="E35" s="10">
        <f t="shared" si="18"/>
        <v>18.9564372892462</v>
      </c>
      <c r="F35" s="7" t="s">
        <v>83</v>
      </c>
      <c r="G35" s="1">
        <v>10</v>
      </c>
      <c r="H35" s="9">
        <f t="shared" si="0"/>
        <v>14.5690240208374</v>
      </c>
      <c r="I35" s="9">
        <f t="shared" si="1"/>
        <v>287.71902402083737</v>
      </c>
      <c r="J35" s="9">
        <f t="shared" si="2"/>
        <v>0.10595152377001688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166.40542067367844</v>
      </c>
      <c r="P35" s="9">
        <f t="shared" si="5"/>
        <v>17.630907883966898</v>
      </c>
      <c r="Q35" s="12">
        <f t="shared" si="6"/>
        <v>1.76309078839669</v>
      </c>
      <c r="R35" s="9">
        <f t="shared" si="7"/>
        <v>4.0532094166666672</v>
      </c>
      <c r="S35" s="13">
        <f t="shared" si="8"/>
        <v>0.43498635455323803</v>
      </c>
      <c r="T35" s="2">
        <f t="shared" si="9"/>
        <v>0.34</v>
      </c>
      <c r="U35" s="14">
        <f t="shared" si="10"/>
        <v>0.14789536054810093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0.17354536054810094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8.3304651127279303</v>
      </c>
      <c r="E36" s="10">
        <f t="shared" si="18"/>
        <v>14.5690240208374</v>
      </c>
      <c r="F36" s="7" t="s">
        <v>83</v>
      </c>
      <c r="G36" s="1">
        <v>11</v>
      </c>
      <c r="H36" s="9">
        <f t="shared" si="0"/>
        <v>8.3304651127279303</v>
      </c>
      <c r="I36" s="9">
        <f t="shared" si="1"/>
        <v>281.48046511272793</v>
      </c>
      <c r="J36" s="9">
        <f t="shared" si="2"/>
        <v>5.0046059497983145E-2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141.33578715022594</v>
      </c>
      <c r="O36" s="9">
        <f t="shared" si="19"/>
        <v>47.970819806152264</v>
      </c>
      <c r="P36" s="9">
        <f t="shared" si="5"/>
        <v>2.4007505021857245</v>
      </c>
      <c r="Q36" s="12">
        <f t="shared" si="6"/>
        <v>0.24007505021857245</v>
      </c>
      <c r="R36" s="9">
        <f t="shared" si="7"/>
        <v>4.0532094166666672</v>
      </c>
      <c r="S36" s="13">
        <f t="shared" si="8"/>
        <v>5.9230852773456889E-2</v>
      </c>
      <c r="T36" s="2">
        <f t="shared" si="9"/>
        <v>0.34</v>
      </c>
      <c r="U36" s="14">
        <f t="shared" si="10"/>
        <v>2.0138489942975343E-2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3.3038489942975341E-2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2.67528753293097</v>
      </c>
      <c r="E37" s="10">
        <f t="shared" si="18"/>
        <v>8.3304651127279303</v>
      </c>
      <c r="F37" s="7" t="s">
        <v>85</v>
      </c>
      <c r="G37" s="1">
        <v>12</v>
      </c>
      <c r="H37" s="9">
        <f t="shared" si="0"/>
        <v>2.67528753293097</v>
      </c>
      <c r="I37" s="9">
        <f t="shared" si="1"/>
        <v>275.82528753293093</v>
      </c>
      <c r="J37" s="9">
        <f t="shared" si="2"/>
        <v>2.4624106400936922E-2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86.102163470633201</v>
      </c>
      <c r="P37" s="9">
        <f t="shared" si="5"/>
        <v>2.1201888346517364</v>
      </c>
      <c r="Q37" s="12">
        <f t="shared" si="6"/>
        <v>0.21201888346517364</v>
      </c>
      <c r="R37" s="9">
        <f t="shared" si="7"/>
        <v>4.0532094166666672</v>
      </c>
      <c r="S37" s="13">
        <f t="shared" si="8"/>
        <v>5.2308889492203088E-2</v>
      </c>
      <c r="T37" s="2">
        <f t="shared" si="9"/>
        <v>0.34</v>
      </c>
      <c r="U37" s="14">
        <f t="shared" si="10"/>
        <v>1.778502242734905E-2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3.0685022427349051E-2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-0.834037345754709</v>
      </c>
      <c r="E38" s="10">
        <f t="shared" si="18"/>
        <v>2.67528753293097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1.86519820496774</v>
      </c>
      <c r="E42" s="7"/>
      <c r="F42" s="7"/>
      <c r="G42" s="1">
        <v>1</v>
      </c>
      <c r="H42" s="9">
        <f t="shared" ref="H42:H53" si="20">E43</f>
        <v>1.86519820496774</v>
      </c>
      <c r="I42" s="9">
        <f t="shared" ref="I42:I53" si="21">H42+273.15</f>
        <v>275.0151982049677</v>
      </c>
      <c r="J42" s="9">
        <f t="shared" ref="J42:J53" si="22">EXP(($C$15*(I42-$C$13))/($C$16*I42*$C$13))</f>
        <v>2.2192268483315108E-2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1.3061537019211149</v>
      </c>
      <c r="Q42" s="12">
        <f t="shared" ref="Q42:Q53" si="26">P42*$B$44</f>
        <v>0.31347688846106758</v>
      </c>
      <c r="R42" s="9">
        <f t="shared" ref="R42:R53" si="27">L42*$B$44</f>
        <v>14.125500000000001</v>
      </c>
      <c r="S42" s="13">
        <f t="shared" ref="S42:S53" si="28">Q42/R42</f>
        <v>2.2192268483315108E-2</v>
      </c>
      <c r="T42" s="2">
        <f t="shared" ref="T42:T53" si="29">$B$43/100</f>
        <v>0.43</v>
      </c>
      <c r="U42" s="14">
        <f t="shared" ref="U42:U53" si="30">S42*T42</f>
        <v>9.5426754478254959E-3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1.7962675447825496E-2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54458.333333333336</v>
      </c>
      <c r="AU42" s="1">
        <f t="shared" ref="AU42:AU53" si="38">AT42*10000*AS42*0.67*AR42*AQ42</f>
        <v>215300751.41103011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-1.5602212823138</v>
      </c>
      <c r="E43" s="10">
        <f t="shared" ref="E43:E54" si="40">D42</f>
        <v>1.86519820496774</v>
      </c>
      <c r="F43" s="7" t="s">
        <v>83</v>
      </c>
      <c r="G43" s="1">
        <v>2</v>
      </c>
      <c r="H43" s="9">
        <f t="shared" si="20"/>
        <v>-1.5602212823138</v>
      </c>
      <c r="I43" s="9">
        <f t="shared" si="21"/>
        <v>271.58977871768616</v>
      </c>
      <c r="J43" s="9">
        <f t="shared" si="22"/>
        <v>1.4199474320621941E-2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116.40634629807889</v>
      </c>
      <c r="P43" s="9">
        <f t="shared" si="25"/>
        <v>1.6529089250169962</v>
      </c>
      <c r="Q43" s="12">
        <f t="shared" si="26"/>
        <v>0.39669814200407905</v>
      </c>
      <c r="R43" s="9">
        <f t="shared" si="27"/>
        <v>14.125500000000001</v>
      </c>
      <c r="S43" s="13">
        <f t="shared" si="28"/>
        <v>2.8083830094798701E-2</v>
      </c>
      <c r="T43" s="2">
        <f t="shared" si="29"/>
        <v>0.43</v>
      </c>
      <c r="U43" s="14">
        <f t="shared" si="30"/>
        <v>1.2076046940763441E-2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2.049604694076344E-2</v>
      </c>
      <c r="AR43" s="9">
        <f t="shared" si="35"/>
        <v>136.875</v>
      </c>
      <c r="AS43" s="1">
        <f t="shared" si="36"/>
        <v>0.24</v>
      </c>
      <c r="AT43" s="1">
        <f t="shared" si="37"/>
        <v>54458.333333333336</v>
      </c>
      <c r="AU43" s="1">
        <f t="shared" si="38"/>
        <v>245665759.54231331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-6.24380725708955</v>
      </c>
      <c r="E44" s="10">
        <f t="shared" si="40"/>
        <v>-1.5602212823138</v>
      </c>
      <c r="F44" s="7" t="s">
        <v>83</v>
      </c>
      <c r="G44" s="1">
        <v>3</v>
      </c>
      <c r="H44" s="9">
        <f t="shared" si="20"/>
        <v>-6.24380725708955</v>
      </c>
      <c r="I44" s="9">
        <f t="shared" si="21"/>
        <v>266.90619274291043</v>
      </c>
      <c r="J44" s="9">
        <f t="shared" si="22"/>
        <v>7.5693054752760617E-3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173.60968737306192</v>
      </c>
      <c r="P44" s="9">
        <f t="shared" si="25"/>
        <v>1.3141047571938829</v>
      </c>
      <c r="Q44" s="12">
        <f t="shared" si="26"/>
        <v>0.31538514172653187</v>
      </c>
      <c r="R44" s="9">
        <f t="shared" si="27"/>
        <v>14.125500000000001</v>
      </c>
      <c r="S44" s="13">
        <f t="shared" si="28"/>
        <v>2.2327361277585351E-2</v>
      </c>
      <c r="T44" s="2">
        <f t="shared" si="29"/>
        <v>0.43</v>
      </c>
      <c r="U44" s="14">
        <f t="shared" si="30"/>
        <v>9.6007653493617E-3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1.80207653493617E-2</v>
      </c>
      <c r="AR44" s="9">
        <f t="shared" si="35"/>
        <v>136.875</v>
      </c>
      <c r="AS44" s="1">
        <f t="shared" si="36"/>
        <v>0.24</v>
      </c>
      <c r="AT44" s="1">
        <f t="shared" si="37"/>
        <v>54458.333333333336</v>
      </c>
      <c r="AU44" s="1">
        <f t="shared" si="38"/>
        <v>215997017.37021112</v>
      </c>
    </row>
    <row r="45" spans="1:48" x14ac:dyDescent="0.15">
      <c r="C45" s="7">
        <v>3</v>
      </c>
      <c r="D45" s="7">
        <f t="shared" si="39"/>
        <v>-1.8719673100316401</v>
      </c>
      <c r="E45" s="10">
        <f t="shared" si="40"/>
        <v>-6.24380725708955</v>
      </c>
      <c r="F45" s="7" t="s">
        <v>83</v>
      </c>
      <c r="G45" s="1">
        <v>4</v>
      </c>
      <c r="H45" s="9">
        <f t="shared" si="20"/>
        <v>-1.8719673100316401</v>
      </c>
      <c r="I45" s="9">
        <f t="shared" si="21"/>
        <v>271.27803268996831</v>
      </c>
      <c r="J45" s="9">
        <f t="shared" si="22"/>
        <v>1.3626354621909129E-2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231.15183261586805</v>
      </c>
      <c r="P45" s="9">
        <f t="shared" si="25"/>
        <v>3.1497568427279989</v>
      </c>
      <c r="Q45" s="12">
        <f t="shared" si="26"/>
        <v>0.75594164225471971</v>
      </c>
      <c r="R45" s="9">
        <f t="shared" si="27"/>
        <v>14.125500000000001</v>
      </c>
      <c r="S45" s="13">
        <f t="shared" si="28"/>
        <v>5.3516097996865221E-2</v>
      </c>
      <c r="T45" s="2">
        <f t="shared" si="29"/>
        <v>0.43</v>
      </c>
      <c r="U45" s="14">
        <f t="shared" si="30"/>
        <v>2.3011922138652045E-2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3.1431922138652042E-2</v>
      </c>
      <c r="AR45" s="9">
        <f t="shared" si="35"/>
        <v>136.875</v>
      </c>
      <c r="AS45" s="1">
        <f t="shared" si="36"/>
        <v>0.24</v>
      </c>
      <c r="AT45" s="1">
        <f t="shared" si="37"/>
        <v>54458.333333333336</v>
      </c>
      <c r="AU45" s="1">
        <f t="shared" si="38"/>
        <v>376743234.84834808</v>
      </c>
    </row>
    <row r="46" spans="1:48" x14ac:dyDescent="0.15">
      <c r="C46" s="7">
        <v>4</v>
      </c>
      <c r="D46" s="7">
        <f t="shared" si="39"/>
        <v>9.7123860659186203</v>
      </c>
      <c r="E46" s="10">
        <f t="shared" si="40"/>
        <v>-1.8719673100316401</v>
      </c>
      <c r="F46" s="7" t="s">
        <v>83</v>
      </c>
      <c r="G46" s="1">
        <v>5</v>
      </c>
      <c r="H46" s="9">
        <f t="shared" si="20"/>
        <v>9.7123860659186203</v>
      </c>
      <c r="I46" s="9">
        <f t="shared" si="21"/>
        <v>282.8623860659186</v>
      </c>
      <c r="J46" s="9">
        <f t="shared" si="22"/>
        <v>5.9260288680991029E-2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216.60197198448301</v>
      </c>
      <c r="O46" s="9">
        <f t="shared" si="41"/>
        <v>70.256353788657037</v>
      </c>
      <c r="P46" s="9">
        <f t="shared" si="25"/>
        <v>4.1634118071896538</v>
      </c>
      <c r="Q46" s="12">
        <f t="shared" si="26"/>
        <v>0.9992188337255169</v>
      </c>
      <c r="R46" s="9">
        <f t="shared" si="27"/>
        <v>14.125500000000001</v>
      </c>
      <c r="S46" s="13">
        <f t="shared" si="28"/>
        <v>7.0738652346856168E-2</v>
      </c>
      <c r="T46" s="2">
        <f t="shared" si="29"/>
        <v>0.43</v>
      </c>
      <c r="U46" s="14">
        <f t="shared" si="30"/>
        <v>3.041762050914815E-2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3.8837620509148151E-2</v>
      </c>
      <c r="AR46" s="9">
        <f t="shared" si="35"/>
        <v>136.875</v>
      </c>
      <c r="AS46" s="1">
        <f t="shared" si="36"/>
        <v>0.24</v>
      </c>
      <c r="AT46" s="1">
        <f t="shared" si="37"/>
        <v>54458.333333333336</v>
      </c>
      <c r="AU46" s="1">
        <f t="shared" si="38"/>
        <v>465507986.43129075</v>
      </c>
    </row>
    <row r="47" spans="1:48" x14ac:dyDescent="0.15">
      <c r="C47" s="7">
        <v>5</v>
      </c>
      <c r="D47" s="7">
        <f t="shared" si="39"/>
        <v>16.296073201468701</v>
      </c>
      <c r="E47" s="10">
        <f t="shared" si="40"/>
        <v>9.7123860659186203</v>
      </c>
      <c r="F47" s="7" t="s">
        <v>85</v>
      </c>
      <c r="G47" s="1">
        <v>6</v>
      </c>
      <c r="H47" s="9">
        <f t="shared" si="20"/>
        <v>16.296073201468701</v>
      </c>
      <c r="I47" s="9">
        <f t="shared" si="21"/>
        <v>289.44607320146866</v>
      </c>
      <c r="J47" s="9">
        <f t="shared" si="22"/>
        <v>0.12965848312863193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124.94919198146741</v>
      </c>
      <c r="P47" s="9">
        <f t="shared" si="25"/>
        <v>16.200722700465285</v>
      </c>
      <c r="Q47" s="12">
        <f t="shared" si="26"/>
        <v>3.8881734481116683</v>
      </c>
      <c r="R47" s="9">
        <f t="shared" si="27"/>
        <v>14.125500000000001</v>
      </c>
      <c r="S47" s="13">
        <f t="shared" si="28"/>
        <v>0.27525917299293251</v>
      </c>
      <c r="T47" s="2">
        <f t="shared" si="29"/>
        <v>0.43</v>
      </c>
      <c r="U47" s="14">
        <f t="shared" si="30"/>
        <v>0.11836144438696097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0.12678144438696096</v>
      </c>
      <c r="AR47" s="9">
        <f t="shared" si="35"/>
        <v>136.875</v>
      </c>
      <c r="AS47" s="1">
        <f t="shared" si="36"/>
        <v>0.24</v>
      </c>
      <c r="AT47" s="1">
        <f t="shared" si="37"/>
        <v>54458.333333333336</v>
      </c>
      <c r="AU47" s="1">
        <f t="shared" si="38"/>
        <v>1519603264.0445442</v>
      </c>
    </row>
    <row r="48" spans="1:48" x14ac:dyDescent="0.15">
      <c r="C48" s="7">
        <v>6</v>
      </c>
      <c r="D48" s="7">
        <f t="shared" si="39"/>
        <v>16.844197343557301</v>
      </c>
      <c r="E48" s="10">
        <f t="shared" si="40"/>
        <v>16.296073201468701</v>
      </c>
      <c r="F48" s="7" t="s">
        <v>83</v>
      </c>
      <c r="G48" s="1">
        <v>7</v>
      </c>
      <c r="H48" s="9">
        <f t="shared" si="20"/>
        <v>16.844197343557301</v>
      </c>
      <c r="I48" s="9">
        <f t="shared" si="21"/>
        <v>289.99419734355729</v>
      </c>
      <c r="J48" s="9">
        <f t="shared" si="22"/>
        <v>0.13817022772613799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167.60471928100213</v>
      </c>
      <c r="P48" s="9">
        <f t="shared" si="25"/>
        <v>23.157982231031497</v>
      </c>
      <c r="Q48" s="12">
        <f t="shared" si="26"/>
        <v>5.5579157354475592</v>
      </c>
      <c r="R48" s="9">
        <f t="shared" si="27"/>
        <v>14.125500000000001</v>
      </c>
      <c r="S48" s="13">
        <f t="shared" si="28"/>
        <v>0.3934668320022342</v>
      </c>
      <c r="T48" s="2">
        <f t="shared" si="29"/>
        <v>0.43</v>
      </c>
      <c r="U48" s="14">
        <f t="shared" si="30"/>
        <v>0.16919073776096069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0.18479073776096067</v>
      </c>
      <c r="AR48" s="9">
        <f t="shared" si="35"/>
        <v>136.875</v>
      </c>
      <c r="AS48" s="1">
        <f t="shared" si="36"/>
        <v>0.24</v>
      </c>
      <c r="AT48" s="1">
        <f t="shared" si="37"/>
        <v>54458.333333333336</v>
      </c>
      <c r="AU48" s="1">
        <f t="shared" si="38"/>
        <v>2214903053.2391968</v>
      </c>
    </row>
    <row r="49" spans="1:48" x14ac:dyDescent="0.15">
      <c r="C49" s="7">
        <v>7</v>
      </c>
      <c r="D49" s="7">
        <f t="shared" si="39"/>
        <v>19.9958132772128</v>
      </c>
      <c r="E49" s="10">
        <f t="shared" si="40"/>
        <v>16.844197343557301</v>
      </c>
      <c r="F49" s="7" t="s">
        <v>83</v>
      </c>
      <c r="G49" s="1">
        <v>8</v>
      </c>
      <c r="H49" s="9">
        <f t="shared" si="20"/>
        <v>19.9958132772128</v>
      </c>
      <c r="I49" s="9">
        <f t="shared" si="21"/>
        <v>293.14581327721277</v>
      </c>
      <c r="J49" s="9">
        <f t="shared" si="22"/>
        <v>0.19823646069886502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203.30298704997062</v>
      </c>
      <c r="P49" s="9">
        <f t="shared" si="25"/>
        <v>40.302064602293363</v>
      </c>
      <c r="Q49" s="12">
        <f t="shared" si="26"/>
        <v>9.6724955045504064</v>
      </c>
      <c r="R49" s="9">
        <f t="shared" si="27"/>
        <v>14.125500000000001</v>
      </c>
      <c r="S49" s="13">
        <f t="shared" si="28"/>
        <v>0.68475420371317164</v>
      </c>
      <c r="T49" s="2">
        <f t="shared" si="29"/>
        <v>0.43</v>
      </c>
      <c r="U49" s="14">
        <f t="shared" si="30"/>
        <v>0.29444430759666379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0.31004430759666379</v>
      </c>
      <c r="AR49" s="9">
        <f t="shared" si="35"/>
        <v>136.875</v>
      </c>
      <c r="AS49" s="1">
        <f t="shared" si="36"/>
        <v>0.24</v>
      </c>
      <c r="AT49" s="1">
        <f t="shared" si="37"/>
        <v>54458.333333333336</v>
      </c>
      <c r="AU49" s="1">
        <f t="shared" si="38"/>
        <v>3716193202.408227</v>
      </c>
    </row>
    <row r="50" spans="1:48" x14ac:dyDescent="0.15">
      <c r="C50" s="7">
        <v>8</v>
      </c>
      <c r="D50" s="7">
        <f t="shared" si="39"/>
        <v>18.9564372892462</v>
      </c>
      <c r="E50" s="10">
        <f t="shared" si="40"/>
        <v>19.9958132772128</v>
      </c>
      <c r="F50" s="7" t="s">
        <v>83</v>
      </c>
      <c r="G50" s="1">
        <v>9</v>
      </c>
      <c r="H50" s="9">
        <f t="shared" si="20"/>
        <v>18.9564372892462</v>
      </c>
      <c r="I50" s="9">
        <f t="shared" si="21"/>
        <v>292.10643728924617</v>
      </c>
      <c r="J50" s="9">
        <f t="shared" si="22"/>
        <v>0.17613931088466281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221.85717244767724</v>
      </c>
      <c r="P50" s="9">
        <f t="shared" si="25"/>
        <v>39.077769469753669</v>
      </c>
      <c r="Q50" s="12">
        <f t="shared" si="26"/>
        <v>9.3786646727408804</v>
      </c>
      <c r="R50" s="9">
        <f t="shared" si="27"/>
        <v>14.125500000000001</v>
      </c>
      <c r="S50" s="13">
        <f t="shared" si="28"/>
        <v>0.66395275726458391</v>
      </c>
      <c r="T50" s="2">
        <f t="shared" si="29"/>
        <v>0.43</v>
      </c>
      <c r="U50" s="14">
        <f t="shared" si="30"/>
        <v>0.28549968562377109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0.3010996856237711</v>
      </c>
      <c r="AR50" s="9">
        <f t="shared" si="35"/>
        <v>136.875</v>
      </c>
      <c r="AS50" s="1">
        <f t="shared" si="36"/>
        <v>0.24</v>
      </c>
      <c r="AT50" s="1">
        <f t="shared" si="37"/>
        <v>54458.333333333336</v>
      </c>
      <c r="AU50" s="1">
        <f t="shared" si="38"/>
        <v>3608982901.9468589</v>
      </c>
    </row>
    <row r="51" spans="1:48" x14ac:dyDescent="0.15">
      <c r="C51" s="7">
        <v>9</v>
      </c>
      <c r="D51" s="7">
        <f t="shared" si="39"/>
        <v>14.5690240208374</v>
      </c>
      <c r="E51" s="10">
        <f t="shared" si="40"/>
        <v>18.9564372892462</v>
      </c>
      <c r="F51" s="7" t="s">
        <v>83</v>
      </c>
      <c r="G51" s="1">
        <v>10</v>
      </c>
      <c r="H51" s="9">
        <f t="shared" si="20"/>
        <v>14.5690240208374</v>
      </c>
      <c r="I51" s="9">
        <f t="shared" si="21"/>
        <v>287.71902402083737</v>
      </c>
      <c r="J51" s="9">
        <f t="shared" si="22"/>
        <v>0.10595152377001688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241.6356529779236</v>
      </c>
      <c r="P51" s="9">
        <f t="shared" si="25"/>
        <v>25.601665630174022</v>
      </c>
      <c r="Q51" s="12">
        <f t="shared" si="26"/>
        <v>6.1443997512417647</v>
      </c>
      <c r="R51" s="9">
        <f t="shared" si="27"/>
        <v>14.125500000000001</v>
      </c>
      <c r="S51" s="13">
        <f t="shared" si="28"/>
        <v>0.43498635455323809</v>
      </c>
      <c r="T51" s="2">
        <f t="shared" si="29"/>
        <v>0.43</v>
      </c>
      <c r="U51" s="14">
        <f t="shared" si="30"/>
        <v>0.18704413245789236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0.20264413245789237</v>
      </c>
      <c r="AR51" s="9">
        <f t="shared" si="35"/>
        <v>136.875</v>
      </c>
      <c r="AS51" s="1">
        <f t="shared" si="36"/>
        <v>0.24</v>
      </c>
      <c r="AT51" s="1">
        <f t="shared" si="37"/>
        <v>54458.333333333336</v>
      </c>
      <c r="AU51" s="1">
        <f t="shared" si="38"/>
        <v>2428893964.8187084</v>
      </c>
    </row>
    <row r="52" spans="1:48" x14ac:dyDescent="0.15">
      <c r="C52" s="7">
        <v>10</v>
      </c>
      <c r="D52" s="7">
        <f t="shared" si="39"/>
        <v>8.3304651127279303</v>
      </c>
      <c r="E52" s="10">
        <f t="shared" si="40"/>
        <v>14.5690240208374</v>
      </c>
      <c r="F52" s="7" t="s">
        <v>83</v>
      </c>
      <c r="G52" s="1">
        <v>11</v>
      </c>
      <c r="H52" s="9">
        <f t="shared" si="20"/>
        <v>8.3304651127279303</v>
      </c>
      <c r="I52" s="9">
        <f t="shared" si="21"/>
        <v>281.48046511272793</v>
      </c>
      <c r="J52" s="9">
        <f t="shared" si="22"/>
        <v>5.0046059497983145E-2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205.23228798036212</v>
      </c>
      <c r="O52" s="9">
        <f t="shared" si="41"/>
        <v>69.657949367387459</v>
      </c>
      <c r="P52" s="9">
        <f t="shared" si="25"/>
        <v>3.4861058785477703</v>
      </c>
      <c r="Q52" s="12">
        <f t="shared" si="26"/>
        <v>0.83666541085146484</v>
      </c>
      <c r="R52" s="9">
        <f t="shared" si="27"/>
        <v>14.125500000000001</v>
      </c>
      <c r="S52" s="13">
        <f t="shared" si="28"/>
        <v>5.9230852773456855E-2</v>
      </c>
      <c r="T52" s="2">
        <f t="shared" si="29"/>
        <v>0.43</v>
      </c>
      <c r="U52" s="14">
        <f t="shared" si="30"/>
        <v>2.5469266692586447E-2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3.3889266692586448E-2</v>
      </c>
      <c r="AR52" s="9">
        <f t="shared" si="35"/>
        <v>136.875</v>
      </c>
      <c r="AS52" s="1">
        <f t="shared" si="36"/>
        <v>0.24</v>
      </c>
      <c r="AT52" s="1">
        <f t="shared" si="37"/>
        <v>54458.333333333336</v>
      </c>
      <c r="AU52" s="1">
        <f t="shared" si="38"/>
        <v>406196983.5660497</v>
      </c>
    </row>
    <row r="53" spans="1:48" x14ac:dyDescent="0.15">
      <c r="C53" s="7">
        <v>11</v>
      </c>
      <c r="D53" s="7">
        <f t="shared" si="39"/>
        <v>2.67528753293097</v>
      </c>
      <c r="E53" s="10">
        <f t="shared" si="40"/>
        <v>8.3304651127279303</v>
      </c>
      <c r="F53" s="7" t="s">
        <v>85</v>
      </c>
      <c r="G53" s="1">
        <v>12</v>
      </c>
      <c r="H53" s="9">
        <f t="shared" si="20"/>
        <v>2.67528753293097</v>
      </c>
      <c r="I53" s="9">
        <f t="shared" si="21"/>
        <v>275.82528753293093</v>
      </c>
      <c r="J53" s="9">
        <f t="shared" si="22"/>
        <v>2.4624106400936922E-2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125.02809348883967</v>
      </c>
      <c r="P53" s="9">
        <f t="shared" si="25"/>
        <v>3.0787050771754769</v>
      </c>
      <c r="Q53" s="12">
        <f t="shared" si="26"/>
        <v>0.73888921852211442</v>
      </c>
      <c r="R53" s="9">
        <f t="shared" si="27"/>
        <v>14.125500000000001</v>
      </c>
      <c r="S53" s="13">
        <f t="shared" si="28"/>
        <v>5.2308889492203067E-2</v>
      </c>
      <c r="T53" s="2">
        <f t="shared" si="29"/>
        <v>0.43</v>
      </c>
      <c r="U53" s="14">
        <f t="shared" si="30"/>
        <v>2.2492822481647318E-2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3.0912822481647319E-2</v>
      </c>
      <c r="AR53" s="9">
        <f t="shared" si="35"/>
        <v>136.875</v>
      </c>
      <c r="AS53" s="1">
        <f t="shared" si="36"/>
        <v>0.24</v>
      </c>
      <c r="AT53" s="1">
        <f t="shared" si="37"/>
        <v>54458.333333333336</v>
      </c>
      <c r="AU53" s="1">
        <f t="shared" si="38"/>
        <v>370521302.79067934</v>
      </c>
      <c r="AV53" s="1">
        <f>SUM(AU42:AU53)</f>
        <v>15784509422.417459</v>
      </c>
    </row>
    <row r="54" spans="1:48" x14ac:dyDescent="0.15">
      <c r="C54" s="7">
        <v>12</v>
      </c>
      <c r="D54" s="7">
        <f t="shared" si="39"/>
        <v>-0.834037345754709</v>
      </c>
      <c r="E54" s="10">
        <f t="shared" si="40"/>
        <v>2.67528753293097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1.86519820496774</v>
      </c>
      <c r="E58" s="7"/>
      <c r="F58" s="7"/>
      <c r="G58" s="1">
        <v>1</v>
      </c>
      <c r="H58" s="9">
        <f t="shared" ref="H58:H69" si="42">E59</f>
        <v>1.86519820496774</v>
      </c>
      <c r="I58" s="9">
        <f t="shared" ref="I58:I69" si="43">H58+273.15</f>
        <v>275.0151982049677</v>
      </c>
      <c r="J58" s="9">
        <f t="shared" ref="J58:J69" si="44">EXP(($C$15*(I58-$C$13))/($C$16*I58*$C$13))</f>
        <v>2.2192268483315108E-2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2.2140486523520705E-3</v>
      </c>
      <c r="Q58" s="12">
        <f t="shared" ref="Q58:Q69" si="48">P58*$B$60</f>
        <v>4.2066924394689343E-4</v>
      </c>
      <c r="R58" s="9">
        <f t="shared" ref="R58:R69" si="49">L58*$B$60</f>
        <v>1.8955666666666669E-2</v>
      </c>
      <c r="S58" s="13">
        <f t="shared" ref="S58:S69" si="50">Q58/R58</f>
        <v>2.2192268483315104E-2</v>
      </c>
      <c r="T58" s="2">
        <f t="shared" ref="T58:T69" si="51">$B$59/100</f>
        <v>0.01</v>
      </c>
      <c r="U58" s="14">
        <f t="shared" ref="U58:U69" si="52">S58*T58</f>
        <v>2.2192268483315104E-4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1.2221922684833152E-2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13691.666666666666</v>
      </c>
      <c r="AU58" s="1">
        <f t="shared" ref="AU58:AU69" si="59">AT58*10000*AS58*0.67*AR58*AQ58</f>
        <v>2125248.4848690983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-1.5602212823138</v>
      </c>
      <c r="E59" s="10">
        <f t="shared" ref="E59:E70" si="61">D58</f>
        <v>1.86519820496774</v>
      </c>
      <c r="F59" s="7" t="s">
        <v>83</v>
      </c>
      <c r="G59" s="1">
        <v>2</v>
      </c>
      <c r="H59" s="9">
        <f t="shared" si="42"/>
        <v>-1.5602212823138</v>
      </c>
      <c r="I59" s="9">
        <f t="shared" si="43"/>
        <v>271.58977871768616</v>
      </c>
      <c r="J59" s="9">
        <f t="shared" si="44"/>
        <v>1.4199474320621941E-2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0.19731928468098128</v>
      </c>
      <c r="P59" s="9">
        <f t="shared" si="47"/>
        <v>2.8018301157910841E-3</v>
      </c>
      <c r="Q59" s="12">
        <f t="shared" si="48"/>
        <v>5.3234772200030597E-4</v>
      </c>
      <c r="R59" s="9">
        <f t="shared" si="49"/>
        <v>1.8955666666666669E-2</v>
      </c>
      <c r="S59" s="13">
        <f t="shared" si="50"/>
        <v>2.8083830094798701E-2</v>
      </c>
      <c r="T59" s="2">
        <f t="shared" si="51"/>
        <v>0.01</v>
      </c>
      <c r="U59" s="14">
        <f t="shared" si="52"/>
        <v>2.8083830094798701E-4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1.2280838300947988E-2</v>
      </c>
      <c r="AR59" s="9">
        <f t="shared" si="56"/>
        <v>9.9766666666666666</v>
      </c>
      <c r="AS59" s="1">
        <f t="shared" si="57"/>
        <v>0.19</v>
      </c>
      <c r="AT59" s="1">
        <f t="shared" si="58"/>
        <v>13691.666666666666</v>
      </c>
      <c r="AU59" s="1">
        <f t="shared" si="59"/>
        <v>2135493.2169879298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-6.24380725708955</v>
      </c>
      <c r="E60" s="10">
        <f t="shared" si="61"/>
        <v>-1.5602212823138</v>
      </c>
      <c r="F60" s="7" t="s">
        <v>83</v>
      </c>
      <c r="G60" s="1">
        <v>3</v>
      </c>
      <c r="H60" s="9">
        <f t="shared" si="42"/>
        <v>-6.24380725708955</v>
      </c>
      <c r="I60" s="9">
        <f t="shared" si="43"/>
        <v>266.90619274291043</v>
      </c>
      <c r="J60" s="9">
        <f t="shared" si="44"/>
        <v>7.5693054752760617E-3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0.29428412123185682</v>
      </c>
      <c r="P60" s="9">
        <f t="shared" si="47"/>
        <v>2.2275264101270982E-3</v>
      </c>
      <c r="Q60" s="12">
        <f t="shared" si="48"/>
        <v>4.2323001792414863E-4</v>
      </c>
      <c r="R60" s="9">
        <f t="shared" si="49"/>
        <v>1.8955666666666669E-2</v>
      </c>
      <c r="S60" s="13">
        <f t="shared" si="50"/>
        <v>2.2327361277585344E-2</v>
      </c>
      <c r="T60" s="2">
        <f t="shared" si="51"/>
        <v>0.01</v>
      </c>
      <c r="U60" s="14">
        <f t="shared" si="52"/>
        <v>2.2327361277585346E-4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1.2223273612775854E-2</v>
      </c>
      <c r="AR60" s="9">
        <f t="shared" si="56"/>
        <v>9.9766666666666666</v>
      </c>
      <c r="AS60" s="1">
        <f t="shared" si="57"/>
        <v>0.19</v>
      </c>
      <c r="AT60" s="1">
        <f t="shared" si="58"/>
        <v>13691.666666666666</v>
      </c>
      <c r="AU60" s="1">
        <f t="shared" si="59"/>
        <v>2125483.3953359234</v>
      </c>
    </row>
    <row r="61" spans="1:48" x14ac:dyDescent="0.15">
      <c r="C61" s="7">
        <v>3</v>
      </c>
      <c r="D61" s="7">
        <f t="shared" si="60"/>
        <v>-1.8719673100316401</v>
      </c>
      <c r="E61" s="10">
        <f t="shared" si="61"/>
        <v>-6.24380725708955</v>
      </c>
      <c r="F61" s="7" t="s">
        <v>83</v>
      </c>
      <c r="G61" s="1">
        <v>4</v>
      </c>
      <c r="H61" s="9">
        <f t="shared" si="42"/>
        <v>-1.8719673100316401</v>
      </c>
      <c r="I61" s="9">
        <f t="shared" si="43"/>
        <v>271.27803268996831</v>
      </c>
      <c r="J61" s="9">
        <f t="shared" si="44"/>
        <v>1.3626354621909129E-2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0.39182326148839641</v>
      </c>
      <c r="P61" s="9">
        <f t="shared" si="47"/>
        <v>5.3391227101539191E-3</v>
      </c>
      <c r="Q61" s="12">
        <f t="shared" si="48"/>
        <v>1.0144333149292447E-3</v>
      </c>
      <c r="R61" s="9">
        <f t="shared" si="49"/>
        <v>1.8955666666666669E-2</v>
      </c>
      <c r="S61" s="13">
        <f t="shared" si="50"/>
        <v>5.3516097996865207E-2</v>
      </c>
      <c r="T61" s="2">
        <f t="shared" si="51"/>
        <v>0.01</v>
      </c>
      <c r="U61" s="14">
        <f t="shared" si="52"/>
        <v>5.3516097996865204E-4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1.2535160979968651E-2</v>
      </c>
      <c r="AR61" s="9">
        <f t="shared" si="56"/>
        <v>9.9766666666666666</v>
      </c>
      <c r="AS61" s="1">
        <f t="shared" si="57"/>
        <v>0.19</v>
      </c>
      <c r="AT61" s="1">
        <f t="shared" si="58"/>
        <v>13691.666666666666</v>
      </c>
      <c r="AU61" s="1">
        <f t="shared" si="59"/>
        <v>2179716.9371172716</v>
      </c>
    </row>
    <row r="62" spans="1:48" x14ac:dyDescent="0.15">
      <c r="C62" s="7">
        <v>4</v>
      </c>
      <c r="D62" s="7">
        <f t="shared" si="60"/>
        <v>9.7123860659186203</v>
      </c>
      <c r="E62" s="10">
        <f t="shared" si="61"/>
        <v>-1.8719673100316401</v>
      </c>
      <c r="F62" s="7" t="s">
        <v>83</v>
      </c>
      <c r="G62" s="1">
        <v>5</v>
      </c>
      <c r="H62" s="9">
        <f t="shared" si="42"/>
        <v>9.7123860659186203</v>
      </c>
      <c r="I62" s="9">
        <f t="shared" si="43"/>
        <v>282.8623860659186</v>
      </c>
      <c r="J62" s="9">
        <f t="shared" si="44"/>
        <v>5.9260288680991029E-2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0.36715993183933038</v>
      </c>
      <c r="O62" s="9">
        <f t="shared" si="62"/>
        <v>0.1190908736055788</v>
      </c>
      <c r="P62" s="9">
        <f t="shared" si="47"/>
        <v>7.0573595491380146E-3</v>
      </c>
      <c r="Q62" s="12">
        <f t="shared" si="48"/>
        <v>1.3408983143362227E-3</v>
      </c>
      <c r="R62" s="9">
        <f t="shared" si="49"/>
        <v>1.8955666666666669E-2</v>
      </c>
      <c r="S62" s="13">
        <f t="shared" si="50"/>
        <v>7.0738652346856126E-2</v>
      </c>
      <c r="T62" s="2">
        <f t="shared" si="51"/>
        <v>0.01</v>
      </c>
      <c r="U62" s="14">
        <f t="shared" si="52"/>
        <v>7.0738652346856131E-4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1.2707386523468561E-2</v>
      </c>
      <c r="AR62" s="9">
        <f t="shared" si="56"/>
        <v>9.9766666666666666</v>
      </c>
      <c r="AS62" s="1">
        <f t="shared" si="57"/>
        <v>0.19</v>
      </c>
      <c r="AT62" s="1">
        <f t="shared" si="58"/>
        <v>13691.666666666666</v>
      </c>
      <c r="AU62" s="1">
        <f t="shared" si="59"/>
        <v>2209664.9317837046</v>
      </c>
    </row>
    <row r="63" spans="1:48" x14ac:dyDescent="0.15">
      <c r="C63" s="7">
        <v>5</v>
      </c>
      <c r="D63" s="7">
        <f t="shared" si="60"/>
        <v>16.296073201468701</v>
      </c>
      <c r="E63" s="10">
        <f t="shared" si="61"/>
        <v>9.7123860659186203</v>
      </c>
      <c r="F63" s="7" t="s">
        <v>85</v>
      </c>
      <c r="G63" s="1">
        <v>6</v>
      </c>
      <c r="H63" s="9">
        <f t="shared" si="42"/>
        <v>16.296073201468701</v>
      </c>
      <c r="I63" s="9">
        <f t="shared" si="43"/>
        <v>289.44607320146866</v>
      </c>
      <c r="J63" s="9">
        <f t="shared" si="44"/>
        <v>0.12965848312863193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0.21180018072310744</v>
      </c>
      <c r="P63" s="9">
        <f t="shared" si="47"/>
        <v>2.7461690158928218E-2</v>
      </c>
      <c r="Q63" s="12">
        <f t="shared" si="48"/>
        <v>5.2177211301963613E-3</v>
      </c>
      <c r="R63" s="9">
        <f t="shared" si="49"/>
        <v>1.8955666666666669E-2</v>
      </c>
      <c r="S63" s="13">
        <f t="shared" si="50"/>
        <v>0.27525917299293229</v>
      </c>
      <c r="T63" s="2">
        <f t="shared" si="51"/>
        <v>0.01</v>
      </c>
      <c r="U63" s="14">
        <f t="shared" si="52"/>
        <v>2.7525917299293231E-3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1.4752591729929324E-2</v>
      </c>
      <c r="AR63" s="9">
        <f t="shared" si="56"/>
        <v>9.9766666666666666</v>
      </c>
      <c r="AS63" s="1">
        <f t="shared" si="57"/>
        <v>0.19</v>
      </c>
      <c r="AT63" s="1">
        <f t="shared" si="58"/>
        <v>13691.666666666666</v>
      </c>
      <c r="AU63" s="1">
        <f t="shared" si="59"/>
        <v>2565302.0421109544</v>
      </c>
    </row>
    <row r="64" spans="1:48" x14ac:dyDescent="0.15">
      <c r="C64" s="7">
        <v>6</v>
      </c>
      <c r="D64" s="7">
        <f t="shared" si="60"/>
        <v>16.844197343557301</v>
      </c>
      <c r="E64" s="10">
        <f t="shared" si="61"/>
        <v>16.296073201468701</v>
      </c>
      <c r="F64" s="7" t="s">
        <v>83</v>
      </c>
      <c r="G64" s="1">
        <v>7</v>
      </c>
      <c r="H64" s="9">
        <f t="shared" si="42"/>
        <v>16.844197343557301</v>
      </c>
      <c r="I64" s="9">
        <f t="shared" si="43"/>
        <v>289.99419734355729</v>
      </c>
      <c r="J64" s="9">
        <f t="shared" si="44"/>
        <v>0.13817022772613799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0.2841051572308459</v>
      </c>
      <c r="P64" s="9">
        <f t="shared" si="47"/>
        <v>3.9254874272756216E-2</v>
      </c>
      <c r="Q64" s="12">
        <f t="shared" si="48"/>
        <v>7.4584261118236812E-3</v>
      </c>
      <c r="R64" s="9">
        <f t="shared" si="49"/>
        <v>1.8955666666666669E-2</v>
      </c>
      <c r="S64" s="13">
        <f t="shared" si="50"/>
        <v>0.39346683200223398</v>
      </c>
      <c r="T64" s="2">
        <f t="shared" si="51"/>
        <v>0.01</v>
      </c>
      <c r="U64" s="14">
        <f t="shared" si="52"/>
        <v>3.9346683200223399E-3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2.4034668320022341E-2</v>
      </c>
      <c r="AR64" s="9">
        <f t="shared" si="56"/>
        <v>9.9766666666666666</v>
      </c>
      <c r="AS64" s="1">
        <f t="shared" si="57"/>
        <v>0.19</v>
      </c>
      <c r="AT64" s="1">
        <f t="shared" si="58"/>
        <v>13691.666666666666</v>
      </c>
      <c r="AU64" s="1">
        <f t="shared" si="59"/>
        <v>4179345.8974213852</v>
      </c>
    </row>
    <row r="65" spans="1:48" x14ac:dyDescent="0.15">
      <c r="C65" s="7">
        <v>7</v>
      </c>
      <c r="D65" s="7">
        <f t="shared" si="60"/>
        <v>19.9958132772128</v>
      </c>
      <c r="E65" s="10">
        <f t="shared" si="61"/>
        <v>16.844197343557301</v>
      </c>
      <c r="F65" s="7" t="s">
        <v>83</v>
      </c>
      <c r="G65" s="1">
        <v>8</v>
      </c>
      <c r="H65" s="9">
        <f t="shared" si="42"/>
        <v>19.9958132772128</v>
      </c>
      <c r="I65" s="9">
        <f t="shared" si="43"/>
        <v>293.14581327721277</v>
      </c>
      <c r="J65" s="9">
        <f t="shared" si="44"/>
        <v>0.19823646069886502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0.34461694962475636</v>
      </c>
      <c r="P65" s="9">
        <f t="shared" si="47"/>
        <v>6.8315644390450764E-2</v>
      </c>
      <c r="Q65" s="12">
        <f t="shared" si="48"/>
        <v>1.2979972434185645E-2</v>
      </c>
      <c r="R65" s="9">
        <f t="shared" si="49"/>
        <v>1.8955666666666669E-2</v>
      </c>
      <c r="S65" s="13">
        <f t="shared" si="50"/>
        <v>0.68475420371317164</v>
      </c>
      <c r="T65" s="2">
        <f t="shared" si="51"/>
        <v>0.01</v>
      </c>
      <c r="U65" s="14">
        <f t="shared" si="52"/>
        <v>6.8475420371317168E-3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2.6947542037131716E-2</v>
      </c>
      <c r="AR65" s="9">
        <f t="shared" si="56"/>
        <v>9.9766666666666666</v>
      </c>
      <c r="AS65" s="1">
        <f t="shared" si="57"/>
        <v>0.19</v>
      </c>
      <c r="AT65" s="1">
        <f t="shared" si="58"/>
        <v>13691.666666666666</v>
      </c>
      <c r="AU65" s="1">
        <f t="shared" si="59"/>
        <v>4685860.3480146574</v>
      </c>
    </row>
    <row r="66" spans="1:48" x14ac:dyDescent="0.15">
      <c r="C66" s="7">
        <v>8</v>
      </c>
      <c r="D66" s="7">
        <f t="shared" si="60"/>
        <v>18.9564372892462</v>
      </c>
      <c r="E66" s="10">
        <f t="shared" si="61"/>
        <v>19.9958132772128</v>
      </c>
      <c r="F66" s="7" t="s">
        <v>83</v>
      </c>
      <c r="G66" s="1">
        <v>9</v>
      </c>
      <c r="H66" s="9">
        <f t="shared" si="42"/>
        <v>18.9564372892462</v>
      </c>
      <c r="I66" s="9">
        <f t="shared" si="43"/>
        <v>292.10643728924617</v>
      </c>
      <c r="J66" s="9">
        <f t="shared" si="44"/>
        <v>0.17613931088466281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0.3760679719009723</v>
      </c>
      <c r="P66" s="9">
        <f t="shared" si="47"/>
        <v>6.6240353416430003E-2</v>
      </c>
      <c r="Q66" s="12">
        <f t="shared" si="48"/>
        <v>1.2585667149121701E-2</v>
      </c>
      <c r="R66" s="9">
        <f t="shared" si="49"/>
        <v>1.8955666666666669E-2</v>
      </c>
      <c r="S66" s="13">
        <f t="shared" si="50"/>
        <v>0.66395275726458403</v>
      </c>
      <c r="T66" s="2">
        <f t="shared" si="51"/>
        <v>0.01</v>
      </c>
      <c r="U66" s="14">
        <f t="shared" si="52"/>
        <v>6.6395275726458406E-3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2.673952757264584E-2</v>
      </c>
      <c r="AR66" s="9">
        <f t="shared" si="56"/>
        <v>9.9766666666666666</v>
      </c>
      <c r="AS66" s="1">
        <f t="shared" si="57"/>
        <v>0.19</v>
      </c>
      <c r="AT66" s="1">
        <f t="shared" si="58"/>
        <v>13691.666666666666</v>
      </c>
      <c r="AU66" s="1">
        <f t="shared" si="59"/>
        <v>4649689.0812770547</v>
      </c>
    </row>
    <row r="67" spans="1:48" x14ac:dyDescent="0.15">
      <c r="C67" s="7">
        <v>9</v>
      </c>
      <c r="D67" s="7">
        <f t="shared" si="60"/>
        <v>14.5690240208374</v>
      </c>
      <c r="E67" s="10">
        <f t="shared" si="61"/>
        <v>18.9564372892462</v>
      </c>
      <c r="F67" s="7" t="s">
        <v>83</v>
      </c>
      <c r="G67" s="1">
        <v>10</v>
      </c>
      <c r="H67" s="9">
        <f t="shared" si="42"/>
        <v>14.5690240208374</v>
      </c>
      <c r="I67" s="9">
        <f t="shared" si="43"/>
        <v>287.71902402083737</v>
      </c>
      <c r="J67" s="9">
        <f t="shared" si="44"/>
        <v>0.10595152377001688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0.40959428515120899</v>
      </c>
      <c r="P67" s="9">
        <f t="shared" si="47"/>
        <v>4.3397138639261389E-2</v>
      </c>
      <c r="Q67" s="12">
        <f t="shared" si="48"/>
        <v>8.2454563414596643E-3</v>
      </c>
      <c r="R67" s="9">
        <f t="shared" si="49"/>
        <v>1.8955666666666669E-2</v>
      </c>
      <c r="S67" s="13">
        <f t="shared" si="50"/>
        <v>0.43498635455323809</v>
      </c>
      <c r="T67" s="2">
        <f t="shared" si="51"/>
        <v>0.01</v>
      </c>
      <c r="U67" s="14">
        <f t="shared" si="52"/>
        <v>4.3498635455323812E-3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2.4449863545532382E-2</v>
      </c>
      <c r="AR67" s="9">
        <f t="shared" si="56"/>
        <v>9.9766666666666666</v>
      </c>
      <c r="AS67" s="1">
        <f t="shared" si="57"/>
        <v>0.19</v>
      </c>
      <c r="AT67" s="1">
        <f t="shared" si="58"/>
        <v>13691.666666666666</v>
      </c>
      <c r="AU67" s="1">
        <f t="shared" si="59"/>
        <v>4251543.4596785177</v>
      </c>
    </row>
    <row r="68" spans="1:48" x14ac:dyDescent="0.15">
      <c r="C68" s="7">
        <v>10</v>
      </c>
      <c r="D68" s="7">
        <f t="shared" si="60"/>
        <v>8.3304651127279303</v>
      </c>
      <c r="E68" s="10">
        <f t="shared" si="61"/>
        <v>14.5690240208374</v>
      </c>
      <c r="F68" s="7" t="s">
        <v>83</v>
      </c>
      <c r="G68" s="1">
        <v>11</v>
      </c>
      <c r="H68" s="9">
        <f t="shared" si="42"/>
        <v>8.3304651127279303</v>
      </c>
      <c r="I68" s="9">
        <f t="shared" si="43"/>
        <v>281.48046511272793</v>
      </c>
      <c r="J68" s="9">
        <f t="shared" si="44"/>
        <v>5.0046059497983145E-2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0.34788728918635026</v>
      </c>
      <c r="O68" s="9">
        <f t="shared" si="62"/>
        <v>0.11807652399226404</v>
      </c>
      <c r="P68" s="9">
        <f t="shared" si="47"/>
        <v>5.9092647450318799E-3</v>
      </c>
      <c r="Q68" s="12">
        <f t="shared" si="48"/>
        <v>1.1227603015560572E-3</v>
      </c>
      <c r="R68" s="9">
        <f t="shared" si="49"/>
        <v>1.8955666666666669E-2</v>
      </c>
      <c r="S68" s="13">
        <f t="shared" si="50"/>
        <v>5.9230852773456862E-2</v>
      </c>
      <c r="T68" s="2">
        <f t="shared" si="51"/>
        <v>0.01</v>
      </c>
      <c r="U68" s="14">
        <f t="shared" si="52"/>
        <v>5.9230852773456866E-4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1.259230852773457E-2</v>
      </c>
      <c r="AR68" s="9">
        <f t="shared" si="56"/>
        <v>9.9766666666666666</v>
      </c>
      <c r="AS68" s="1">
        <f t="shared" si="57"/>
        <v>0.19</v>
      </c>
      <c r="AT68" s="1">
        <f t="shared" si="58"/>
        <v>13691.666666666666</v>
      </c>
      <c r="AU68" s="1">
        <f t="shared" si="59"/>
        <v>2189654.2229629937</v>
      </c>
    </row>
    <row r="69" spans="1:48" x14ac:dyDescent="0.15">
      <c r="C69" s="7">
        <v>11</v>
      </c>
      <c r="D69" s="7">
        <f t="shared" si="60"/>
        <v>2.67528753293097</v>
      </c>
      <c r="E69" s="10">
        <f t="shared" si="61"/>
        <v>8.3304651127279303</v>
      </c>
      <c r="F69" s="7" t="s">
        <v>85</v>
      </c>
      <c r="G69" s="1">
        <v>12</v>
      </c>
      <c r="H69" s="9">
        <f t="shared" si="42"/>
        <v>2.67528753293097</v>
      </c>
      <c r="I69" s="9">
        <f t="shared" si="43"/>
        <v>275.82528753293093</v>
      </c>
      <c r="J69" s="9">
        <f t="shared" si="44"/>
        <v>2.4624106400936922E-2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0.21193392591389884</v>
      </c>
      <c r="P69" s="9">
        <f t="shared" si="47"/>
        <v>5.2186835416721282E-3</v>
      </c>
      <c r="Q69" s="12">
        <f t="shared" si="48"/>
        <v>9.9154987291770426E-4</v>
      </c>
      <c r="R69" s="9">
        <f t="shared" si="49"/>
        <v>1.8955666666666669E-2</v>
      </c>
      <c r="S69" s="13">
        <f t="shared" si="50"/>
        <v>5.2308889492203074E-2</v>
      </c>
      <c r="T69" s="2">
        <f t="shared" si="51"/>
        <v>0.01</v>
      </c>
      <c r="U69" s="14">
        <f t="shared" si="52"/>
        <v>5.230888949220308E-4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1.2523088894922031E-2</v>
      </c>
      <c r="AR69" s="9">
        <f t="shared" si="56"/>
        <v>9.9766666666666666</v>
      </c>
      <c r="AS69" s="1">
        <f t="shared" si="57"/>
        <v>0.19</v>
      </c>
      <c r="AT69" s="1">
        <f t="shared" si="58"/>
        <v>13691.666666666666</v>
      </c>
      <c r="AU69" s="1">
        <f t="shared" si="59"/>
        <v>2177617.743633878</v>
      </c>
      <c r="AV69" s="1">
        <f>SUM(AU58:AU69)</f>
        <v>35474619.761193365</v>
      </c>
    </row>
    <row r="70" spans="1:48" x14ac:dyDescent="0.15">
      <c r="C70" s="7">
        <v>12</v>
      </c>
      <c r="D70" s="7">
        <f t="shared" si="60"/>
        <v>-0.834037345754709</v>
      </c>
      <c r="E70" s="10">
        <f t="shared" si="61"/>
        <v>2.67528753293097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1.86519820496774</v>
      </c>
      <c r="E73" s="7"/>
      <c r="F73" s="7"/>
      <c r="G73" s="1">
        <v>1</v>
      </c>
      <c r="H73" s="9">
        <f t="shared" ref="H73:H84" si="63">E74</f>
        <v>1.86519820496774</v>
      </c>
      <c r="I73" s="9">
        <f t="shared" ref="I73:I84" si="64">H73+273.15</f>
        <v>275.0151982049677</v>
      </c>
      <c r="J73" s="9">
        <f t="shared" ref="J73:J84" si="65">EXP(($C$15*(I73-$C$13))/($C$16*I73*$C$13))</f>
        <v>2.2192268483315108E-2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2.4300533989230046E-3</v>
      </c>
      <c r="Q73" s="12">
        <f t="shared" ref="Q73:Q84" si="69">P73*$B$75</f>
        <v>4.3740961180614084E-4</v>
      </c>
      <c r="R73" s="9">
        <f t="shared" ref="R73:R84" si="70">L73*$B$75</f>
        <v>1.9710000000000002E-2</v>
      </c>
      <c r="S73" s="13">
        <f t="shared" ref="S73:S84" si="71">Q73/R73</f>
        <v>2.2192268483315108E-2</v>
      </c>
      <c r="T73" s="2">
        <f t="shared" ref="T73:T84" si="72">$B$74/100</f>
        <v>0.01</v>
      </c>
      <c r="U73" s="14">
        <f t="shared" ref="U73:U84" si="73">S73*T73</f>
        <v>2.2192268483315109E-4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1.2821922684833151E-2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1191.6666666666667</v>
      </c>
      <c r="AU73" s="1">
        <f t="shared" ref="AU73:AU84" si="80">AT73*10000*AS73*0.67*AR73*AQ73</f>
        <v>201775.93674226222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-1.5602212823138</v>
      </c>
      <c r="E74" s="10">
        <f t="shared" ref="E74:E85" si="82">D73</f>
        <v>1.86519820496774</v>
      </c>
      <c r="F74" s="7" t="s">
        <v>83</v>
      </c>
      <c r="G74" s="1">
        <v>2</v>
      </c>
      <c r="H74" s="9">
        <f t="shared" si="63"/>
        <v>-1.5602212823138</v>
      </c>
      <c r="I74" s="9">
        <f t="shared" si="64"/>
        <v>271.58977871768616</v>
      </c>
      <c r="J74" s="9">
        <f t="shared" si="65"/>
        <v>1.4199474320621941E-2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0.21656994660107703</v>
      </c>
      <c r="P74" s="9">
        <f t="shared" si="68"/>
        <v>3.0751793953804583E-3</v>
      </c>
      <c r="Q74" s="12">
        <f t="shared" si="69"/>
        <v>5.5353229116848247E-4</v>
      </c>
      <c r="R74" s="9">
        <f t="shared" si="70"/>
        <v>1.9710000000000002E-2</v>
      </c>
      <c r="S74" s="13">
        <f t="shared" si="71"/>
        <v>2.8083830094798701E-2</v>
      </c>
      <c r="T74" s="2">
        <f t="shared" si="72"/>
        <v>0.01</v>
      </c>
      <c r="U74" s="14">
        <f t="shared" si="73"/>
        <v>2.8083830094798701E-4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1.2880838300947987E-2</v>
      </c>
      <c r="AR74" s="9">
        <f t="shared" si="77"/>
        <v>10.950000000000001</v>
      </c>
      <c r="AS74" s="1">
        <f t="shared" si="78"/>
        <v>0.18</v>
      </c>
      <c r="AT74" s="1">
        <f t="shared" si="79"/>
        <v>1191.6666666666667</v>
      </c>
      <c r="AU74" s="1">
        <f t="shared" si="80"/>
        <v>202703.07956807106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-6.24380725708955</v>
      </c>
      <c r="E75" s="10">
        <f t="shared" si="82"/>
        <v>-1.5602212823138</v>
      </c>
      <c r="F75" s="7" t="s">
        <v>83</v>
      </c>
      <c r="G75" s="1">
        <v>3</v>
      </c>
      <c r="H75" s="9">
        <f t="shared" si="63"/>
        <v>-6.24380725708955</v>
      </c>
      <c r="I75" s="9">
        <f t="shared" si="64"/>
        <v>266.90619274291043</v>
      </c>
      <c r="J75" s="9">
        <f t="shared" si="65"/>
        <v>7.5693054752760617E-3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0.32299476720569659</v>
      </c>
      <c r="P75" s="9">
        <f t="shared" si="68"/>
        <v>2.4448460598955959E-3</v>
      </c>
      <c r="Q75" s="12">
        <f t="shared" si="69"/>
        <v>4.4007229078120723E-4</v>
      </c>
      <c r="R75" s="9">
        <f t="shared" si="70"/>
        <v>1.9710000000000002E-2</v>
      </c>
      <c r="S75" s="13">
        <f t="shared" si="71"/>
        <v>2.2327361277585347E-2</v>
      </c>
      <c r="T75" s="2">
        <f t="shared" si="72"/>
        <v>0.01</v>
      </c>
      <c r="U75" s="14">
        <f t="shared" si="73"/>
        <v>2.2327361277585348E-4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1.2823273612775854E-2</v>
      </c>
      <c r="AR75" s="9">
        <f t="shared" si="77"/>
        <v>10.950000000000001</v>
      </c>
      <c r="AS75" s="1">
        <f t="shared" si="78"/>
        <v>0.18</v>
      </c>
      <c r="AT75" s="1">
        <f t="shared" si="79"/>
        <v>1191.6666666666667</v>
      </c>
      <c r="AU75" s="1">
        <f t="shared" si="80"/>
        <v>201797.19601497898</v>
      </c>
    </row>
    <row r="76" spans="1:48" x14ac:dyDescent="0.15">
      <c r="C76" s="7">
        <v>3</v>
      </c>
      <c r="D76" s="7">
        <f t="shared" si="81"/>
        <v>-1.8719673100316401</v>
      </c>
      <c r="E76" s="10">
        <f t="shared" si="82"/>
        <v>-6.24380725708955</v>
      </c>
      <c r="F76" s="7" t="s">
        <v>83</v>
      </c>
      <c r="G76" s="1">
        <v>4</v>
      </c>
      <c r="H76" s="9">
        <f t="shared" si="63"/>
        <v>-1.8719673100316401</v>
      </c>
      <c r="I76" s="9">
        <f t="shared" si="64"/>
        <v>271.27803268996831</v>
      </c>
      <c r="J76" s="9">
        <f t="shared" si="65"/>
        <v>1.3626354621909129E-2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0.43004992114580098</v>
      </c>
      <c r="P76" s="9">
        <f t="shared" si="68"/>
        <v>5.8600127306567412E-3</v>
      </c>
      <c r="Q76" s="12">
        <f t="shared" si="69"/>
        <v>1.0548022915182133E-3</v>
      </c>
      <c r="R76" s="9">
        <f t="shared" si="70"/>
        <v>1.9710000000000002E-2</v>
      </c>
      <c r="S76" s="13">
        <f t="shared" si="71"/>
        <v>5.3516097996865207E-2</v>
      </c>
      <c r="T76" s="2">
        <f t="shared" si="72"/>
        <v>0.01</v>
      </c>
      <c r="U76" s="14">
        <f t="shared" si="73"/>
        <v>5.3516097996865204E-4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1.3135160979968651E-2</v>
      </c>
      <c r="AR76" s="9">
        <f t="shared" si="77"/>
        <v>10.950000000000001</v>
      </c>
      <c r="AS76" s="1">
        <f t="shared" si="78"/>
        <v>0.18</v>
      </c>
      <c r="AT76" s="1">
        <f t="shared" si="79"/>
        <v>1191.6666666666667</v>
      </c>
      <c r="AU76" s="1">
        <f t="shared" si="80"/>
        <v>206705.30279586333</v>
      </c>
    </row>
    <row r="77" spans="1:48" x14ac:dyDescent="0.15">
      <c r="C77" s="7">
        <v>4</v>
      </c>
      <c r="D77" s="7">
        <f t="shared" si="81"/>
        <v>9.7123860659186203</v>
      </c>
      <c r="E77" s="10">
        <f t="shared" si="82"/>
        <v>-1.8719673100316401</v>
      </c>
      <c r="F77" s="7" t="s">
        <v>83</v>
      </c>
      <c r="G77" s="1">
        <v>5</v>
      </c>
      <c r="H77" s="9">
        <f t="shared" si="63"/>
        <v>9.7123860659186203</v>
      </c>
      <c r="I77" s="9">
        <f t="shared" si="64"/>
        <v>282.8623860659186</v>
      </c>
      <c r="J77" s="9">
        <f t="shared" si="65"/>
        <v>5.9260288680991029E-2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0.40298041299438703</v>
      </c>
      <c r="O77" s="9">
        <f t="shared" si="83"/>
        <v>0.13070949542075727</v>
      </c>
      <c r="P77" s="9">
        <f t="shared" si="68"/>
        <v>7.7458824319807506E-3</v>
      </c>
      <c r="Q77" s="12">
        <f t="shared" si="69"/>
        <v>1.3942588377565351E-3</v>
      </c>
      <c r="R77" s="9">
        <f t="shared" si="70"/>
        <v>1.9710000000000002E-2</v>
      </c>
      <c r="S77" s="13">
        <f t="shared" si="71"/>
        <v>7.0738652346856168E-2</v>
      </c>
      <c r="T77" s="2">
        <f t="shared" si="72"/>
        <v>0.01</v>
      </c>
      <c r="U77" s="14">
        <f t="shared" si="73"/>
        <v>7.0738652346856174E-4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1.3307386523468561E-2</v>
      </c>
      <c r="AR77" s="9">
        <f t="shared" si="77"/>
        <v>10.950000000000001</v>
      </c>
      <c r="AS77" s="1">
        <f t="shared" si="78"/>
        <v>0.18</v>
      </c>
      <c r="AT77" s="1">
        <f t="shared" si="79"/>
        <v>1191.6666666666667</v>
      </c>
      <c r="AU77" s="1">
        <f t="shared" si="80"/>
        <v>209415.58043712116</v>
      </c>
    </row>
    <row r="78" spans="1:48" x14ac:dyDescent="0.15">
      <c r="C78" s="7">
        <v>5</v>
      </c>
      <c r="D78" s="7">
        <f t="shared" si="81"/>
        <v>16.296073201468701</v>
      </c>
      <c r="E78" s="10">
        <f t="shared" si="82"/>
        <v>9.7123860659186203</v>
      </c>
      <c r="F78" s="7" t="s">
        <v>85</v>
      </c>
      <c r="G78" s="1">
        <v>6</v>
      </c>
      <c r="H78" s="9">
        <f t="shared" si="63"/>
        <v>16.296073201468701</v>
      </c>
      <c r="I78" s="9">
        <f t="shared" si="64"/>
        <v>289.44607320146866</v>
      </c>
      <c r="J78" s="9">
        <f t="shared" si="65"/>
        <v>0.12965848312863193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0.23246361298877655</v>
      </c>
      <c r="P78" s="9">
        <f t="shared" si="68"/>
        <v>3.0140879442726105E-2</v>
      </c>
      <c r="Q78" s="12">
        <f t="shared" si="69"/>
        <v>5.4253582996906984E-3</v>
      </c>
      <c r="R78" s="9">
        <f t="shared" si="70"/>
        <v>1.9710000000000002E-2</v>
      </c>
      <c r="S78" s="13">
        <f t="shared" si="71"/>
        <v>0.2752591729929324</v>
      </c>
      <c r="T78" s="2">
        <f t="shared" si="72"/>
        <v>0.01</v>
      </c>
      <c r="U78" s="14">
        <f t="shared" si="73"/>
        <v>2.752591729929324E-3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1.5352591729929324E-2</v>
      </c>
      <c r="AR78" s="9">
        <f t="shared" si="77"/>
        <v>10.950000000000001</v>
      </c>
      <c r="AS78" s="1">
        <f t="shared" si="78"/>
        <v>0.18</v>
      </c>
      <c r="AT78" s="1">
        <f t="shared" si="79"/>
        <v>1191.6666666666667</v>
      </c>
      <c r="AU78" s="1">
        <f t="shared" si="80"/>
        <v>241600.55039111385</v>
      </c>
    </row>
    <row r="79" spans="1:48" x14ac:dyDescent="0.15">
      <c r="C79" s="7">
        <v>6</v>
      </c>
      <c r="D79" s="7">
        <f t="shared" si="81"/>
        <v>16.844197343557301</v>
      </c>
      <c r="E79" s="10">
        <f t="shared" si="82"/>
        <v>16.296073201468701</v>
      </c>
      <c r="F79" s="7" t="s">
        <v>83</v>
      </c>
      <c r="G79" s="1">
        <v>7</v>
      </c>
      <c r="H79" s="9">
        <f t="shared" si="63"/>
        <v>16.844197343557301</v>
      </c>
      <c r="I79" s="9">
        <f t="shared" si="64"/>
        <v>289.99419734355729</v>
      </c>
      <c r="J79" s="9">
        <f t="shared" si="65"/>
        <v>0.13817022772613799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0.31182273354605045</v>
      </c>
      <c r="P79" s="9">
        <f t="shared" si="68"/>
        <v>4.3084618104244639E-2</v>
      </c>
      <c r="Q79" s="12">
        <f t="shared" si="69"/>
        <v>7.755231258764035E-3</v>
      </c>
      <c r="R79" s="9">
        <f t="shared" si="70"/>
        <v>1.9710000000000002E-2</v>
      </c>
      <c r="S79" s="13">
        <f t="shared" si="71"/>
        <v>0.39346683200223409</v>
      </c>
      <c r="T79" s="2">
        <f t="shared" si="72"/>
        <v>0.01</v>
      </c>
      <c r="U79" s="14">
        <f t="shared" si="73"/>
        <v>3.9346683200223408E-3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2.5534668320022342E-2</v>
      </c>
      <c r="AR79" s="9">
        <f t="shared" si="77"/>
        <v>10.950000000000001</v>
      </c>
      <c r="AS79" s="1">
        <f t="shared" si="78"/>
        <v>0.18</v>
      </c>
      <c r="AT79" s="1">
        <f t="shared" si="79"/>
        <v>1191.6666666666667</v>
      </c>
      <c r="AU79" s="1">
        <f t="shared" si="80"/>
        <v>401833.77690851525</v>
      </c>
    </row>
    <row r="80" spans="1:48" x14ac:dyDescent="0.15">
      <c r="C80" s="7">
        <v>7</v>
      </c>
      <c r="D80" s="7">
        <f t="shared" si="81"/>
        <v>19.9958132772128</v>
      </c>
      <c r="E80" s="10">
        <f t="shared" si="82"/>
        <v>16.844197343557301</v>
      </c>
      <c r="F80" s="7" t="s">
        <v>83</v>
      </c>
      <c r="G80" s="1">
        <v>8</v>
      </c>
      <c r="H80" s="9">
        <f t="shared" si="63"/>
        <v>19.9958132772128</v>
      </c>
      <c r="I80" s="9">
        <f t="shared" si="64"/>
        <v>293.14581327721277</v>
      </c>
      <c r="J80" s="9">
        <f t="shared" si="65"/>
        <v>0.19823646069886502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0.3782381154418058</v>
      </c>
      <c r="P80" s="9">
        <f t="shared" si="68"/>
        <v>7.4980585306592309E-2</v>
      </c>
      <c r="Q80" s="12">
        <f t="shared" si="69"/>
        <v>1.3496505355186615E-2</v>
      </c>
      <c r="R80" s="9">
        <f t="shared" si="70"/>
        <v>1.9710000000000002E-2</v>
      </c>
      <c r="S80" s="13">
        <f t="shared" si="71"/>
        <v>0.68475420371317164</v>
      </c>
      <c r="T80" s="2">
        <f t="shared" si="72"/>
        <v>0.01</v>
      </c>
      <c r="U80" s="14">
        <f t="shared" si="73"/>
        <v>6.8475420371317168E-3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2.8447542037131717E-2</v>
      </c>
      <c r="AR80" s="9">
        <f t="shared" si="77"/>
        <v>10.950000000000001</v>
      </c>
      <c r="AS80" s="1">
        <f t="shared" si="78"/>
        <v>0.18</v>
      </c>
      <c r="AT80" s="1">
        <f t="shared" si="79"/>
        <v>1191.6666666666667</v>
      </c>
      <c r="AU80" s="1">
        <f t="shared" si="80"/>
        <v>447673.06617336918</v>
      </c>
    </row>
    <row r="81" spans="1:48" x14ac:dyDescent="0.15">
      <c r="C81" s="7">
        <v>8</v>
      </c>
      <c r="D81" s="7">
        <f t="shared" si="81"/>
        <v>18.9564372892462</v>
      </c>
      <c r="E81" s="10">
        <f t="shared" si="82"/>
        <v>19.9958132772128</v>
      </c>
      <c r="F81" s="7" t="s">
        <v>83</v>
      </c>
      <c r="G81" s="1">
        <v>9</v>
      </c>
      <c r="H81" s="9">
        <f t="shared" si="63"/>
        <v>18.9564372892462</v>
      </c>
      <c r="I81" s="9">
        <f t="shared" si="64"/>
        <v>292.10643728924617</v>
      </c>
      <c r="J81" s="9">
        <f t="shared" si="65"/>
        <v>0.17613931088466281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0.41275753013521349</v>
      </c>
      <c r="P81" s="9">
        <f t="shared" si="68"/>
        <v>7.2702826920471947E-2</v>
      </c>
      <c r="Q81" s="12">
        <f t="shared" si="69"/>
        <v>1.3086508845684949E-2</v>
      </c>
      <c r="R81" s="9">
        <f t="shared" si="70"/>
        <v>1.9710000000000002E-2</v>
      </c>
      <c r="S81" s="13">
        <f t="shared" si="71"/>
        <v>0.66395275726458391</v>
      </c>
      <c r="T81" s="2">
        <f t="shared" si="72"/>
        <v>0.01</v>
      </c>
      <c r="U81" s="14">
        <f t="shared" si="73"/>
        <v>6.6395275726458397E-3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2.8239527572645841E-2</v>
      </c>
      <c r="AR81" s="9">
        <f t="shared" si="77"/>
        <v>10.950000000000001</v>
      </c>
      <c r="AS81" s="1">
        <f t="shared" si="78"/>
        <v>0.18</v>
      </c>
      <c r="AT81" s="1">
        <f t="shared" si="79"/>
        <v>1191.6666666666667</v>
      </c>
      <c r="AU81" s="1">
        <f t="shared" si="80"/>
        <v>444399.58570875635</v>
      </c>
    </row>
    <row r="82" spans="1:48" x14ac:dyDescent="0.15">
      <c r="C82" s="7">
        <v>9</v>
      </c>
      <c r="D82" s="7">
        <f t="shared" si="81"/>
        <v>14.5690240208374</v>
      </c>
      <c r="E82" s="10">
        <f t="shared" si="82"/>
        <v>18.9564372892462</v>
      </c>
      <c r="F82" s="7" t="s">
        <v>83</v>
      </c>
      <c r="G82" s="1">
        <v>10</v>
      </c>
      <c r="H82" s="9">
        <f t="shared" si="63"/>
        <v>14.5690240208374</v>
      </c>
      <c r="I82" s="9">
        <f t="shared" si="64"/>
        <v>287.71902402083737</v>
      </c>
      <c r="J82" s="9">
        <f t="shared" si="65"/>
        <v>0.10595152377001688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0.44955470321474156</v>
      </c>
      <c r="P82" s="9">
        <f t="shared" si="68"/>
        <v>4.763100582357957E-2</v>
      </c>
      <c r="Q82" s="12">
        <f t="shared" si="69"/>
        <v>8.573581048244322E-3</v>
      </c>
      <c r="R82" s="9">
        <f t="shared" si="70"/>
        <v>1.9710000000000002E-2</v>
      </c>
      <c r="S82" s="13">
        <f t="shared" si="71"/>
        <v>0.43498635455323803</v>
      </c>
      <c r="T82" s="2">
        <f t="shared" si="72"/>
        <v>0.01</v>
      </c>
      <c r="U82" s="14">
        <f t="shared" si="73"/>
        <v>4.3498635455323804E-3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2.594986354553238E-2</v>
      </c>
      <c r="AR82" s="9">
        <f t="shared" si="77"/>
        <v>10.950000000000001</v>
      </c>
      <c r="AS82" s="1">
        <f t="shared" si="78"/>
        <v>0.18</v>
      </c>
      <c r="AT82" s="1">
        <f t="shared" si="79"/>
        <v>1191.6666666666667</v>
      </c>
      <c r="AU82" s="1">
        <f t="shared" si="80"/>
        <v>408367.61801935744</v>
      </c>
    </row>
    <row r="83" spans="1:48" x14ac:dyDescent="0.15">
      <c r="C83" s="7">
        <v>10</v>
      </c>
      <c r="D83" s="7">
        <f t="shared" si="81"/>
        <v>8.3304651127279303</v>
      </c>
      <c r="E83" s="10">
        <f t="shared" si="82"/>
        <v>14.5690240208374</v>
      </c>
      <c r="F83" s="7" t="s">
        <v>83</v>
      </c>
      <c r="G83" s="1">
        <v>11</v>
      </c>
      <c r="H83" s="9">
        <f t="shared" si="63"/>
        <v>8.3304651127279303</v>
      </c>
      <c r="I83" s="9">
        <f t="shared" si="64"/>
        <v>281.48046511272793</v>
      </c>
      <c r="J83" s="9">
        <f t="shared" si="65"/>
        <v>5.0046059497983145E-2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0.38182751252160385</v>
      </c>
      <c r="O83" s="9">
        <f t="shared" si="83"/>
        <v>0.12959618486955815</v>
      </c>
      <c r="P83" s="9">
        <f t="shared" si="68"/>
        <v>6.4857783786935299E-3</v>
      </c>
      <c r="Q83" s="12">
        <f t="shared" si="69"/>
        <v>1.1674401081648354E-3</v>
      </c>
      <c r="R83" s="9">
        <f t="shared" si="70"/>
        <v>1.9710000000000002E-2</v>
      </c>
      <c r="S83" s="13">
        <f t="shared" si="71"/>
        <v>5.9230852773456889E-2</v>
      </c>
      <c r="T83" s="2">
        <f t="shared" si="72"/>
        <v>0.01</v>
      </c>
      <c r="U83" s="14">
        <f t="shared" si="73"/>
        <v>5.9230852773456888E-4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1.3192308527734569E-2</v>
      </c>
      <c r="AR83" s="9">
        <f t="shared" si="77"/>
        <v>10.950000000000001</v>
      </c>
      <c r="AS83" s="1">
        <f t="shared" si="78"/>
        <v>0.18</v>
      </c>
      <c r="AT83" s="1">
        <f t="shared" si="79"/>
        <v>1191.6666666666667</v>
      </c>
      <c r="AU83" s="1">
        <f t="shared" si="80"/>
        <v>207604.62189693944</v>
      </c>
    </row>
    <row r="84" spans="1:48" x14ac:dyDescent="0.15">
      <c r="C84" s="7">
        <v>11</v>
      </c>
      <c r="D84" s="7">
        <f t="shared" si="81"/>
        <v>2.67528753293097</v>
      </c>
      <c r="E84" s="10">
        <f t="shared" si="82"/>
        <v>8.3304651127279303</v>
      </c>
      <c r="F84" s="7" t="s">
        <v>85</v>
      </c>
      <c r="G84" s="1">
        <v>12</v>
      </c>
      <c r="H84" s="9">
        <f t="shared" si="63"/>
        <v>2.67528753293097</v>
      </c>
      <c r="I84" s="9">
        <f t="shared" si="64"/>
        <v>275.82528753293093</v>
      </c>
      <c r="J84" s="9">
        <f t="shared" si="65"/>
        <v>2.4624106400936922E-2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0.23261040649086465</v>
      </c>
      <c r="P84" s="9">
        <f t="shared" si="68"/>
        <v>5.72782339939624E-3</v>
      </c>
      <c r="Q84" s="12">
        <f t="shared" si="69"/>
        <v>1.0310082118913232E-3</v>
      </c>
      <c r="R84" s="9">
        <f t="shared" si="70"/>
        <v>1.9710000000000002E-2</v>
      </c>
      <c r="S84" s="13">
        <f t="shared" si="71"/>
        <v>5.2308889492203102E-2</v>
      </c>
      <c r="T84" s="2">
        <f t="shared" si="72"/>
        <v>0.01</v>
      </c>
      <c r="U84" s="14">
        <f t="shared" si="73"/>
        <v>5.2308889492203102E-4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1.312308889492203E-2</v>
      </c>
      <c r="AR84" s="9">
        <f t="shared" si="77"/>
        <v>10.950000000000001</v>
      </c>
      <c r="AS84" s="1">
        <f t="shared" si="78"/>
        <v>0.18</v>
      </c>
      <c r="AT84" s="1">
        <f t="shared" si="79"/>
        <v>1191.6666666666667</v>
      </c>
      <c r="AU84" s="1">
        <f t="shared" si="80"/>
        <v>206515.32689844232</v>
      </c>
      <c r="AV84" s="1">
        <f>SUM(AU73:AU84)</f>
        <v>3380391.6415547901</v>
      </c>
    </row>
    <row r="85" spans="1:48" x14ac:dyDescent="0.15">
      <c r="C85" s="7">
        <v>12</v>
      </c>
      <c r="D85" s="7">
        <f t="shared" si="81"/>
        <v>-0.834037345754709</v>
      </c>
      <c r="E85" s="10">
        <f t="shared" si="82"/>
        <v>2.67528753293097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1.86519820496774</v>
      </c>
      <c r="E89" s="7"/>
      <c r="F89" s="7"/>
      <c r="G89" s="1">
        <v>1</v>
      </c>
      <c r="H89" s="9">
        <f t="shared" ref="H89:H100" si="84">E90</f>
        <v>1.86519820496774</v>
      </c>
      <c r="I89" s="9">
        <f t="shared" ref="I89:I100" si="85">H89+273.15</f>
        <v>275.0151982049677</v>
      </c>
      <c r="J89" s="9">
        <f t="shared" ref="J89:J100" si="86">EXP(($C$15*(I89-$C$13))/($C$16*I89*$C$13))</f>
        <v>2.2192268483315108E-2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0.11773608717781955</v>
      </c>
      <c r="Q89" s="12">
        <f t="shared" ref="Q89:Q100" si="90">P89*$B$91</f>
        <v>5.2981239230018802E-2</v>
      </c>
      <c r="R89" s="9">
        <f t="shared" ref="R89:R100" si="91">L89*$B$91</f>
        <v>2.3873737500000001</v>
      </c>
      <c r="S89" s="13">
        <f t="shared" ref="S89:S100" si="92">Q89/R89</f>
        <v>2.2192268483315108E-2</v>
      </c>
      <c r="T89" s="2">
        <f t="shared" ref="T89:T100" si="93">$B$90/100</f>
        <v>0.51</v>
      </c>
      <c r="U89" s="14">
        <f t="shared" ref="U89:U100" si="94">S89*T89</f>
        <v>1.1318056926490705E-2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3.374939416333695E-2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47666.666666666664</v>
      </c>
      <c r="AN89" s="1">
        <f t="shared" ref="AN89:AN100" si="99">AM89*10000*AK89*AJ89</f>
        <v>167347214.69376031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-1.5602212823138</v>
      </c>
      <c r="E90" s="10">
        <f t="shared" ref="E90:E101" si="101">D89</f>
        <v>1.86519820496774</v>
      </c>
      <c r="F90" s="7" t="s">
        <v>83</v>
      </c>
      <c r="G90" s="1">
        <v>2</v>
      </c>
      <c r="H90" s="9">
        <f t="shared" si="84"/>
        <v>-1.5602212823138</v>
      </c>
      <c r="I90" s="9">
        <f t="shared" si="85"/>
        <v>271.58977871768616</v>
      </c>
      <c r="J90" s="9">
        <f t="shared" si="86"/>
        <v>1.4199474320621941E-2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10.49281391282218</v>
      </c>
      <c r="P90" s="9">
        <f t="shared" si="89"/>
        <v>0.14899244170618317</v>
      </c>
      <c r="Q90" s="12">
        <f t="shared" si="90"/>
        <v>6.7046598767782434E-2</v>
      </c>
      <c r="R90" s="9">
        <f t="shared" si="91"/>
        <v>2.3873737500000001</v>
      </c>
      <c r="S90" s="13">
        <f t="shared" si="92"/>
        <v>2.8083830094798701E-2</v>
      </c>
      <c r="T90" s="2">
        <f t="shared" si="93"/>
        <v>0.51</v>
      </c>
      <c r="U90" s="14">
        <f t="shared" si="94"/>
        <v>1.4322753348347338E-2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3.4655310134526725E-2</v>
      </c>
      <c r="AK90" s="9">
        <f t="shared" si="96"/>
        <v>10.4025</v>
      </c>
      <c r="AL90" s="1">
        <f t="shared" si="97"/>
        <v>0.45</v>
      </c>
      <c r="AM90" s="17">
        <f t="shared" si="98"/>
        <v>47666.666666666664</v>
      </c>
      <c r="AN90" s="1">
        <f t="shared" si="99"/>
        <v>171839221.68480408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-6.24380725708955</v>
      </c>
      <c r="E91" s="10">
        <f t="shared" si="101"/>
        <v>-1.5602212823138</v>
      </c>
      <c r="F91" s="7" t="s">
        <v>83</v>
      </c>
      <c r="G91" s="1">
        <v>3</v>
      </c>
      <c r="H91" s="9">
        <f t="shared" si="84"/>
        <v>-6.24380725708955</v>
      </c>
      <c r="I91" s="9">
        <f t="shared" si="85"/>
        <v>266.90619274291043</v>
      </c>
      <c r="J91" s="9">
        <f t="shared" si="86"/>
        <v>7.5693054752760617E-3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15.649096471115998</v>
      </c>
      <c r="P91" s="9">
        <f t="shared" si="89"/>
        <v>0.11845279160194162</v>
      </c>
      <c r="Q91" s="12">
        <f t="shared" si="90"/>
        <v>5.330375622087373E-2</v>
      </c>
      <c r="R91" s="9">
        <f t="shared" si="91"/>
        <v>2.3873737500000001</v>
      </c>
      <c r="S91" s="13">
        <f t="shared" si="92"/>
        <v>2.2327361277585351E-2</v>
      </c>
      <c r="T91" s="2">
        <f t="shared" si="93"/>
        <v>0.51</v>
      </c>
      <c r="U91" s="14">
        <f t="shared" si="94"/>
        <v>1.1386954251568529E-2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3.3770166706847911E-2</v>
      </c>
      <c r="AK91" s="9">
        <f t="shared" si="96"/>
        <v>10.4025</v>
      </c>
      <c r="AL91" s="1">
        <f t="shared" si="97"/>
        <v>0.45</v>
      </c>
      <c r="AM91" s="17">
        <f t="shared" si="98"/>
        <v>47666.666666666664</v>
      </c>
      <c r="AN91" s="1">
        <f t="shared" si="99"/>
        <v>167450215.87007299</v>
      </c>
    </row>
    <row r="92" spans="1:48" x14ac:dyDescent="0.15">
      <c r="C92" s="7">
        <v>3</v>
      </c>
      <c r="D92" s="7">
        <f t="shared" si="100"/>
        <v>-1.8719673100316401</v>
      </c>
      <c r="E92" s="10">
        <f t="shared" si="101"/>
        <v>-6.24380725708955</v>
      </c>
      <c r="F92" s="7" t="s">
        <v>83</v>
      </c>
      <c r="G92" s="1">
        <v>4</v>
      </c>
      <c r="H92" s="9">
        <f t="shared" si="84"/>
        <v>-1.8719673100316401</v>
      </c>
      <c r="I92" s="9">
        <f t="shared" si="85"/>
        <v>271.27803268996831</v>
      </c>
      <c r="J92" s="9">
        <f t="shared" si="86"/>
        <v>1.3626354621909129E-2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20.835918679514055</v>
      </c>
      <c r="P92" s="9">
        <f t="shared" si="89"/>
        <v>0.28391761680031907</v>
      </c>
      <c r="Q92" s="12">
        <f t="shared" si="90"/>
        <v>0.1277629275601436</v>
      </c>
      <c r="R92" s="9">
        <f t="shared" si="91"/>
        <v>2.3873737500000001</v>
      </c>
      <c r="S92" s="13">
        <f t="shared" si="92"/>
        <v>5.3516097996865214E-2</v>
      </c>
      <c r="T92" s="2">
        <f t="shared" si="93"/>
        <v>0.51</v>
      </c>
      <c r="U92" s="14">
        <f t="shared" si="94"/>
        <v>2.7293209978401258E-2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3.8565902808487984E-2</v>
      </c>
      <c r="AK92" s="9">
        <f t="shared" si="96"/>
        <v>10.4025</v>
      </c>
      <c r="AL92" s="1">
        <f t="shared" si="97"/>
        <v>0.45</v>
      </c>
      <c r="AM92" s="17">
        <f t="shared" si="98"/>
        <v>47666.666666666664</v>
      </c>
      <c r="AN92" s="1">
        <f t="shared" si="99"/>
        <v>191229993.22345784</v>
      </c>
    </row>
    <row r="93" spans="1:48" x14ac:dyDescent="0.15">
      <c r="C93" s="7">
        <v>4</v>
      </c>
      <c r="D93" s="7">
        <f t="shared" si="100"/>
        <v>9.7123860659186203</v>
      </c>
      <c r="E93" s="10">
        <f t="shared" si="101"/>
        <v>-1.8719673100316401</v>
      </c>
      <c r="F93" s="7" t="s">
        <v>83</v>
      </c>
      <c r="G93" s="1">
        <v>5</v>
      </c>
      <c r="H93" s="9">
        <f t="shared" si="84"/>
        <v>9.7123860659186203</v>
      </c>
      <c r="I93" s="9">
        <f t="shared" si="85"/>
        <v>282.8623860659186</v>
      </c>
      <c r="J93" s="9">
        <f t="shared" si="86"/>
        <v>5.9260288680991029E-2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19.52440100957805</v>
      </c>
      <c r="O93" s="9">
        <f t="shared" si="102"/>
        <v>6.3328750531356839</v>
      </c>
      <c r="P93" s="9">
        <f t="shared" si="89"/>
        <v>0.37528800382946703</v>
      </c>
      <c r="Q93" s="12">
        <f t="shared" si="90"/>
        <v>0.16887960172326016</v>
      </c>
      <c r="R93" s="9">
        <f t="shared" si="91"/>
        <v>2.3873737500000001</v>
      </c>
      <c r="S93" s="13">
        <f t="shared" si="92"/>
        <v>7.0738652346856098E-2</v>
      </c>
      <c r="T93" s="2">
        <f t="shared" si="93"/>
        <v>0.51</v>
      </c>
      <c r="U93" s="14">
        <f t="shared" si="94"/>
        <v>3.6076712696896614E-2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3.3788128878114332E-2</v>
      </c>
      <c r="AK93" s="9">
        <f t="shared" si="96"/>
        <v>10.4025</v>
      </c>
      <c r="AL93" s="1">
        <f t="shared" si="97"/>
        <v>0.45</v>
      </c>
      <c r="AM93" s="17">
        <f t="shared" si="98"/>
        <v>47666.666666666664</v>
      </c>
      <c r="AN93" s="1">
        <f t="shared" si="99"/>
        <v>167539281.74535182</v>
      </c>
    </row>
    <row r="94" spans="1:48" x14ac:dyDescent="0.15">
      <c r="C94" s="7">
        <v>5</v>
      </c>
      <c r="D94" s="7">
        <f t="shared" si="100"/>
        <v>16.296073201468701</v>
      </c>
      <c r="E94" s="10">
        <f t="shared" si="101"/>
        <v>9.7123860659186203</v>
      </c>
      <c r="F94" s="7" t="s">
        <v>85</v>
      </c>
      <c r="G94" s="1">
        <v>6</v>
      </c>
      <c r="H94" s="9">
        <f t="shared" si="84"/>
        <v>16.296073201468701</v>
      </c>
      <c r="I94" s="9">
        <f t="shared" si="85"/>
        <v>289.44607320146866</v>
      </c>
      <c r="J94" s="9">
        <f t="shared" si="86"/>
        <v>0.12965848312863193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11.262862049306216</v>
      </c>
      <c r="P94" s="9">
        <f t="shared" si="89"/>
        <v>1.4603256090000789</v>
      </c>
      <c r="Q94" s="12">
        <f t="shared" si="90"/>
        <v>0.65714652405003549</v>
      </c>
      <c r="R94" s="9">
        <f t="shared" si="91"/>
        <v>2.3873737500000001</v>
      </c>
      <c r="S94" s="13">
        <f t="shared" si="92"/>
        <v>0.27525917299293229</v>
      </c>
      <c r="T94" s="2">
        <f t="shared" si="93"/>
        <v>0.51</v>
      </c>
      <c r="U94" s="14">
        <f t="shared" si="94"/>
        <v>0.14038217822639548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6.8454226735258236E-2</v>
      </c>
      <c r="AK94" s="9">
        <f t="shared" si="96"/>
        <v>10.4025</v>
      </c>
      <c r="AL94" s="1">
        <f t="shared" si="97"/>
        <v>0.45</v>
      </c>
      <c r="AM94" s="17">
        <f t="shared" si="98"/>
        <v>47666.666666666664</v>
      </c>
      <c r="AN94" s="1">
        <f t="shared" si="99"/>
        <v>339431994.6224463</v>
      </c>
    </row>
    <row r="95" spans="1:48" x14ac:dyDescent="0.15">
      <c r="C95" s="7">
        <v>6</v>
      </c>
      <c r="D95" s="7">
        <f t="shared" si="100"/>
        <v>16.844197343557301</v>
      </c>
      <c r="E95" s="10">
        <f t="shared" si="101"/>
        <v>16.296073201468701</v>
      </c>
      <c r="F95" s="7" t="s">
        <v>83</v>
      </c>
      <c r="G95" s="1">
        <v>7</v>
      </c>
      <c r="H95" s="9">
        <f t="shared" si="84"/>
        <v>16.844197343557301</v>
      </c>
      <c r="I95" s="9">
        <f t="shared" si="85"/>
        <v>289.99419734355729</v>
      </c>
      <c r="J95" s="9">
        <f t="shared" si="86"/>
        <v>0.13817022772613799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15.107811440306136</v>
      </c>
      <c r="P95" s="9">
        <f t="shared" si="89"/>
        <v>2.0874497471506515</v>
      </c>
      <c r="Q95" s="12">
        <f t="shared" si="90"/>
        <v>0.93935238621779316</v>
      </c>
      <c r="R95" s="9">
        <f t="shared" si="91"/>
        <v>2.3873737500000001</v>
      </c>
      <c r="S95" s="13">
        <f t="shared" si="92"/>
        <v>0.39346683200223387</v>
      </c>
      <c r="T95" s="2">
        <f t="shared" si="93"/>
        <v>0.51</v>
      </c>
      <c r="U95" s="14">
        <f t="shared" si="94"/>
        <v>0.20066808432113928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0.10695642742282349</v>
      </c>
      <c r="AK95" s="9">
        <f t="shared" si="96"/>
        <v>10.4025</v>
      </c>
      <c r="AL95" s="1">
        <f t="shared" si="97"/>
        <v>0.45</v>
      </c>
      <c r="AM95" s="17">
        <f t="shared" si="98"/>
        <v>47666.666666666664</v>
      </c>
      <c r="AN95" s="1">
        <f t="shared" si="99"/>
        <v>530346119.28675574</v>
      </c>
    </row>
    <row r="96" spans="1:48" x14ac:dyDescent="0.15">
      <c r="C96" s="7">
        <v>7</v>
      </c>
      <c r="D96" s="7">
        <f t="shared" si="100"/>
        <v>19.9958132772128</v>
      </c>
      <c r="E96" s="10">
        <f t="shared" si="101"/>
        <v>16.844197343557301</v>
      </c>
      <c r="F96" s="7" t="s">
        <v>83</v>
      </c>
      <c r="G96" s="1">
        <v>8</v>
      </c>
      <c r="H96" s="9">
        <f t="shared" si="84"/>
        <v>19.9958132772128</v>
      </c>
      <c r="I96" s="9">
        <f t="shared" si="85"/>
        <v>293.14581327721277</v>
      </c>
      <c r="J96" s="9">
        <f t="shared" si="86"/>
        <v>0.19823646069886502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18.325636693155488</v>
      </c>
      <c r="P96" s="9">
        <f t="shared" si="89"/>
        <v>3.6328093581043968</v>
      </c>
      <c r="Q96" s="12">
        <f t="shared" si="90"/>
        <v>1.6347642111469787</v>
      </c>
      <c r="R96" s="9">
        <f t="shared" si="91"/>
        <v>2.3873737500000001</v>
      </c>
      <c r="S96" s="13">
        <f t="shared" si="92"/>
        <v>0.68475420371317164</v>
      </c>
      <c r="T96" s="2">
        <f t="shared" si="93"/>
        <v>0.51</v>
      </c>
      <c r="U96" s="14">
        <f t="shared" si="94"/>
        <v>0.34922464389371755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0.15174623013395586</v>
      </c>
      <c r="AK96" s="9">
        <f t="shared" si="96"/>
        <v>10.4025</v>
      </c>
      <c r="AL96" s="1">
        <f t="shared" si="97"/>
        <v>0.45</v>
      </c>
      <c r="AM96" s="17">
        <f t="shared" si="98"/>
        <v>47666.666666666664</v>
      </c>
      <c r="AN96" s="1">
        <f t="shared" si="99"/>
        <v>752437475.77497327</v>
      </c>
    </row>
    <row r="97" spans="1:50" x14ac:dyDescent="0.15">
      <c r="C97" s="7">
        <v>8</v>
      </c>
      <c r="D97" s="7">
        <f t="shared" si="100"/>
        <v>18.9564372892462</v>
      </c>
      <c r="E97" s="10">
        <f t="shared" si="101"/>
        <v>19.9958132772128</v>
      </c>
      <c r="F97" s="7" t="s">
        <v>83</v>
      </c>
      <c r="G97" s="1">
        <v>9</v>
      </c>
      <c r="H97" s="9">
        <f t="shared" si="84"/>
        <v>18.9564372892462</v>
      </c>
      <c r="I97" s="9">
        <f t="shared" si="85"/>
        <v>292.10643728924617</v>
      </c>
      <c r="J97" s="9">
        <f t="shared" si="86"/>
        <v>0.17613931088466281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19.998102335051094</v>
      </c>
      <c r="P97" s="9">
        <f t="shared" si="89"/>
        <v>3.5224519642968657</v>
      </c>
      <c r="Q97" s="12">
        <f t="shared" si="90"/>
        <v>1.5851033839335895</v>
      </c>
      <c r="R97" s="9">
        <f t="shared" si="91"/>
        <v>2.3873737500000001</v>
      </c>
      <c r="S97" s="13">
        <f t="shared" si="92"/>
        <v>0.66395275726458391</v>
      </c>
      <c r="T97" s="2">
        <f t="shared" si="93"/>
        <v>0.51</v>
      </c>
      <c r="U97" s="14">
        <f t="shared" si="94"/>
        <v>0.33861590620493781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0.14854769572078874</v>
      </c>
      <c r="AK97" s="9">
        <f t="shared" si="96"/>
        <v>10.4025</v>
      </c>
      <c r="AL97" s="1">
        <f t="shared" si="97"/>
        <v>0.45</v>
      </c>
      <c r="AM97" s="17">
        <f t="shared" si="98"/>
        <v>47666.666666666664</v>
      </c>
      <c r="AN97" s="1">
        <f t="shared" si="99"/>
        <v>736577462.92392385</v>
      </c>
    </row>
    <row r="98" spans="1:50" x14ac:dyDescent="0.15">
      <c r="C98" s="7">
        <v>9</v>
      </c>
      <c r="D98" s="7">
        <f t="shared" si="100"/>
        <v>14.5690240208374</v>
      </c>
      <c r="E98" s="10">
        <f t="shared" si="101"/>
        <v>18.9564372892462</v>
      </c>
      <c r="F98" s="7" t="s">
        <v>83</v>
      </c>
      <c r="G98" s="1">
        <v>10</v>
      </c>
      <c r="H98" s="9">
        <f t="shared" si="84"/>
        <v>14.5690240208374</v>
      </c>
      <c r="I98" s="9">
        <f t="shared" si="85"/>
        <v>287.71902402083737</v>
      </c>
      <c r="J98" s="9">
        <f t="shared" si="86"/>
        <v>0.10595152377001688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21.780925370754229</v>
      </c>
      <c r="P98" s="9">
        <f t="shared" si="89"/>
        <v>2.3077222321524302</v>
      </c>
      <c r="Q98" s="12">
        <f t="shared" si="90"/>
        <v>1.0384750044685935</v>
      </c>
      <c r="R98" s="9">
        <f t="shared" si="91"/>
        <v>2.3873737500000001</v>
      </c>
      <c r="S98" s="13">
        <f t="shared" si="92"/>
        <v>0.43498635455323803</v>
      </c>
      <c r="T98" s="2">
        <f t="shared" si="93"/>
        <v>0.51</v>
      </c>
      <c r="U98" s="14">
        <f t="shared" si="94"/>
        <v>0.22184304082215139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0.11013467680787864</v>
      </c>
      <c r="AK98" s="9">
        <f t="shared" si="96"/>
        <v>10.4025</v>
      </c>
      <c r="AL98" s="1">
        <f t="shared" si="97"/>
        <v>0.45</v>
      </c>
      <c r="AM98" s="17">
        <f t="shared" si="98"/>
        <v>47666.666666666664</v>
      </c>
      <c r="AN98" s="1">
        <f t="shared" si="99"/>
        <v>546105548.31878638</v>
      </c>
    </row>
    <row r="99" spans="1:50" x14ac:dyDescent="0.15">
      <c r="C99" s="7">
        <v>10</v>
      </c>
      <c r="D99" s="7">
        <f t="shared" si="100"/>
        <v>8.3304651127279303</v>
      </c>
      <c r="E99" s="10">
        <f t="shared" si="101"/>
        <v>14.5690240208374</v>
      </c>
      <c r="F99" s="7" t="s">
        <v>83</v>
      </c>
      <c r="G99" s="1">
        <v>11</v>
      </c>
      <c r="H99" s="9">
        <f t="shared" si="84"/>
        <v>8.3304651127279303</v>
      </c>
      <c r="I99" s="9">
        <f t="shared" si="85"/>
        <v>281.48046511272793</v>
      </c>
      <c r="J99" s="9">
        <f t="shared" si="86"/>
        <v>5.0046059497983145E-2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18.499542981671709</v>
      </c>
      <c r="O99" s="9">
        <f t="shared" si="102"/>
        <v>6.2789351569300891</v>
      </c>
      <c r="P99" s="9">
        <f t="shared" si="89"/>
        <v>0.31423596244770136</v>
      </c>
      <c r="Q99" s="12">
        <f t="shared" si="90"/>
        <v>0.1414061831014656</v>
      </c>
      <c r="R99" s="9">
        <f t="shared" si="91"/>
        <v>2.3873737500000001</v>
      </c>
      <c r="S99" s="13">
        <f t="shared" si="92"/>
        <v>5.9230852773456862E-2</v>
      </c>
      <c r="T99" s="2">
        <f t="shared" si="93"/>
        <v>0.51</v>
      </c>
      <c r="U99" s="14">
        <f t="shared" si="94"/>
        <v>3.0207734914462998E-2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3.9444632076710597E-2</v>
      </c>
      <c r="AK99" s="9">
        <f t="shared" si="96"/>
        <v>10.4025</v>
      </c>
      <c r="AL99" s="1">
        <f t="shared" si="97"/>
        <v>0.45</v>
      </c>
      <c r="AM99" s="17">
        <f t="shared" si="98"/>
        <v>47666.666666666664</v>
      </c>
      <c r="AN99" s="1">
        <f t="shared" si="99"/>
        <v>195587194.26817137</v>
      </c>
    </row>
    <row r="100" spans="1:50" x14ac:dyDescent="0.15">
      <c r="C100" s="7">
        <v>11</v>
      </c>
      <c r="D100" s="7">
        <f t="shared" si="100"/>
        <v>2.67528753293097</v>
      </c>
      <c r="E100" s="10">
        <f t="shared" si="101"/>
        <v>8.3304651127279303</v>
      </c>
      <c r="F100" s="7" t="s">
        <v>85</v>
      </c>
      <c r="G100" s="1">
        <v>12</v>
      </c>
      <c r="H100" s="9">
        <f t="shared" si="84"/>
        <v>2.67528753293097</v>
      </c>
      <c r="I100" s="9">
        <f t="shared" si="85"/>
        <v>275.82528753293093</v>
      </c>
      <c r="J100" s="9">
        <f t="shared" si="86"/>
        <v>2.4624106400936922E-2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11.269974194482387</v>
      </c>
      <c r="P100" s="9">
        <f t="shared" si="89"/>
        <v>0.2775130437007477</v>
      </c>
      <c r="Q100" s="12">
        <f t="shared" si="90"/>
        <v>0.12488086966533647</v>
      </c>
      <c r="R100" s="9">
        <f t="shared" si="91"/>
        <v>2.3873737500000001</v>
      </c>
      <c r="S100" s="13">
        <f t="shared" si="92"/>
        <v>5.2308889492203081E-2</v>
      </c>
      <c r="T100" s="2">
        <f t="shared" si="93"/>
        <v>0.51</v>
      </c>
      <c r="U100" s="14">
        <f t="shared" si="94"/>
        <v>2.6677533641023571E-2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3.8380276392768607E-2</v>
      </c>
      <c r="AK100" s="9">
        <f t="shared" si="96"/>
        <v>10.4025</v>
      </c>
      <c r="AL100" s="1">
        <f t="shared" si="97"/>
        <v>0.45</v>
      </c>
      <c r="AM100" s="17">
        <f t="shared" si="98"/>
        <v>47666.666666666664</v>
      </c>
      <c r="AN100" s="1">
        <f t="shared" si="99"/>
        <v>190309560.00045294</v>
      </c>
      <c r="AO100" s="1">
        <f>SUM(AN89:AN100)</f>
        <v>4156201282.4129572</v>
      </c>
    </row>
    <row r="101" spans="1:50" x14ac:dyDescent="0.15">
      <c r="C101" s="7">
        <v>12</v>
      </c>
      <c r="D101" s="7">
        <f t="shared" si="100"/>
        <v>-0.834037345754709</v>
      </c>
      <c r="E101" s="10">
        <f t="shared" si="101"/>
        <v>2.67528753293097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1.86519820496774</v>
      </c>
      <c r="E105" s="7"/>
      <c r="F105" s="7"/>
      <c r="G105" s="1">
        <v>1</v>
      </c>
      <c r="H105" s="9">
        <f t="shared" ref="H105:H116" si="103">E106</f>
        <v>1.86519820496774</v>
      </c>
      <c r="I105" s="9">
        <f t="shared" ref="I105:I116" si="104">H105+273.15</f>
        <v>275.0151982049677</v>
      </c>
      <c r="J105" s="9">
        <f t="shared" ref="J105:J116" si="105">EXP(($C$15*(I105-$C$13))/($C$16*I105*$C$13))</f>
        <v>2.2192268483315108E-2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1.4378153451044295E-2</v>
      </c>
      <c r="Q105" s="12">
        <f t="shared" ref="Q105:Q116" si="109">P105*$B$107</f>
        <v>4.3134460353132882E-3</v>
      </c>
      <c r="R105" s="9">
        <f t="shared" ref="R105:R116" si="110">L105*$B$107</f>
        <v>0.19436706250000002</v>
      </c>
      <c r="S105" s="13">
        <f t="shared" ref="S105:S116" si="111">Q105/R105</f>
        <v>2.2192268483315108E-2</v>
      </c>
      <c r="T105" s="2">
        <f t="shared" ref="T105:T116" si="112">$B$106/100</f>
        <v>0.01</v>
      </c>
      <c r="U105" s="14">
        <f t="shared" ref="U105:U116" si="113">S105*T105</f>
        <v>2.2192268483315109E-4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5.7119226848331515E-3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1246.75</v>
      </c>
      <c r="AX105" s="1">
        <f t="shared" ref="AX105:AX116" si="120">AW105*10000*AV105*0.67*AU105*AT105</f>
        <v>927383.08656103769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-1.5602212823138</v>
      </c>
      <c r="E106" s="10">
        <f t="shared" ref="E106:E117" si="122">D105</f>
        <v>1.86519820496774</v>
      </c>
      <c r="F106" s="7" t="s">
        <v>83</v>
      </c>
      <c r="G106" s="1">
        <v>2</v>
      </c>
      <c r="H106" s="9">
        <f t="shared" si="103"/>
        <v>-1.5602212823138</v>
      </c>
      <c r="I106" s="9">
        <f t="shared" si="104"/>
        <v>271.58977871768616</v>
      </c>
      <c r="J106" s="9">
        <f t="shared" si="105"/>
        <v>1.4199474320621941E-2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1.2814022632156226</v>
      </c>
      <c r="P106" s="9">
        <f t="shared" si="108"/>
        <v>1.819523853091707E-2</v>
      </c>
      <c r="Q106" s="12">
        <f t="shared" si="109"/>
        <v>5.4585715592751207E-3</v>
      </c>
      <c r="R106" s="9">
        <f t="shared" si="110"/>
        <v>0.19436706250000002</v>
      </c>
      <c r="S106" s="13">
        <f t="shared" si="111"/>
        <v>2.8083830094798701E-2</v>
      </c>
      <c r="T106" s="2">
        <f t="shared" si="112"/>
        <v>0.01</v>
      </c>
      <c r="U106" s="14">
        <f t="shared" si="113"/>
        <v>2.8083830094798701E-4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5.7708383009479874E-3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1246.75</v>
      </c>
      <c r="AX106" s="1">
        <f t="shared" si="120"/>
        <v>936948.57771593379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-6.24380725708955</v>
      </c>
      <c r="E107" s="10">
        <f t="shared" si="122"/>
        <v>-1.5602212823138</v>
      </c>
      <c r="F107" s="7" t="s">
        <v>83</v>
      </c>
      <c r="G107" s="1">
        <v>3</v>
      </c>
      <c r="H107" s="9">
        <f t="shared" si="103"/>
        <v>-6.24380725708955</v>
      </c>
      <c r="I107" s="9">
        <f t="shared" si="104"/>
        <v>266.90619274291043</v>
      </c>
      <c r="J107" s="9">
        <f t="shared" si="105"/>
        <v>7.5693054752760617E-3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1.9110972330180391</v>
      </c>
      <c r="P107" s="9">
        <f t="shared" si="108"/>
        <v>1.4465678749668375E-2</v>
      </c>
      <c r="Q107" s="12">
        <f t="shared" si="109"/>
        <v>4.3397036249005127E-3</v>
      </c>
      <c r="R107" s="9">
        <f t="shared" si="110"/>
        <v>0.19436706250000002</v>
      </c>
      <c r="S107" s="13">
        <f t="shared" si="111"/>
        <v>2.2327361277585354E-2</v>
      </c>
      <c r="T107" s="2">
        <f t="shared" si="112"/>
        <v>0.01</v>
      </c>
      <c r="U107" s="14">
        <f t="shared" si="113"/>
        <v>2.2327361277585354E-4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5.713273612775854E-3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1246.75</v>
      </c>
      <c r="AX107" s="1">
        <f t="shared" si="120"/>
        <v>927602.42211481743</v>
      </c>
    </row>
    <row r="108" spans="1:50" x14ac:dyDescent="0.15">
      <c r="C108" s="7">
        <v>3</v>
      </c>
      <c r="D108" s="7">
        <f t="shared" si="121"/>
        <v>-1.8719673100316401</v>
      </c>
      <c r="E108" s="10">
        <f t="shared" si="122"/>
        <v>-6.24380725708955</v>
      </c>
      <c r="F108" s="7" t="s">
        <v>83</v>
      </c>
      <c r="G108" s="1">
        <v>4</v>
      </c>
      <c r="H108" s="9">
        <f t="shared" si="103"/>
        <v>-1.8719673100316401</v>
      </c>
      <c r="I108" s="9">
        <f t="shared" si="104"/>
        <v>271.27803268996831</v>
      </c>
      <c r="J108" s="9">
        <f t="shared" si="105"/>
        <v>1.3626354621909129E-2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2.544521762601704</v>
      </c>
      <c r="P108" s="9">
        <f t="shared" si="108"/>
        <v>3.4672555880376092E-2</v>
      </c>
      <c r="Q108" s="12">
        <f t="shared" si="109"/>
        <v>1.0401766764112827E-2</v>
      </c>
      <c r="R108" s="9">
        <f t="shared" si="110"/>
        <v>0.19436706250000002</v>
      </c>
      <c r="S108" s="13">
        <f t="shared" si="111"/>
        <v>5.3516097996865214E-2</v>
      </c>
      <c r="T108" s="2">
        <f t="shared" si="112"/>
        <v>0.01</v>
      </c>
      <c r="U108" s="14">
        <f t="shared" si="113"/>
        <v>5.3516097996865214E-4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6.0251609799686521E-3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1246.75</v>
      </c>
      <c r="AX108" s="1">
        <f t="shared" si="120"/>
        <v>978240.19948086422</v>
      </c>
    </row>
    <row r="109" spans="1:50" x14ac:dyDescent="0.15">
      <c r="C109" s="7">
        <v>4</v>
      </c>
      <c r="D109" s="7">
        <f t="shared" si="121"/>
        <v>9.7123860659186203</v>
      </c>
      <c r="E109" s="10">
        <f t="shared" si="122"/>
        <v>-1.8719673100316401</v>
      </c>
      <c r="F109" s="7" t="s">
        <v>83</v>
      </c>
      <c r="G109" s="1">
        <v>5</v>
      </c>
      <c r="H109" s="9">
        <f t="shared" si="103"/>
        <v>9.7123860659186203</v>
      </c>
      <c r="I109" s="9">
        <f t="shared" si="104"/>
        <v>282.8623860659186</v>
      </c>
      <c r="J109" s="9">
        <f t="shared" si="105"/>
        <v>5.9260288680991029E-2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2.3843567463852615</v>
      </c>
      <c r="O109" s="9">
        <f t="shared" si="123"/>
        <v>0.77338266866940009</v>
      </c>
      <c r="P109" s="9">
        <f t="shared" si="108"/>
        <v>4.5830880206223883E-2</v>
      </c>
      <c r="Q109" s="12">
        <f t="shared" si="109"/>
        <v>1.3749264061867165E-2</v>
      </c>
      <c r="R109" s="9">
        <f t="shared" si="110"/>
        <v>0.19436706250000002</v>
      </c>
      <c r="S109" s="13">
        <f t="shared" si="111"/>
        <v>7.0738652346856168E-2</v>
      </c>
      <c r="T109" s="2">
        <f t="shared" si="112"/>
        <v>0.01</v>
      </c>
      <c r="U109" s="14">
        <f t="shared" si="113"/>
        <v>7.0738652346856174E-4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6.1973865234685619E-3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1246.75</v>
      </c>
      <c r="AX109" s="1">
        <f t="shared" si="120"/>
        <v>1006202.5975958982</v>
      </c>
    </row>
    <row r="110" spans="1:50" x14ac:dyDescent="0.15">
      <c r="C110" s="7">
        <v>5</v>
      </c>
      <c r="D110" s="7">
        <f t="shared" si="121"/>
        <v>16.296073201468701</v>
      </c>
      <c r="E110" s="10">
        <f t="shared" si="122"/>
        <v>9.7123860659186203</v>
      </c>
      <c r="F110" s="7" t="s">
        <v>85</v>
      </c>
      <c r="G110" s="1">
        <v>6</v>
      </c>
      <c r="H110" s="9">
        <f t="shared" si="103"/>
        <v>16.296073201468701</v>
      </c>
      <c r="I110" s="9">
        <f t="shared" si="104"/>
        <v>289.44607320146866</v>
      </c>
      <c r="J110" s="9">
        <f t="shared" si="105"/>
        <v>0.12965848312863193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1.3754419967965097</v>
      </c>
      <c r="P110" s="9">
        <f t="shared" si="108"/>
        <v>0.17833772293605207</v>
      </c>
      <c r="Q110" s="12">
        <f t="shared" si="109"/>
        <v>5.3501316880815622E-2</v>
      </c>
      <c r="R110" s="9">
        <f t="shared" si="110"/>
        <v>0.19436706250000002</v>
      </c>
      <c r="S110" s="13">
        <f t="shared" si="111"/>
        <v>0.27525917299293245</v>
      </c>
      <c r="T110" s="2">
        <f t="shared" si="112"/>
        <v>0.01</v>
      </c>
      <c r="U110" s="14">
        <f t="shared" si="113"/>
        <v>2.7525917299293244E-3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8.2425917299293258E-3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1246.75</v>
      </c>
      <c r="AX110" s="1">
        <f t="shared" si="120"/>
        <v>1338260.439004459</v>
      </c>
    </row>
    <row r="111" spans="1:50" x14ac:dyDescent="0.15">
      <c r="C111" s="7">
        <v>6</v>
      </c>
      <c r="D111" s="7">
        <f t="shared" si="121"/>
        <v>16.844197343557301</v>
      </c>
      <c r="E111" s="10">
        <f t="shared" si="122"/>
        <v>16.296073201468701</v>
      </c>
      <c r="F111" s="7" t="s">
        <v>83</v>
      </c>
      <c r="G111" s="1">
        <v>7</v>
      </c>
      <c r="H111" s="9">
        <f t="shared" si="103"/>
        <v>16.844197343557301</v>
      </c>
      <c r="I111" s="9">
        <f t="shared" si="104"/>
        <v>289.99419734355729</v>
      </c>
      <c r="J111" s="9">
        <f t="shared" si="105"/>
        <v>0.13817022772613799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1.8449944821937911</v>
      </c>
      <c r="P111" s="9">
        <f t="shared" si="108"/>
        <v>0.25492330775818417</v>
      </c>
      <c r="Q111" s="12">
        <f t="shared" si="109"/>
        <v>7.6476992327455251E-2</v>
      </c>
      <c r="R111" s="9">
        <f t="shared" si="110"/>
        <v>0.19436706250000002</v>
      </c>
      <c r="S111" s="13">
        <f t="shared" si="111"/>
        <v>0.39346683200223415</v>
      </c>
      <c r="T111" s="2">
        <f t="shared" si="112"/>
        <v>0.01</v>
      </c>
      <c r="U111" s="14">
        <f t="shared" si="113"/>
        <v>3.9346683200223416E-3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1.3884668320022341E-2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1246.75</v>
      </c>
      <c r="AX111" s="1">
        <f t="shared" si="120"/>
        <v>2254303.370857812</v>
      </c>
    </row>
    <row r="112" spans="1:50" x14ac:dyDescent="0.15">
      <c r="C112" s="7">
        <v>7</v>
      </c>
      <c r="D112" s="7">
        <f t="shared" si="121"/>
        <v>19.9958132772128</v>
      </c>
      <c r="E112" s="10">
        <f t="shared" si="122"/>
        <v>16.844197343557301</v>
      </c>
      <c r="F112" s="7" t="s">
        <v>83</v>
      </c>
      <c r="G112" s="1">
        <v>8</v>
      </c>
      <c r="H112" s="9">
        <f t="shared" si="103"/>
        <v>19.9958132772128</v>
      </c>
      <c r="I112" s="9">
        <f t="shared" si="104"/>
        <v>293.14581327721277</v>
      </c>
      <c r="J112" s="9">
        <f t="shared" si="105"/>
        <v>0.19823646069886502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2.2379613827689404</v>
      </c>
      <c r="P112" s="9">
        <f t="shared" si="108"/>
        <v>0.44364554370085268</v>
      </c>
      <c r="Q112" s="12">
        <f t="shared" si="109"/>
        <v>0.13309366311025581</v>
      </c>
      <c r="R112" s="9">
        <f t="shared" si="110"/>
        <v>0.19436706250000002</v>
      </c>
      <c r="S112" s="13">
        <f t="shared" si="111"/>
        <v>0.68475420371317175</v>
      </c>
      <c r="T112" s="2">
        <f t="shared" si="112"/>
        <v>0.01</v>
      </c>
      <c r="U112" s="14">
        <f t="shared" si="113"/>
        <v>6.8475420371317177E-3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1.6797542037131716E-2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1246.75</v>
      </c>
      <c r="AX112" s="1">
        <f t="shared" si="120"/>
        <v>2727235.160657471</v>
      </c>
    </row>
    <row r="113" spans="1:53" x14ac:dyDescent="0.15">
      <c r="C113" s="7">
        <v>8</v>
      </c>
      <c r="D113" s="7">
        <f t="shared" si="121"/>
        <v>18.9564372892462</v>
      </c>
      <c r="E113" s="10">
        <f t="shared" si="122"/>
        <v>19.9958132772128</v>
      </c>
      <c r="F113" s="7" t="s">
        <v>83</v>
      </c>
      <c r="G113" s="1">
        <v>9</v>
      </c>
      <c r="H113" s="9">
        <f t="shared" si="103"/>
        <v>18.9564372892462</v>
      </c>
      <c r="I113" s="9">
        <f t="shared" si="104"/>
        <v>292.10643728924617</v>
      </c>
      <c r="J113" s="9">
        <f t="shared" si="105"/>
        <v>0.17613931088466281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2.4422060474014211</v>
      </c>
      <c r="P113" s="9">
        <f t="shared" si="108"/>
        <v>0.43016849022764247</v>
      </c>
      <c r="Q113" s="12">
        <f t="shared" si="109"/>
        <v>0.12905054706829275</v>
      </c>
      <c r="R113" s="9">
        <f t="shared" si="110"/>
        <v>0.19436706250000002</v>
      </c>
      <c r="S113" s="13">
        <f t="shared" si="111"/>
        <v>0.66395275726458403</v>
      </c>
      <c r="T113" s="2">
        <f t="shared" si="112"/>
        <v>0.01</v>
      </c>
      <c r="U113" s="14">
        <f t="shared" si="113"/>
        <v>6.6395275726458406E-3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1.658952757264584E-2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1246.75</v>
      </c>
      <c r="AX113" s="1">
        <f t="shared" si="120"/>
        <v>2693462.1026578443</v>
      </c>
    </row>
    <row r="114" spans="1:53" x14ac:dyDescent="0.15">
      <c r="C114" s="7">
        <v>9</v>
      </c>
      <c r="D114" s="7">
        <f t="shared" si="121"/>
        <v>14.5690240208374</v>
      </c>
      <c r="E114" s="10">
        <f t="shared" si="122"/>
        <v>18.9564372892462</v>
      </c>
      <c r="F114" s="7" t="s">
        <v>83</v>
      </c>
      <c r="G114" s="1">
        <v>10</v>
      </c>
      <c r="H114" s="9">
        <f t="shared" si="103"/>
        <v>14.5690240208374</v>
      </c>
      <c r="I114" s="9">
        <f t="shared" si="104"/>
        <v>287.71902402083737</v>
      </c>
      <c r="J114" s="9">
        <f t="shared" si="105"/>
        <v>0.10595152377001688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2.6599277655071121</v>
      </c>
      <c r="P114" s="9">
        <f t="shared" si="108"/>
        <v>0.28182339987365468</v>
      </c>
      <c r="Q114" s="12">
        <f t="shared" si="109"/>
        <v>8.4547019962096404E-2</v>
      </c>
      <c r="R114" s="9">
        <f t="shared" si="110"/>
        <v>0.19436706250000002</v>
      </c>
      <c r="S114" s="13">
        <f t="shared" si="111"/>
        <v>0.43498635455323814</v>
      </c>
      <c r="T114" s="2">
        <f t="shared" si="112"/>
        <v>0.01</v>
      </c>
      <c r="U114" s="14">
        <f t="shared" si="113"/>
        <v>4.3498635455323812E-3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1.4299863545532383E-2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1246.75</v>
      </c>
      <c r="AX114" s="1">
        <f t="shared" si="120"/>
        <v>2321714.1274461877</v>
      </c>
    </row>
    <row r="115" spans="1:53" x14ac:dyDescent="0.15">
      <c r="C115" s="7">
        <v>10</v>
      </c>
      <c r="D115" s="7">
        <f t="shared" si="121"/>
        <v>8.3304651127279303</v>
      </c>
      <c r="E115" s="10">
        <f t="shared" si="122"/>
        <v>14.5690240208374</v>
      </c>
      <c r="F115" s="7" t="s">
        <v>83</v>
      </c>
      <c r="G115" s="1">
        <v>11</v>
      </c>
      <c r="H115" s="9">
        <f t="shared" si="103"/>
        <v>8.3304651127279303</v>
      </c>
      <c r="I115" s="9">
        <f t="shared" si="104"/>
        <v>281.48046511272793</v>
      </c>
      <c r="J115" s="9">
        <f t="shared" si="105"/>
        <v>5.0046059497983145E-2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2.2591991473517847</v>
      </c>
      <c r="O115" s="9">
        <f t="shared" si="123"/>
        <v>0.7667954266150061</v>
      </c>
      <c r="P115" s="9">
        <f t="shared" si="108"/>
        <v>3.8375089543155966E-2</v>
      </c>
      <c r="Q115" s="12">
        <f t="shared" si="109"/>
        <v>1.1512526862946789E-2</v>
      </c>
      <c r="R115" s="9">
        <f t="shared" si="110"/>
        <v>0.19436706250000002</v>
      </c>
      <c r="S115" s="13">
        <f t="shared" si="111"/>
        <v>5.9230852773456862E-2</v>
      </c>
      <c r="T115" s="2">
        <f t="shared" si="112"/>
        <v>0.01</v>
      </c>
      <c r="U115" s="14">
        <f t="shared" si="113"/>
        <v>5.9230852773456866E-4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6.0823085277345685E-3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1246.75</v>
      </c>
      <c r="AX115" s="1">
        <f t="shared" si="120"/>
        <v>987518.6285074465</v>
      </c>
    </row>
    <row r="116" spans="1:53" x14ac:dyDescent="0.15">
      <c r="C116" s="7">
        <v>11</v>
      </c>
      <c r="D116" s="7">
        <f t="shared" si="121"/>
        <v>2.67528753293097</v>
      </c>
      <c r="E116" s="10">
        <f t="shared" si="122"/>
        <v>8.3304651127279303</v>
      </c>
      <c r="F116" s="7" t="s">
        <v>85</v>
      </c>
      <c r="G116" s="1">
        <v>12</v>
      </c>
      <c r="H116" s="9">
        <f t="shared" si="103"/>
        <v>2.67528753293097</v>
      </c>
      <c r="I116" s="9">
        <f t="shared" si="104"/>
        <v>275.82528753293093</v>
      </c>
      <c r="J116" s="9">
        <f t="shared" si="105"/>
        <v>2.4624106400936922E-2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1.3763105454051836</v>
      </c>
      <c r="P116" s="9">
        <f t="shared" si="108"/>
        <v>3.3890417310788769E-2</v>
      </c>
      <c r="Q116" s="12">
        <f t="shared" si="109"/>
        <v>1.0167125193236631E-2</v>
      </c>
      <c r="R116" s="9">
        <f t="shared" si="110"/>
        <v>0.19436706250000002</v>
      </c>
      <c r="S116" s="13">
        <f t="shared" si="111"/>
        <v>5.2308889492203081E-2</v>
      </c>
      <c r="T116" s="2">
        <f t="shared" si="112"/>
        <v>0.01</v>
      </c>
      <c r="U116" s="14">
        <f t="shared" si="113"/>
        <v>5.230888949220308E-4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6.0130888949220312E-3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1246.75</v>
      </c>
      <c r="AX116" s="1">
        <f t="shared" si="120"/>
        <v>976280.18564498192</v>
      </c>
      <c r="AY116" s="1">
        <f>SUM(AX105:AX116)</f>
        <v>18075150.89824475</v>
      </c>
    </row>
    <row r="117" spans="1:53" x14ac:dyDescent="0.15">
      <c r="C117" s="7">
        <v>12</v>
      </c>
      <c r="D117" s="7">
        <f t="shared" si="121"/>
        <v>-0.834037345754709</v>
      </c>
      <c r="E117" s="10">
        <f t="shared" si="122"/>
        <v>2.67528753293097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1.86519820496774</v>
      </c>
      <c r="E121" s="7"/>
      <c r="F121" s="7"/>
      <c r="G121" s="1">
        <v>1</v>
      </c>
      <c r="H121" s="9">
        <f t="shared" ref="H121:H132" si="124">E122</f>
        <v>1.86519820496774</v>
      </c>
      <c r="I121" s="9">
        <f t="shared" ref="I121:I132" si="125">H121+273.15</f>
        <v>275.0151982049677</v>
      </c>
      <c r="J121" s="9">
        <f t="shared" ref="J121:J132" si="126">EXP(($C$15*(I121-$C$13))/($C$16*I121*$C$13))</f>
        <v>2.2192268483315108E-2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6.3181388371998113E-3</v>
      </c>
      <c r="Q121" s="12">
        <f t="shared" ref="Q121:Q132" si="130">P121*$B$123</f>
        <v>2.0849858162759376E-3</v>
      </c>
      <c r="R121" s="9">
        <f t="shared" ref="R121:R132" si="131">L121*$B$123</f>
        <v>9.3951000000000007E-2</v>
      </c>
      <c r="S121" s="13">
        <f t="shared" ref="S121:S132" si="132">Q121/R121</f>
        <v>2.2192268483315104E-2</v>
      </c>
      <c r="T121" s="2">
        <f t="shared" ref="T121:T132" si="133">$B$122/100</f>
        <v>0.01</v>
      </c>
      <c r="U121" s="14">
        <f t="shared" ref="U121:U132" si="134">S121*T121</f>
        <v>2.2192268483315104E-4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5.7119226848331515E-3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-1.5602212823138</v>
      </c>
      <c r="E122" s="10">
        <f t="shared" ref="E122:E133" si="145">D121</f>
        <v>1.86519820496774</v>
      </c>
      <c r="F122" s="7" t="s">
        <v>83</v>
      </c>
      <c r="G122" s="1">
        <v>2</v>
      </c>
      <c r="H122" s="9">
        <f t="shared" si="124"/>
        <v>-1.5602212823138</v>
      </c>
      <c r="I122" s="9">
        <f t="shared" si="125"/>
        <v>271.58977871768616</v>
      </c>
      <c r="J122" s="9">
        <f t="shared" si="126"/>
        <v>1.4199474320621941E-2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0.56308186116280023</v>
      </c>
      <c r="P122" s="9">
        <f t="shared" si="129"/>
        <v>7.9954664279891906E-3</v>
      </c>
      <c r="Q122" s="12">
        <f t="shared" si="130"/>
        <v>2.638503921236433E-3</v>
      </c>
      <c r="R122" s="9">
        <f t="shared" si="131"/>
        <v>9.3951000000000007E-2</v>
      </c>
      <c r="S122" s="13">
        <f t="shared" si="132"/>
        <v>2.8083830094798701E-2</v>
      </c>
      <c r="T122" s="2">
        <f t="shared" si="133"/>
        <v>0.01</v>
      </c>
      <c r="U122" s="14">
        <f t="shared" si="134"/>
        <v>2.8083830094798701E-4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5.7708383009479874E-3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-6.24380725708955</v>
      </c>
      <c r="E123" s="10">
        <f t="shared" si="145"/>
        <v>-1.5602212823138</v>
      </c>
      <c r="F123" s="7" t="s">
        <v>83</v>
      </c>
      <c r="G123" s="1">
        <v>3</v>
      </c>
      <c r="H123" s="9">
        <f t="shared" si="124"/>
        <v>-6.24380725708955</v>
      </c>
      <c r="I123" s="9">
        <f t="shared" si="125"/>
        <v>266.90619274291043</v>
      </c>
      <c r="J123" s="9">
        <f t="shared" si="126"/>
        <v>7.5693054752760617E-3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0.83978639473481109</v>
      </c>
      <c r="P123" s="9">
        <f t="shared" si="129"/>
        <v>6.3565997557285493E-3</v>
      </c>
      <c r="Q123" s="12">
        <f t="shared" si="130"/>
        <v>2.0976779193904215E-3</v>
      </c>
      <c r="R123" s="9">
        <f t="shared" si="131"/>
        <v>9.3951000000000007E-2</v>
      </c>
      <c r="S123" s="13">
        <f t="shared" si="132"/>
        <v>2.2327361277585351E-2</v>
      </c>
      <c r="T123" s="2">
        <f t="shared" si="133"/>
        <v>0.01</v>
      </c>
      <c r="U123" s="14">
        <f t="shared" si="134"/>
        <v>2.2327361277585351E-4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5.713273612775854E-3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-1.8719673100316401</v>
      </c>
      <c r="E124" s="10">
        <f t="shared" si="145"/>
        <v>-6.24380725708955</v>
      </c>
      <c r="F124" s="7" t="s">
        <v>83</v>
      </c>
      <c r="G124" s="1">
        <v>4</v>
      </c>
      <c r="H124" s="9">
        <f t="shared" si="124"/>
        <v>-1.8719673100316401</v>
      </c>
      <c r="I124" s="9">
        <f t="shared" si="125"/>
        <v>271.27803268996831</v>
      </c>
      <c r="J124" s="9">
        <f t="shared" si="126"/>
        <v>1.3626354621909129E-2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1.1181297949790827</v>
      </c>
      <c r="P124" s="9">
        <f t="shared" si="129"/>
        <v>1.523603309970753E-2</v>
      </c>
      <c r="Q124" s="12">
        <f t="shared" si="130"/>
        <v>5.0278909229034855E-3</v>
      </c>
      <c r="R124" s="9">
        <f t="shared" si="131"/>
        <v>9.3951000000000007E-2</v>
      </c>
      <c r="S124" s="13">
        <f t="shared" si="132"/>
        <v>5.3516097996865228E-2</v>
      </c>
      <c r="T124" s="2">
        <f t="shared" si="133"/>
        <v>0.01</v>
      </c>
      <c r="U124" s="14">
        <f t="shared" si="134"/>
        <v>5.3516097996865225E-4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6.0251609799686521E-3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9.7123860659186203</v>
      </c>
      <c r="E125" s="10">
        <f t="shared" si="145"/>
        <v>-1.8719673100316401</v>
      </c>
      <c r="F125" s="7" t="s">
        <v>83</v>
      </c>
      <c r="G125" s="1">
        <v>5</v>
      </c>
      <c r="H125" s="9">
        <f t="shared" si="124"/>
        <v>9.7123860659186203</v>
      </c>
      <c r="I125" s="9">
        <f t="shared" si="125"/>
        <v>282.8623860659186</v>
      </c>
      <c r="J125" s="9">
        <f t="shared" si="126"/>
        <v>5.9260288680991029E-2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1.0477490737854065</v>
      </c>
      <c r="O125" s="9">
        <f t="shared" si="146"/>
        <v>0.33984468809396873</v>
      </c>
      <c r="P125" s="9">
        <f t="shared" si="129"/>
        <v>2.0139294323149943E-2</v>
      </c>
      <c r="Q125" s="12">
        <f t="shared" si="130"/>
        <v>6.645967126639481E-3</v>
      </c>
      <c r="R125" s="9">
        <f t="shared" si="131"/>
        <v>9.3951000000000007E-2</v>
      </c>
      <c r="S125" s="13">
        <f t="shared" si="132"/>
        <v>7.0738652346856126E-2</v>
      </c>
      <c r="T125" s="2">
        <f t="shared" si="133"/>
        <v>0.01</v>
      </c>
      <c r="U125" s="14">
        <f t="shared" si="134"/>
        <v>7.0738652346856131E-4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6.1973865234685611E-3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16.296073201468701</v>
      </c>
      <c r="E126" s="10">
        <f t="shared" si="145"/>
        <v>9.7123860659186203</v>
      </c>
      <c r="F126" s="7" t="s">
        <v>85</v>
      </c>
      <c r="G126" s="1">
        <v>6</v>
      </c>
      <c r="H126" s="9">
        <f t="shared" si="124"/>
        <v>16.296073201468701</v>
      </c>
      <c r="I126" s="9">
        <f t="shared" si="125"/>
        <v>289.44607320146866</v>
      </c>
      <c r="J126" s="9">
        <f t="shared" si="126"/>
        <v>0.12965848312863193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0.6044053937708187</v>
      </c>
      <c r="P126" s="9">
        <f t="shared" si="129"/>
        <v>7.8366286551087835E-2</v>
      </c>
      <c r="Q126" s="12">
        <f t="shared" si="130"/>
        <v>2.5860874561858985E-2</v>
      </c>
      <c r="R126" s="9">
        <f t="shared" si="131"/>
        <v>9.3951000000000007E-2</v>
      </c>
      <c r="S126" s="13">
        <f t="shared" si="132"/>
        <v>0.27525917299293229</v>
      </c>
      <c r="T126" s="2">
        <f t="shared" si="133"/>
        <v>0.01</v>
      </c>
      <c r="U126" s="14">
        <f t="shared" si="134"/>
        <v>2.7525917299293231E-3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8.2425917299293223E-3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16.844197343557301</v>
      </c>
      <c r="E127" s="10">
        <f t="shared" si="145"/>
        <v>16.296073201468701</v>
      </c>
      <c r="F127" s="7" t="s">
        <v>83</v>
      </c>
      <c r="G127" s="1">
        <v>7</v>
      </c>
      <c r="H127" s="9">
        <f t="shared" si="124"/>
        <v>16.844197343557301</v>
      </c>
      <c r="I127" s="9">
        <f t="shared" si="125"/>
        <v>289.99419734355729</v>
      </c>
      <c r="J127" s="9">
        <f t="shared" si="126"/>
        <v>0.13817022772613799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0.81073910721973086</v>
      </c>
      <c r="P127" s="9">
        <f t="shared" si="129"/>
        <v>0.11202000707103602</v>
      </c>
      <c r="Q127" s="12">
        <f t="shared" si="130"/>
        <v>3.6966602333441886E-2</v>
      </c>
      <c r="R127" s="9">
        <f t="shared" si="131"/>
        <v>9.3951000000000007E-2</v>
      </c>
      <c r="S127" s="13">
        <f t="shared" si="132"/>
        <v>0.39346683200223398</v>
      </c>
      <c r="T127" s="2">
        <f t="shared" si="133"/>
        <v>0.01</v>
      </c>
      <c r="U127" s="14">
        <f t="shared" si="134"/>
        <v>3.9346683200223399E-3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1.3884668320022341E-2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19.9958132772128</v>
      </c>
      <c r="E128" s="10">
        <f t="shared" si="145"/>
        <v>16.844197343557301</v>
      </c>
      <c r="F128" s="7" t="s">
        <v>83</v>
      </c>
      <c r="G128" s="1">
        <v>8</v>
      </c>
      <c r="H128" s="9">
        <f t="shared" si="124"/>
        <v>19.9958132772128</v>
      </c>
      <c r="I128" s="9">
        <f t="shared" si="125"/>
        <v>293.14581327721277</v>
      </c>
      <c r="J128" s="9">
        <f t="shared" si="126"/>
        <v>0.19823646069886502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0.98341910014869494</v>
      </c>
      <c r="P128" s="9">
        <f t="shared" si="129"/>
        <v>0.19494952179713998</v>
      </c>
      <c r="Q128" s="12">
        <f t="shared" si="130"/>
        <v>6.4333342193056198E-2</v>
      </c>
      <c r="R128" s="9">
        <f t="shared" si="131"/>
        <v>9.3951000000000007E-2</v>
      </c>
      <c r="S128" s="13">
        <f t="shared" si="132"/>
        <v>0.68475420371317164</v>
      </c>
      <c r="T128" s="2">
        <f t="shared" si="133"/>
        <v>0.01</v>
      </c>
      <c r="U128" s="14">
        <f t="shared" si="134"/>
        <v>6.8475420371317168E-3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1.6797542037131716E-2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18.9564372892462</v>
      </c>
      <c r="E129" s="10">
        <f t="shared" si="145"/>
        <v>19.9958132772128</v>
      </c>
      <c r="F129" s="7" t="s">
        <v>83</v>
      </c>
      <c r="G129" s="1">
        <v>9</v>
      </c>
      <c r="H129" s="9">
        <f t="shared" si="124"/>
        <v>18.9564372892462</v>
      </c>
      <c r="I129" s="9">
        <f t="shared" si="125"/>
        <v>292.10643728924617</v>
      </c>
      <c r="J129" s="9">
        <f t="shared" si="126"/>
        <v>0.17613931088466281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1.0731695783515549</v>
      </c>
      <c r="P129" s="9">
        <f t="shared" si="129"/>
        <v>0.18902734999322704</v>
      </c>
      <c r="Q129" s="12">
        <f t="shared" si="130"/>
        <v>6.2379025497764924E-2</v>
      </c>
      <c r="R129" s="9">
        <f t="shared" si="131"/>
        <v>9.3951000000000007E-2</v>
      </c>
      <c r="S129" s="13">
        <f t="shared" si="132"/>
        <v>0.66395275726458391</v>
      </c>
      <c r="T129" s="2">
        <f t="shared" si="133"/>
        <v>0.01</v>
      </c>
      <c r="U129" s="14">
        <f t="shared" si="134"/>
        <v>6.6395275726458397E-3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1.658952757264584E-2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14.5690240208374</v>
      </c>
      <c r="E130" s="10">
        <f t="shared" si="145"/>
        <v>18.9564372892462</v>
      </c>
      <c r="F130" s="7" t="s">
        <v>83</v>
      </c>
      <c r="G130" s="1">
        <v>10</v>
      </c>
      <c r="H130" s="9">
        <f t="shared" si="124"/>
        <v>14.5690240208374</v>
      </c>
      <c r="I130" s="9">
        <f t="shared" si="125"/>
        <v>287.71902402083737</v>
      </c>
      <c r="J130" s="9">
        <f t="shared" si="126"/>
        <v>0.10595152377001688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1.1688422283583277</v>
      </c>
      <c r="P130" s="9">
        <f t="shared" si="129"/>
        <v>0.12384061514130686</v>
      </c>
      <c r="Q130" s="12">
        <f t="shared" si="130"/>
        <v>4.0867402996631268E-2</v>
      </c>
      <c r="R130" s="9">
        <f t="shared" si="131"/>
        <v>9.3951000000000007E-2</v>
      </c>
      <c r="S130" s="13">
        <f t="shared" si="132"/>
        <v>0.43498635455323803</v>
      </c>
      <c r="T130" s="2">
        <f t="shared" si="133"/>
        <v>0.01</v>
      </c>
      <c r="U130" s="14">
        <f t="shared" si="134"/>
        <v>4.3498635455323804E-3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1.4299863545532379E-2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8.3304651127279303</v>
      </c>
      <c r="E131" s="10">
        <f t="shared" si="145"/>
        <v>14.5690240208374</v>
      </c>
      <c r="F131" s="7" t="s">
        <v>83</v>
      </c>
      <c r="G131" s="1">
        <v>11</v>
      </c>
      <c r="H131" s="9">
        <f t="shared" si="124"/>
        <v>8.3304651127279303</v>
      </c>
      <c r="I131" s="9">
        <f t="shared" si="125"/>
        <v>281.48046511272793</v>
      </c>
      <c r="J131" s="9">
        <f t="shared" si="126"/>
        <v>5.0046059497983145E-2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0.99275153255616966</v>
      </c>
      <c r="O131" s="9">
        <f t="shared" si="146"/>
        <v>0.33695008066085108</v>
      </c>
      <c r="P131" s="9">
        <f t="shared" si="129"/>
        <v>1.6863023784603172E-2</v>
      </c>
      <c r="Q131" s="12">
        <f t="shared" si="130"/>
        <v>5.5647978489190468E-3</v>
      </c>
      <c r="R131" s="9">
        <f t="shared" si="131"/>
        <v>9.3951000000000007E-2</v>
      </c>
      <c r="S131" s="13">
        <f t="shared" si="132"/>
        <v>5.9230852773456868E-2</v>
      </c>
      <c r="T131" s="2">
        <f t="shared" si="133"/>
        <v>0.01</v>
      </c>
      <c r="U131" s="14">
        <f t="shared" si="134"/>
        <v>5.9230852773456866E-4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6.0823085277345685E-3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2.67528753293097</v>
      </c>
      <c r="E132" s="10">
        <f t="shared" si="145"/>
        <v>8.3304651127279303</v>
      </c>
      <c r="F132" s="7" t="s">
        <v>85</v>
      </c>
      <c r="G132" s="1">
        <v>12</v>
      </c>
      <c r="H132" s="9">
        <f t="shared" si="124"/>
        <v>2.67528753293097</v>
      </c>
      <c r="I132" s="9">
        <f t="shared" si="125"/>
        <v>275.82528753293093</v>
      </c>
      <c r="J132" s="9">
        <f t="shared" si="126"/>
        <v>2.4624106400936922E-2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0.60478705687624801</v>
      </c>
      <c r="P132" s="9">
        <f t="shared" si="129"/>
        <v>1.4892340838430222E-2</v>
      </c>
      <c r="Q132" s="12">
        <f t="shared" si="130"/>
        <v>4.914472476681973E-3</v>
      </c>
      <c r="R132" s="9">
        <f t="shared" si="131"/>
        <v>9.3951000000000007E-2</v>
      </c>
      <c r="S132" s="13">
        <f t="shared" si="132"/>
        <v>5.2308889492203088E-2</v>
      </c>
      <c r="T132" s="2">
        <f t="shared" si="133"/>
        <v>0.01</v>
      </c>
      <c r="U132" s="14">
        <f t="shared" si="134"/>
        <v>5.2308889492203091E-4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6.0130888949220312E-3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-0.834037345754709</v>
      </c>
      <c r="E133" s="10">
        <f t="shared" si="145"/>
        <v>2.67528753293097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1.86519820496774</v>
      </c>
      <c r="E136" s="7"/>
      <c r="F136" s="7"/>
      <c r="G136" s="1">
        <v>1</v>
      </c>
      <c r="H136" s="9">
        <f t="shared" ref="H136:H147" si="147">E137</f>
        <v>1.86519820496774</v>
      </c>
      <c r="I136" s="9">
        <f t="shared" ref="I136:I147" si="148">H136+273.15</f>
        <v>275.0151982049677</v>
      </c>
      <c r="J136" s="9">
        <f t="shared" ref="J136:J147" si="149">EXP(($C$15*(I136-$C$13))/($C$16*I136*$C$13))</f>
        <v>2.2192268483315108E-2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1.6844995158367661E-2</v>
      </c>
      <c r="Q136" s="12">
        <f t="shared" ref="Q136:Q147" si="153">P136*$B$138</f>
        <v>4.3796987411755918E-3</v>
      </c>
      <c r="R136" s="9">
        <f t="shared" ref="R136:R147" si="154">L136*$B$138</f>
        <v>0.19735245833333334</v>
      </c>
      <c r="S136" s="13">
        <f t="shared" ref="S136:S147" si="155">Q136/R136</f>
        <v>2.2192268483315108E-2</v>
      </c>
      <c r="T136" s="2">
        <f t="shared" ref="T136:T147" si="156">$B$137/100</f>
        <v>0.01</v>
      </c>
      <c r="U136" s="14">
        <f t="shared" ref="U136:U147" si="157">S136*T136</f>
        <v>2.2192268483315109E-4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5.7119226848331515E-3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-1.5602212823138</v>
      </c>
      <c r="E137" s="10">
        <f t="shared" ref="E137:E148" si="166">D136</f>
        <v>1.86519820496774</v>
      </c>
      <c r="F137" s="7" t="s">
        <v>83</v>
      </c>
      <c r="G137" s="1">
        <v>2</v>
      </c>
      <c r="H137" s="9">
        <f t="shared" si="147"/>
        <v>-1.5602212823138</v>
      </c>
      <c r="I137" s="9">
        <f t="shared" si="148"/>
        <v>271.58977871768616</v>
      </c>
      <c r="J137" s="9">
        <f t="shared" si="149"/>
        <v>1.4199474320621941E-2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1.5012508381749659</v>
      </c>
      <c r="P137" s="9">
        <f t="shared" si="152"/>
        <v>2.1316972725477591E-2</v>
      </c>
      <c r="Q137" s="12">
        <f t="shared" si="153"/>
        <v>5.5424129086241742E-3</v>
      </c>
      <c r="R137" s="9">
        <f t="shared" si="154"/>
        <v>0.19735245833333334</v>
      </c>
      <c r="S137" s="13">
        <f t="shared" si="155"/>
        <v>2.8083830094798704E-2</v>
      </c>
      <c r="T137" s="2">
        <f t="shared" si="156"/>
        <v>0.01</v>
      </c>
      <c r="U137" s="14">
        <f t="shared" si="157"/>
        <v>2.8083830094798707E-4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5.7708383009479874E-3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-6.24380725708955</v>
      </c>
      <c r="E138" s="10">
        <f t="shared" si="166"/>
        <v>-1.5602212823138</v>
      </c>
      <c r="F138" s="7" t="s">
        <v>83</v>
      </c>
      <c r="G138" s="1">
        <v>3</v>
      </c>
      <c r="H138" s="9">
        <f t="shared" si="147"/>
        <v>-6.24380725708955</v>
      </c>
      <c r="I138" s="9">
        <f t="shared" si="148"/>
        <v>266.90619274291043</v>
      </c>
      <c r="J138" s="9">
        <f t="shared" si="149"/>
        <v>7.5693054752760617E-3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2.2389817821161548</v>
      </c>
      <c r="P138" s="9">
        <f t="shared" si="152"/>
        <v>1.6947537062415165E-2</v>
      </c>
      <c r="Q138" s="12">
        <f t="shared" si="153"/>
        <v>4.406359636227943E-3</v>
      </c>
      <c r="R138" s="9">
        <f t="shared" si="154"/>
        <v>0.19735245833333334</v>
      </c>
      <c r="S138" s="13">
        <f t="shared" si="155"/>
        <v>2.2327361277585351E-2</v>
      </c>
      <c r="T138" s="2">
        <f t="shared" si="156"/>
        <v>0.01</v>
      </c>
      <c r="U138" s="14">
        <f t="shared" si="157"/>
        <v>2.2327361277585351E-4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5.713273612775854E-3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-1.8719673100316401</v>
      </c>
      <c r="E139" s="10">
        <f t="shared" si="166"/>
        <v>-6.24380725708955</v>
      </c>
      <c r="F139" s="7" t="s">
        <v>83</v>
      </c>
      <c r="G139" s="1">
        <v>4</v>
      </c>
      <c r="H139" s="9">
        <f t="shared" si="147"/>
        <v>-1.8719673100316401</v>
      </c>
      <c r="I139" s="9">
        <f t="shared" si="148"/>
        <v>271.27803268996831</v>
      </c>
      <c r="J139" s="9">
        <f t="shared" si="149"/>
        <v>1.3626354621909129E-2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2.9810821617204066</v>
      </c>
      <c r="P139" s="9">
        <f t="shared" si="152"/>
        <v>4.0621282692649717E-2</v>
      </c>
      <c r="Q139" s="12">
        <f t="shared" si="153"/>
        <v>1.0561533500088927E-2</v>
      </c>
      <c r="R139" s="9">
        <f t="shared" si="154"/>
        <v>0.19735245833333334</v>
      </c>
      <c r="S139" s="13">
        <f t="shared" si="155"/>
        <v>5.3516097996865214E-2</v>
      </c>
      <c r="T139" s="2">
        <f t="shared" si="156"/>
        <v>0.01</v>
      </c>
      <c r="U139" s="14">
        <f t="shared" si="157"/>
        <v>5.3516097996865214E-4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6.0251609799686521E-3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9.7123860659186203</v>
      </c>
      <c r="E140" s="10">
        <f t="shared" si="166"/>
        <v>-1.8719673100316401</v>
      </c>
      <c r="F140" s="7" t="s">
        <v>83</v>
      </c>
      <c r="G140" s="1">
        <v>5</v>
      </c>
      <c r="H140" s="9">
        <f t="shared" si="147"/>
        <v>9.7123860659186203</v>
      </c>
      <c r="I140" s="9">
        <f t="shared" si="148"/>
        <v>282.8623860659186</v>
      </c>
      <c r="J140" s="9">
        <f t="shared" si="149"/>
        <v>5.9260288680991029E-2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3.6995087956944239</v>
      </c>
      <c r="P140" s="9">
        <f t="shared" si="152"/>
        <v>0.21923395921071703</v>
      </c>
      <c r="Q140" s="12">
        <f t="shared" si="153"/>
        <v>5.7000829394786429E-2</v>
      </c>
      <c r="R140" s="9">
        <f t="shared" si="154"/>
        <v>0.19735245833333334</v>
      </c>
      <c r="S140" s="13">
        <f t="shared" si="155"/>
        <v>0.28882756199829329</v>
      </c>
      <c r="T140" s="2">
        <f t="shared" si="156"/>
        <v>0.01</v>
      </c>
      <c r="U140" s="14">
        <f t="shared" si="157"/>
        <v>2.8882756199829331E-3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8.378275619982934E-3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16.296073201468701</v>
      </c>
      <c r="E141" s="10">
        <f t="shared" si="166"/>
        <v>9.7123860659186203</v>
      </c>
      <c r="F141" s="7" t="s">
        <v>85</v>
      </c>
      <c r="G141" s="1">
        <v>6</v>
      </c>
      <c r="H141" s="9">
        <f t="shared" si="147"/>
        <v>16.296073201468701</v>
      </c>
      <c r="I141" s="9">
        <f t="shared" si="148"/>
        <v>289.44607320146866</v>
      </c>
      <c r="J141" s="9">
        <f t="shared" si="149"/>
        <v>0.12965848312863193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4.2393227531503737</v>
      </c>
      <c r="P141" s="9">
        <f t="shared" si="152"/>
        <v>0.54966415766617316</v>
      </c>
      <c r="Q141" s="12">
        <f t="shared" si="153"/>
        <v>0.14291268099320503</v>
      </c>
      <c r="R141" s="9">
        <f t="shared" si="154"/>
        <v>0.19735245833333334</v>
      </c>
      <c r="S141" s="13">
        <f t="shared" si="155"/>
        <v>0.72414948463333484</v>
      </c>
      <c r="T141" s="2">
        <f t="shared" si="156"/>
        <v>0.01</v>
      </c>
      <c r="U141" s="14">
        <f t="shared" si="157"/>
        <v>7.2414948463333483E-3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1.273149484633335E-2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16.844197343557301</v>
      </c>
      <c r="E142" s="10">
        <f t="shared" si="166"/>
        <v>16.296073201468701</v>
      </c>
      <c r="F142" s="7" t="s">
        <v>83</v>
      </c>
      <c r="G142" s="1">
        <v>7</v>
      </c>
      <c r="H142" s="9">
        <f t="shared" si="147"/>
        <v>16.844197343557301</v>
      </c>
      <c r="I142" s="9">
        <f t="shared" si="148"/>
        <v>289.99419734355729</v>
      </c>
      <c r="J142" s="9">
        <f t="shared" si="149"/>
        <v>0.13817022772613799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4.4487065121508671</v>
      </c>
      <c r="P142" s="9">
        <f t="shared" si="152"/>
        <v>0.61467879187063834</v>
      </c>
      <c r="Q142" s="12">
        <f t="shared" si="153"/>
        <v>0.15981648588636596</v>
      </c>
      <c r="R142" s="9">
        <f t="shared" si="154"/>
        <v>0.19735245833333334</v>
      </c>
      <c r="S142" s="13">
        <f t="shared" si="155"/>
        <v>0.80980235683931456</v>
      </c>
      <c r="T142" s="2">
        <f t="shared" si="156"/>
        <v>0.01</v>
      </c>
      <c r="U142" s="14">
        <f t="shared" si="157"/>
        <v>8.0980235683931461E-3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1.8048023568393145E-2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19.9958132772128</v>
      </c>
      <c r="E143" s="10">
        <f t="shared" si="166"/>
        <v>16.844197343557301</v>
      </c>
      <c r="F143" s="7" t="s">
        <v>83</v>
      </c>
      <c r="G143" s="1">
        <v>8</v>
      </c>
      <c r="H143" s="9">
        <f t="shared" si="147"/>
        <v>19.9958132772128</v>
      </c>
      <c r="I143" s="9">
        <f t="shared" si="148"/>
        <v>293.14581327721277</v>
      </c>
      <c r="J143" s="9">
        <f t="shared" si="149"/>
        <v>0.19823646069886502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4.5930756369468959</v>
      </c>
      <c r="P143" s="9">
        <f t="shared" si="152"/>
        <v>0.91051505799053778</v>
      </c>
      <c r="Q143" s="12">
        <f t="shared" si="153"/>
        <v>0.23673391507753982</v>
      </c>
      <c r="R143" s="9">
        <f t="shared" si="154"/>
        <v>0.19735245833333334</v>
      </c>
      <c r="S143" s="13">
        <f t="shared" si="155"/>
        <v>1.1995488532384542</v>
      </c>
      <c r="T143" s="2">
        <f t="shared" si="156"/>
        <v>0.01</v>
      </c>
      <c r="U143" s="14">
        <f t="shared" si="157"/>
        <v>1.1995488532384541E-2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2.1945488532384542E-2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18.9564372892462</v>
      </c>
      <c r="E144" s="10">
        <f t="shared" si="166"/>
        <v>19.9958132772128</v>
      </c>
      <c r="F144" s="7" t="s">
        <v>83</v>
      </c>
      <c r="G144" s="1">
        <v>9</v>
      </c>
      <c r="H144" s="9">
        <f t="shared" si="147"/>
        <v>18.9564372892462</v>
      </c>
      <c r="I144" s="9">
        <f t="shared" si="148"/>
        <v>292.10643728924617</v>
      </c>
      <c r="J144" s="9">
        <f t="shared" si="149"/>
        <v>0.17613931088466281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4.4416084956230248</v>
      </c>
      <c r="P144" s="9">
        <f t="shared" si="152"/>
        <v>0.78234185963850345</v>
      </c>
      <c r="Q144" s="12">
        <f t="shared" si="153"/>
        <v>0.20340888350601091</v>
      </c>
      <c r="R144" s="9">
        <f t="shared" si="154"/>
        <v>0.19735245833333334</v>
      </c>
      <c r="S144" s="13">
        <f t="shared" si="155"/>
        <v>1.030688369548699</v>
      </c>
      <c r="T144" s="2">
        <f t="shared" si="156"/>
        <v>0.01</v>
      </c>
      <c r="U144" s="14">
        <f t="shared" si="157"/>
        <v>1.030688369548699E-2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2.0256883695486991E-2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14.5690240208374</v>
      </c>
      <c r="E145" s="10">
        <f t="shared" si="166"/>
        <v>18.9564372892462</v>
      </c>
      <c r="F145" s="7" t="s">
        <v>83</v>
      </c>
      <c r="G145" s="1">
        <v>10</v>
      </c>
      <c r="H145" s="9">
        <f t="shared" si="147"/>
        <v>14.5690240208374</v>
      </c>
      <c r="I145" s="9">
        <f t="shared" si="148"/>
        <v>287.71902402083737</v>
      </c>
      <c r="J145" s="9">
        <f t="shared" si="149"/>
        <v>0.10595152377001688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4.4183145526511884</v>
      </c>
      <c r="P145" s="9">
        <f t="shared" si="152"/>
        <v>0.46812715934863386</v>
      </c>
      <c r="Q145" s="12">
        <f t="shared" si="153"/>
        <v>0.12171306143064481</v>
      </c>
      <c r="R145" s="9">
        <f t="shared" si="154"/>
        <v>0.19735245833333334</v>
      </c>
      <c r="S145" s="13">
        <f t="shared" si="155"/>
        <v>0.61672939095123069</v>
      </c>
      <c r="T145" s="2">
        <f t="shared" si="156"/>
        <v>0.01</v>
      </c>
      <c r="U145" s="14">
        <f t="shared" si="157"/>
        <v>6.1672939095123074E-3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1.6117293909512307E-2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8.3304651127279303</v>
      </c>
      <c r="E146" s="10">
        <f t="shared" si="166"/>
        <v>14.5690240208374</v>
      </c>
      <c r="F146" s="7" t="s">
        <v>83</v>
      </c>
      <c r="G146" s="1">
        <v>11</v>
      </c>
      <c r="H146" s="9">
        <f t="shared" si="147"/>
        <v>8.3304651127279303</v>
      </c>
      <c r="I146" s="9">
        <f t="shared" si="148"/>
        <v>281.48046511272793</v>
      </c>
      <c r="J146" s="9">
        <f t="shared" si="149"/>
        <v>5.0046059497983145E-2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4.7092353099692215</v>
      </c>
      <c r="P146" s="9">
        <f t="shared" si="152"/>
        <v>0.23567867051272276</v>
      </c>
      <c r="Q146" s="12">
        <f t="shared" si="153"/>
        <v>6.1276454333307917E-2</v>
      </c>
      <c r="R146" s="9">
        <f t="shared" si="154"/>
        <v>0.19735245833333334</v>
      </c>
      <c r="S146" s="13">
        <f t="shared" si="155"/>
        <v>0.31049248056393813</v>
      </c>
      <c r="T146" s="2">
        <f t="shared" si="156"/>
        <v>0.01</v>
      </c>
      <c r="U146" s="14">
        <f t="shared" si="157"/>
        <v>3.1049248056393814E-3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8.5949248056393819E-3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2.67528753293097</v>
      </c>
      <c r="E147" s="10">
        <f t="shared" si="166"/>
        <v>8.3304651127279303</v>
      </c>
      <c r="F147" s="7" t="s">
        <v>85</v>
      </c>
      <c r="G147" s="1">
        <v>12</v>
      </c>
      <c r="H147" s="9">
        <f t="shared" si="147"/>
        <v>2.67528753293097</v>
      </c>
      <c r="I147" s="9">
        <f t="shared" si="148"/>
        <v>275.82528753293093</v>
      </c>
      <c r="J147" s="9">
        <f t="shared" si="149"/>
        <v>2.4624106400936922E-2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5.2326045561231656</v>
      </c>
      <c r="P147" s="9">
        <f t="shared" si="152"/>
        <v>0.12884821134400415</v>
      </c>
      <c r="Q147" s="12">
        <f t="shared" si="153"/>
        <v>3.350053494944108E-2</v>
      </c>
      <c r="R147" s="9">
        <f t="shared" si="154"/>
        <v>0.19735245833333334</v>
      </c>
      <c r="S147" s="13">
        <f t="shared" si="155"/>
        <v>0.16974977272823133</v>
      </c>
      <c r="T147" s="2">
        <f t="shared" si="156"/>
        <v>0.01</v>
      </c>
      <c r="U147" s="14">
        <f t="shared" si="157"/>
        <v>1.6974977272823134E-3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7.1874977272823135E-3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-0.834037345754709</v>
      </c>
      <c r="E148" s="10">
        <f t="shared" si="166"/>
        <v>2.67528753293097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F22" sqref="F22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194390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5075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8654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82590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4662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544483.25640875299</v>
      </c>
      <c r="J13" s="6" t="s">
        <v>37</v>
      </c>
      <c r="K13" s="6">
        <f>I13/(10000*1000)</f>
        <v>5.4448325640875296E-2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3.6909852748709699</v>
      </c>
      <c r="E26" s="7"/>
      <c r="F26" s="7"/>
      <c r="G26" s="1">
        <v>1</v>
      </c>
      <c r="H26" s="9">
        <f t="shared" ref="H26:H37" si="0">E27</f>
        <v>3.6909852748709699</v>
      </c>
      <c r="I26" s="9">
        <f t="shared" ref="I26:I37" si="1">H26+273.15</f>
        <v>276.84098527487095</v>
      </c>
      <c r="J26" s="9">
        <f t="shared" ref="J26:J37" si="2">EXP(($C$15*(I26-$C$13))/($C$16*I26*$C$13))</f>
        <v>2.8028998094348386E-2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1.1360739901574493</v>
      </c>
      <c r="Q26" s="12">
        <f t="shared" ref="Q26:Q37" si="6">P26*$B$28</f>
        <v>0.11360739901574493</v>
      </c>
      <c r="R26" s="9">
        <f t="shared" ref="R26:R37" si="7">L26*$B$28</f>
        <v>4.0532094166666672</v>
      </c>
      <c r="S26" s="13">
        <f t="shared" ref="S26:S37" si="8">Q26/R26</f>
        <v>2.8028998094348383E-2</v>
      </c>
      <c r="T26" s="2">
        <f t="shared" ref="T26:T37" si="9">$B$27/100</f>
        <v>0.34</v>
      </c>
      <c r="U26" s="14">
        <f t="shared" ref="U26:U37" si="10">S26*T26</f>
        <v>9.5298593520784514E-3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2.2429859352078453E-2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4.2619440040003402</v>
      </c>
      <c r="E27" s="10">
        <f t="shared" ref="E27:E38" si="18">D26</f>
        <v>3.6909852748709699</v>
      </c>
      <c r="F27" s="7" t="s">
        <v>83</v>
      </c>
      <c r="G27" s="1">
        <v>2</v>
      </c>
      <c r="H27" s="9">
        <f t="shared" si="0"/>
        <v>4.2619440040003402</v>
      </c>
      <c r="I27" s="9">
        <f t="shared" si="1"/>
        <v>277.4119440040003</v>
      </c>
      <c r="J27" s="9">
        <f t="shared" si="2"/>
        <v>3.0133193778040961E-2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79.928114343175878</v>
      </c>
      <c r="P27" s="9">
        <f t="shared" si="5"/>
        <v>2.4084893578163338</v>
      </c>
      <c r="Q27" s="12">
        <f t="shared" si="6"/>
        <v>0.24084893578163338</v>
      </c>
      <c r="R27" s="9">
        <f t="shared" si="7"/>
        <v>4.0532094166666672</v>
      </c>
      <c r="S27" s="13">
        <f t="shared" si="8"/>
        <v>5.942178432510057E-2</v>
      </c>
      <c r="T27" s="2">
        <f t="shared" si="9"/>
        <v>0.34</v>
      </c>
      <c r="U27" s="14">
        <f t="shared" si="10"/>
        <v>2.0203406670534194E-2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3.3103406670534193E-2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-2.2393738665784699</v>
      </c>
      <c r="E28" s="10">
        <f t="shared" si="18"/>
        <v>4.2619440040003402</v>
      </c>
      <c r="F28" s="7" t="s">
        <v>83</v>
      </c>
      <c r="G28" s="1">
        <v>3</v>
      </c>
      <c r="H28" s="9">
        <f t="shared" si="0"/>
        <v>-2.2393738665784699</v>
      </c>
      <c r="I28" s="9">
        <f t="shared" si="1"/>
        <v>270.91062613342149</v>
      </c>
      <c r="J28" s="9">
        <f t="shared" si="2"/>
        <v>1.2978951886986868E-2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118.05171915202621</v>
      </c>
      <c r="P28" s="9">
        <f t="shared" si="5"/>
        <v>1.5321875830502343</v>
      </c>
      <c r="Q28" s="12">
        <f t="shared" si="6"/>
        <v>0.15321875830502343</v>
      </c>
      <c r="R28" s="9">
        <f t="shared" si="7"/>
        <v>4.0532094166666672</v>
      </c>
      <c r="S28" s="13">
        <f t="shared" si="8"/>
        <v>3.780183616345921E-2</v>
      </c>
      <c r="T28" s="2">
        <f t="shared" si="9"/>
        <v>0.34</v>
      </c>
      <c r="U28" s="14">
        <f t="shared" si="10"/>
        <v>1.2852624295576133E-2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2.5752624295576135E-2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3.1866501140693502</v>
      </c>
      <c r="E29" s="10">
        <f t="shared" si="18"/>
        <v>-2.2393738665784699</v>
      </c>
      <c r="F29" s="7" t="s">
        <v>83</v>
      </c>
      <c r="G29" s="1">
        <v>4</v>
      </c>
      <c r="H29" s="9">
        <f t="shared" si="0"/>
        <v>3.1866501140693502</v>
      </c>
      <c r="I29" s="9">
        <f t="shared" si="1"/>
        <v>276.3366501140693</v>
      </c>
      <c r="J29" s="9">
        <f t="shared" si="2"/>
        <v>2.628635027771516E-2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157.05162573564263</v>
      </c>
      <c r="P29" s="9">
        <f t="shared" si="5"/>
        <v>4.1283140457717273</v>
      </c>
      <c r="Q29" s="12">
        <f t="shared" si="6"/>
        <v>0.41283140457717277</v>
      </c>
      <c r="R29" s="9">
        <f t="shared" si="7"/>
        <v>4.0532094166666672</v>
      </c>
      <c r="S29" s="13">
        <f t="shared" si="8"/>
        <v>0.10185296690558925</v>
      </c>
      <c r="T29" s="2">
        <f t="shared" si="9"/>
        <v>0.34</v>
      </c>
      <c r="U29" s="14">
        <f t="shared" si="10"/>
        <v>3.4630008747900343E-2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4.7530008747900344E-2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11.650749816850199</v>
      </c>
      <c r="E30" s="10">
        <f t="shared" si="18"/>
        <v>3.1866501140693502</v>
      </c>
      <c r="F30" s="7" t="s">
        <v>83</v>
      </c>
      <c r="G30" s="1">
        <v>5</v>
      </c>
      <c r="H30" s="9">
        <f t="shared" si="0"/>
        <v>11.650749816850199</v>
      </c>
      <c r="I30" s="9">
        <f t="shared" si="1"/>
        <v>284.80074981685016</v>
      </c>
      <c r="J30" s="9">
        <f t="shared" si="2"/>
        <v>7.4904887626222452E-2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145.27714610537737</v>
      </c>
      <c r="O30" s="9">
        <f t="shared" si="19"/>
        <v>48.178259751160198</v>
      </c>
      <c r="P30" s="9">
        <f t="shared" si="5"/>
        <v>3.6087871326876106</v>
      </c>
      <c r="Q30" s="12">
        <f t="shared" si="6"/>
        <v>0.36087871326876109</v>
      </c>
      <c r="R30" s="9">
        <f t="shared" si="7"/>
        <v>4.0532094166666672</v>
      </c>
      <c r="S30" s="13">
        <f t="shared" si="8"/>
        <v>8.9035299233451742E-2</v>
      </c>
      <c r="T30" s="2">
        <f t="shared" si="9"/>
        <v>0.34</v>
      </c>
      <c r="U30" s="14">
        <f t="shared" si="10"/>
        <v>3.0272001739373593E-2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4.3172001739373592E-2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14.908399528862301</v>
      </c>
      <c r="E31" s="10">
        <f t="shared" si="18"/>
        <v>11.650749816850199</v>
      </c>
      <c r="F31" s="7" t="s">
        <v>85</v>
      </c>
      <c r="G31" s="1">
        <v>6</v>
      </c>
      <c r="H31" s="9">
        <f t="shared" si="0"/>
        <v>14.908399528862301</v>
      </c>
      <c r="I31" s="9">
        <f t="shared" si="1"/>
        <v>288.05839952886225</v>
      </c>
      <c r="J31" s="9">
        <f t="shared" si="2"/>
        <v>0.11026116175194235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85.101566785139255</v>
      </c>
      <c r="P31" s="9">
        <f t="shared" si="5"/>
        <v>9.3833976206399647</v>
      </c>
      <c r="Q31" s="12">
        <f t="shared" si="6"/>
        <v>0.9383397620639965</v>
      </c>
      <c r="R31" s="9">
        <f t="shared" si="7"/>
        <v>4.0532094166666672</v>
      </c>
      <c r="S31" s="13">
        <f t="shared" si="8"/>
        <v>0.23150537403904509</v>
      </c>
      <c r="T31" s="2">
        <f t="shared" si="9"/>
        <v>0.34</v>
      </c>
      <c r="U31" s="14">
        <f t="shared" si="10"/>
        <v>7.8711827173275337E-2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9.1611827173275331E-2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16.741859748980801</v>
      </c>
      <c r="E32" s="10">
        <f t="shared" si="18"/>
        <v>14.908399528862301</v>
      </c>
      <c r="F32" s="7" t="s">
        <v>83</v>
      </c>
      <c r="G32" s="1">
        <v>7</v>
      </c>
      <c r="H32" s="9">
        <f t="shared" si="0"/>
        <v>16.741859748980801</v>
      </c>
      <c r="I32" s="9">
        <f t="shared" si="1"/>
        <v>289.89185974898078</v>
      </c>
      <c r="J32" s="9">
        <f t="shared" si="2"/>
        <v>0.13654217364976604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116.25026333116595</v>
      </c>
      <c r="P32" s="9">
        <f t="shared" si="5"/>
        <v>15.87306364259509</v>
      </c>
      <c r="Q32" s="12">
        <f t="shared" si="6"/>
        <v>1.5873063642595091</v>
      </c>
      <c r="R32" s="9">
        <f t="shared" si="7"/>
        <v>4.0532094166666672</v>
      </c>
      <c r="S32" s="13">
        <f t="shared" si="8"/>
        <v>0.39161716089293491</v>
      </c>
      <c r="T32" s="2">
        <f t="shared" si="9"/>
        <v>0.34</v>
      </c>
      <c r="U32" s="14">
        <f t="shared" si="10"/>
        <v>0.13314983470359787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0.15879983470359788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20.238547273888301</v>
      </c>
      <c r="E33" s="10">
        <f t="shared" si="18"/>
        <v>16.741859748980801</v>
      </c>
      <c r="F33" s="7" t="s">
        <v>83</v>
      </c>
      <c r="G33" s="1">
        <v>8</v>
      </c>
      <c r="H33" s="9">
        <f t="shared" si="0"/>
        <v>20.238547273888301</v>
      </c>
      <c r="I33" s="9">
        <f t="shared" si="1"/>
        <v>293.38854727388826</v>
      </c>
      <c r="J33" s="9">
        <f t="shared" si="2"/>
        <v>0.20375957413895951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140.90929385523751</v>
      </c>
      <c r="P33" s="9">
        <f t="shared" si="5"/>
        <v>28.711617708164699</v>
      </c>
      <c r="Q33" s="12">
        <f t="shared" si="6"/>
        <v>2.8711617708164701</v>
      </c>
      <c r="R33" s="9">
        <f t="shared" si="7"/>
        <v>4.0532094166666672</v>
      </c>
      <c r="S33" s="13">
        <f t="shared" si="8"/>
        <v>0.70836748750517176</v>
      </c>
      <c r="T33" s="2">
        <f t="shared" si="9"/>
        <v>0.34</v>
      </c>
      <c r="U33" s="14">
        <f t="shared" si="10"/>
        <v>0.24084494575175841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0.26649494575175842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18.383244205615501</v>
      </c>
      <c r="E34" s="10">
        <f t="shared" si="18"/>
        <v>20.238547273888301</v>
      </c>
      <c r="F34" s="7" t="s">
        <v>83</v>
      </c>
      <c r="G34" s="1">
        <v>9</v>
      </c>
      <c r="H34" s="9">
        <f t="shared" si="0"/>
        <v>18.383244205615501</v>
      </c>
      <c r="I34" s="9">
        <f t="shared" si="1"/>
        <v>291.53324420561546</v>
      </c>
      <c r="J34" s="9">
        <f t="shared" si="2"/>
        <v>0.16496578354254354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152.72977031373946</v>
      </c>
      <c r="P34" s="9">
        <f t="shared" si="5"/>
        <v>25.195186230078736</v>
      </c>
      <c r="Q34" s="12">
        <f t="shared" si="6"/>
        <v>2.5195186230078739</v>
      </c>
      <c r="R34" s="9">
        <f t="shared" si="7"/>
        <v>4.0532094166666672</v>
      </c>
      <c r="S34" s="13">
        <f t="shared" si="8"/>
        <v>0.62161076914696145</v>
      </c>
      <c r="T34" s="2">
        <f t="shared" si="9"/>
        <v>0.34</v>
      </c>
      <c r="U34" s="14">
        <f t="shared" si="10"/>
        <v>0.21134766150996692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0.23699766150996693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14.320879669832401</v>
      </c>
      <c r="E35" s="10">
        <f t="shared" si="18"/>
        <v>18.383244205615501</v>
      </c>
      <c r="F35" s="7" t="s">
        <v>83</v>
      </c>
      <c r="G35" s="1">
        <v>10</v>
      </c>
      <c r="H35" s="9">
        <f t="shared" si="0"/>
        <v>14.320879669832401</v>
      </c>
      <c r="I35" s="9">
        <f t="shared" si="1"/>
        <v>287.47087966983236</v>
      </c>
      <c r="J35" s="9">
        <f t="shared" si="2"/>
        <v>0.10290126196607219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168.06667825032739</v>
      </c>
      <c r="P35" s="9">
        <f t="shared" si="5"/>
        <v>17.294273286404504</v>
      </c>
      <c r="Q35" s="12">
        <f t="shared" si="6"/>
        <v>1.7294273286404505</v>
      </c>
      <c r="R35" s="9">
        <f t="shared" si="7"/>
        <v>4.0532094166666672</v>
      </c>
      <c r="S35" s="13">
        <f t="shared" si="8"/>
        <v>0.42668097077074296</v>
      </c>
      <c r="T35" s="2">
        <f t="shared" si="9"/>
        <v>0.34</v>
      </c>
      <c r="U35" s="14">
        <f t="shared" si="10"/>
        <v>0.14507153006205262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0.17072153006205262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10.552571548961501</v>
      </c>
      <c r="E36" s="10">
        <f t="shared" si="18"/>
        <v>14.320879669832401</v>
      </c>
      <c r="F36" s="7" t="s">
        <v>83</v>
      </c>
      <c r="G36" s="1">
        <v>11</v>
      </c>
      <c r="H36" s="9">
        <f t="shared" si="0"/>
        <v>10.552571548961501</v>
      </c>
      <c r="I36" s="9">
        <f t="shared" si="1"/>
        <v>283.70257154896149</v>
      </c>
      <c r="J36" s="9">
        <f t="shared" si="2"/>
        <v>6.5620047595225592E-2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143.23378471572676</v>
      </c>
      <c r="O36" s="9">
        <f t="shared" si="19"/>
        <v>48.070714414862778</v>
      </c>
      <c r="P36" s="9">
        <f t="shared" si="5"/>
        <v>3.1544025678397922</v>
      </c>
      <c r="Q36" s="12">
        <f t="shared" si="6"/>
        <v>0.31544025678397924</v>
      </c>
      <c r="R36" s="9">
        <f t="shared" si="7"/>
        <v>4.0532094166666672</v>
      </c>
      <c r="S36" s="13">
        <f t="shared" si="8"/>
        <v>7.7824810997156726E-2</v>
      </c>
      <c r="T36" s="2">
        <f t="shared" si="9"/>
        <v>0.34</v>
      </c>
      <c r="U36" s="14">
        <f t="shared" si="10"/>
        <v>2.646043573903329E-2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3.9360435739033292E-2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5.3326180785187898</v>
      </c>
      <c r="E37" s="10">
        <f t="shared" si="18"/>
        <v>10.552571548961501</v>
      </c>
      <c r="F37" s="7" t="s">
        <v>85</v>
      </c>
      <c r="G37" s="1">
        <v>12</v>
      </c>
      <c r="H37" s="9">
        <f t="shared" si="0"/>
        <v>5.3326180785187898</v>
      </c>
      <c r="I37" s="9">
        <f t="shared" si="1"/>
        <v>278.48261807851878</v>
      </c>
      <c r="J37" s="9">
        <f t="shared" si="2"/>
        <v>3.4486576931355831E-2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85.448406013689649</v>
      </c>
      <c r="P37" s="9">
        <f t="shared" si="5"/>
        <v>2.9468230276528362</v>
      </c>
      <c r="Q37" s="12">
        <f t="shared" si="6"/>
        <v>0.29468230276528362</v>
      </c>
      <c r="R37" s="9">
        <f t="shared" si="7"/>
        <v>4.0532094166666672</v>
      </c>
      <c r="S37" s="13">
        <f t="shared" si="8"/>
        <v>7.2703448668001075E-2</v>
      </c>
      <c r="T37" s="2">
        <f t="shared" si="9"/>
        <v>0.34</v>
      </c>
      <c r="U37" s="14">
        <f t="shared" si="10"/>
        <v>2.4719172547120367E-2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3.7619172547120369E-2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3.6795637340862002</v>
      </c>
      <c r="E38" s="10">
        <f t="shared" si="18"/>
        <v>5.3326180785187898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3.6909852748709699</v>
      </c>
      <c r="E42" s="7"/>
      <c r="F42" s="7"/>
      <c r="G42" s="1">
        <v>1</v>
      </c>
      <c r="H42" s="9">
        <f t="shared" ref="H42:H53" si="20">E43</f>
        <v>3.6909852748709699</v>
      </c>
      <c r="I42" s="9">
        <f t="shared" ref="I42:I53" si="21">H42+273.15</f>
        <v>276.84098527487095</v>
      </c>
      <c r="J42" s="9">
        <f t="shared" ref="J42:J53" si="22">EXP(($C$15*(I42-$C$13))/($C$16*I42*$C$13))</f>
        <v>2.8028998094348386E-2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1.6496817190904922</v>
      </c>
      <c r="Q42" s="12">
        <f t="shared" ref="Q42:Q53" si="26">P42*$B$44</f>
        <v>0.3959236125817181</v>
      </c>
      <c r="R42" s="9">
        <f t="shared" ref="R42:R53" si="27">L42*$B$44</f>
        <v>14.125500000000001</v>
      </c>
      <c r="S42" s="13">
        <f t="shared" ref="S42:S53" si="28">Q42/R42</f>
        <v>2.8028998094348383E-2</v>
      </c>
      <c r="T42" s="2">
        <f t="shared" ref="T42:T53" si="29">$B$43/100</f>
        <v>0.43</v>
      </c>
      <c r="U42" s="14">
        <f t="shared" ref="U42:U53" si="30">S42*T42</f>
        <v>1.2052469180569804E-2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2.0472469180569802E-2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16199.166666666666</v>
      </c>
      <c r="AU42" s="1">
        <f t="shared" ref="AU42:AU53" si="38">AT42*10000*AS42*0.67*AR42*AQ42</f>
        <v>72991632.382866085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4.2619440040003402</v>
      </c>
      <c r="E43" s="10">
        <f t="shared" ref="E43:E54" si="40">D42</f>
        <v>3.6909852748709699</v>
      </c>
      <c r="F43" s="7" t="s">
        <v>83</v>
      </c>
      <c r="G43" s="1">
        <v>2</v>
      </c>
      <c r="H43" s="9">
        <f t="shared" si="20"/>
        <v>4.2619440040003402</v>
      </c>
      <c r="I43" s="9">
        <f t="shared" si="21"/>
        <v>277.4119440040003</v>
      </c>
      <c r="J43" s="9">
        <f t="shared" si="22"/>
        <v>3.0133193778040961E-2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116.06281828090951</v>
      </c>
      <c r="P43" s="9">
        <f t="shared" si="25"/>
        <v>3.4973433936842011</v>
      </c>
      <c r="Q43" s="12">
        <f t="shared" si="26"/>
        <v>0.83936241448420823</v>
      </c>
      <c r="R43" s="9">
        <f t="shared" si="27"/>
        <v>14.125500000000001</v>
      </c>
      <c r="S43" s="13">
        <f t="shared" si="28"/>
        <v>5.9421784325100577E-2</v>
      </c>
      <c r="T43" s="2">
        <f t="shared" si="29"/>
        <v>0.43</v>
      </c>
      <c r="U43" s="14">
        <f t="shared" si="30"/>
        <v>2.5551367259793248E-2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3.3971367259793245E-2</v>
      </c>
      <c r="AR43" s="9">
        <f t="shared" si="35"/>
        <v>136.875</v>
      </c>
      <c r="AS43" s="1">
        <f t="shared" si="36"/>
        <v>0.24</v>
      </c>
      <c r="AT43" s="1">
        <f t="shared" si="37"/>
        <v>16199.166666666666</v>
      </c>
      <c r="AU43" s="1">
        <f t="shared" si="38"/>
        <v>121120004.07471839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-2.2393738665784699</v>
      </c>
      <c r="E44" s="10">
        <f t="shared" si="40"/>
        <v>4.2619440040003402</v>
      </c>
      <c r="F44" s="7" t="s">
        <v>83</v>
      </c>
      <c r="G44" s="1">
        <v>3</v>
      </c>
      <c r="H44" s="9">
        <f t="shared" si="20"/>
        <v>-2.2393738665784699</v>
      </c>
      <c r="I44" s="9">
        <f t="shared" si="21"/>
        <v>270.91062613342149</v>
      </c>
      <c r="J44" s="9">
        <f t="shared" si="22"/>
        <v>1.2978951886986868E-2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171.42172488722534</v>
      </c>
      <c r="P44" s="9">
        <f t="shared" si="25"/>
        <v>2.2248743196955969</v>
      </c>
      <c r="Q44" s="12">
        <f t="shared" si="26"/>
        <v>0.5339698367269432</v>
      </c>
      <c r="R44" s="9">
        <f t="shared" si="27"/>
        <v>14.125500000000001</v>
      </c>
      <c r="S44" s="13">
        <f t="shared" si="28"/>
        <v>3.7801836163459217E-2</v>
      </c>
      <c r="T44" s="2">
        <f t="shared" si="29"/>
        <v>0.43</v>
      </c>
      <c r="U44" s="14">
        <f t="shared" si="30"/>
        <v>1.6254789550287464E-2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2.4674789550287464E-2</v>
      </c>
      <c r="AR44" s="9">
        <f t="shared" si="35"/>
        <v>136.875</v>
      </c>
      <c r="AS44" s="1">
        <f t="shared" si="36"/>
        <v>0.24</v>
      </c>
      <c r="AT44" s="1">
        <f t="shared" si="37"/>
        <v>16199.166666666666</v>
      </c>
      <c r="AU44" s="1">
        <f t="shared" si="38"/>
        <v>87974398.793504015</v>
      </c>
    </row>
    <row r="45" spans="1:48" x14ac:dyDescent="0.15">
      <c r="C45" s="7">
        <v>3</v>
      </c>
      <c r="D45" s="7">
        <f t="shared" si="39"/>
        <v>3.1866501140693502</v>
      </c>
      <c r="E45" s="10">
        <f t="shared" si="40"/>
        <v>-2.2393738665784699</v>
      </c>
      <c r="F45" s="7" t="s">
        <v>83</v>
      </c>
      <c r="G45" s="1">
        <v>4</v>
      </c>
      <c r="H45" s="9">
        <f t="shared" si="20"/>
        <v>3.1866501140693502</v>
      </c>
      <c r="I45" s="9">
        <f t="shared" si="21"/>
        <v>276.3366501140693</v>
      </c>
      <c r="J45" s="9">
        <f t="shared" si="22"/>
        <v>2.628635027771516E-2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228.05310056752975</v>
      </c>
      <c r="P45" s="9">
        <f t="shared" si="25"/>
        <v>5.9946836834370893</v>
      </c>
      <c r="Q45" s="12">
        <f t="shared" si="26"/>
        <v>1.4387240840249014</v>
      </c>
      <c r="R45" s="9">
        <f t="shared" si="27"/>
        <v>14.125500000000001</v>
      </c>
      <c r="S45" s="13">
        <f t="shared" si="28"/>
        <v>0.10185296690558927</v>
      </c>
      <c r="T45" s="2">
        <f t="shared" si="29"/>
        <v>0.43</v>
      </c>
      <c r="U45" s="14">
        <f t="shared" si="30"/>
        <v>4.3796775769403384E-2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5.2216775769403381E-2</v>
      </c>
      <c r="AR45" s="9">
        <f t="shared" si="35"/>
        <v>136.875</v>
      </c>
      <c r="AS45" s="1">
        <f t="shared" si="36"/>
        <v>0.24</v>
      </c>
      <c r="AT45" s="1">
        <f t="shared" si="37"/>
        <v>16199.166666666666</v>
      </c>
      <c r="AU45" s="1">
        <f t="shared" si="38"/>
        <v>186171373.25067693</v>
      </c>
    </row>
    <row r="46" spans="1:48" x14ac:dyDescent="0.15">
      <c r="C46" s="7">
        <v>4</v>
      </c>
      <c r="D46" s="7">
        <f t="shared" si="39"/>
        <v>11.650749816850199</v>
      </c>
      <c r="E46" s="10">
        <f t="shared" si="40"/>
        <v>3.1866501140693502</v>
      </c>
      <c r="F46" s="7" t="s">
        <v>83</v>
      </c>
      <c r="G46" s="1">
        <v>5</v>
      </c>
      <c r="H46" s="9">
        <f t="shared" si="20"/>
        <v>11.650749816850199</v>
      </c>
      <c r="I46" s="9">
        <f t="shared" si="21"/>
        <v>284.80074981685016</v>
      </c>
      <c r="J46" s="9">
        <f t="shared" si="22"/>
        <v>7.4904887626222452E-2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210.95549603988803</v>
      </c>
      <c r="O46" s="9">
        <f t="shared" si="41"/>
        <v>69.959170844204664</v>
      </c>
      <c r="P46" s="9">
        <f t="shared" si="25"/>
        <v>5.2402838305088482</v>
      </c>
      <c r="Q46" s="12">
        <f t="shared" si="26"/>
        <v>1.2576681193221235</v>
      </c>
      <c r="R46" s="9">
        <f t="shared" si="27"/>
        <v>14.125500000000001</v>
      </c>
      <c r="S46" s="13">
        <f t="shared" si="28"/>
        <v>8.9035299233451812E-2</v>
      </c>
      <c r="T46" s="2">
        <f t="shared" si="29"/>
        <v>0.43</v>
      </c>
      <c r="U46" s="14">
        <f t="shared" si="30"/>
        <v>3.8285178670384279E-2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4.6705178670384276E-2</v>
      </c>
      <c r="AR46" s="9">
        <f t="shared" si="35"/>
        <v>136.875</v>
      </c>
      <c r="AS46" s="1">
        <f t="shared" si="36"/>
        <v>0.24</v>
      </c>
      <c r="AT46" s="1">
        <f t="shared" si="37"/>
        <v>16199.166666666666</v>
      </c>
      <c r="AU46" s="1">
        <f t="shared" si="38"/>
        <v>166520569.73764038</v>
      </c>
    </row>
    <row r="47" spans="1:48" x14ac:dyDescent="0.15">
      <c r="C47" s="7">
        <v>5</v>
      </c>
      <c r="D47" s="7">
        <f t="shared" si="39"/>
        <v>14.908399528862301</v>
      </c>
      <c r="E47" s="10">
        <f t="shared" si="40"/>
        <v>11.650749816850199</v>
      </c>
      <c r="F47" s="7" t="s">
        <v>85</v>
      </c>
      <c r="G47" s="1">
        <v>6</v>
      </c>
      <c r="H47" s="9">
        <f t="shared" si="20"/>
        <v>14.908399528862301</v>
      </c>
      <c r="I47" s="9">
        <f t="shared" si="21"/>
        <v>288.05839952886225</v>
      </c>
      <c r="J47" s="9">
        <f t="shared" si="22"/>
        <v>0.11026116175194235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123.57513701369581</v>
      </c>
      <c r="P47" s="9">
        <f t="shared" si="25"/>
        <v>13.625538170785552</v>
      </c>
      <c r="Q47" s="12">
        <f t="shared" si="26"/>
        <v>3.2701291609885321</v>
      </c>
      <c r="R47" s="9">
        <f t="shared" si="27"/>
        <v>14.125500000000001</v>
      </c>
      <c r="S47" s="13">
        <f t="shared" si="28"/>
        <v>0.23150537403904514</v>
      </c>
      <c r="T47" s="2">
        <f t="shared" si="29"/>
        <v>0.43</v>
      </c>
      <c r="U47" s="14">
        <f t="shared" si="30"/>
        <v>9.9547310836789416E-2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0.10796731083678943</v>
      </c>
      <c r="AR47" s="9">
        <f t="shared" si="35"/>
        <v>136.875</v>
      </c>
      <c r="AS47" s="1">
        <f t="shared" si="36"/>
        <v>0.24</v>
      </c>
      <c r="AT47" s="1">
        <f t="shared" si="37"/>
        <v>16199.166666666666</v>
      </c>
      <c r="AU47" s="1">
        <f t="shared" si="38"/>
        <v>384941854.95929641</v>
      </c>
    </row>
    <row r="48" spans="1:48" x14ac:dyDescent="0.15">
      <c r="C48" s="7">
        <v>6</v>
      </c>
      <c r="D48" s="7">
        <f t="shared" si="39"/>
        <v>16.741859748980801</v>
      </c>
      <c r="E48" s="10">
        <f t="shared" si="40"/>
        <v>14.908399528862301</v>
      </c>
      <c r="F48" s="7" t="s">
        <v>83</v>
      </c>
      <c r="G48" s="1">
        <v>7</v>
      </c>
      <c r="H48" s="9">
        <f t="shared" si="20"/>
        <v>16.741859748980801</v>
      </c>
      <c r="I48" s="9">
        <f t="shared" si="21"/>
        <v>289.89185974898078</v>
      </c>
      <c r="J48" s="9">
        <f t="shared" si="22"/>
        <v>0.13654217364976604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168.80584884291028</v>
      </c>
      <c r="P48" s="9">
        <f t="shared" si="25"/>
        <v>23.049117525804814</v>
      </c>
      <c r="Q48" s="12">
        <f t="shared" si="26"/>
        <v>5.5317882061931547</v>
      </c>
      <c r="R48" s="9">
        <f t="shared" si="27"/>
        <v>14.125500000000001</v>
      </c>
      <c r="S48" s="13">
        <f t="shared" si="28"/>
        <v>0.39161716089293508</v>
      </c>
      <c r="T48" s="2">
        <f t="shared" si="29"/>
        <v>0.43</v>
      </c>
      <c r="U48" s="14">
        <f t="shared" si="30"/>
        <v>0.16839537918396208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0.18399537918396208</v>
      </c>
      <c r="AR48" s="9">
        <f t="shared" si="35"/>
        <v>136.875</v>
      </c>
      <c r="AS48" s="1">
        <f t="shared" si="36"/>
        <v>0.24</v>
      </c>
      <c r="AT48" s="1">
        <f t="shared" si="37"/>
        <v>16199.166666666666</v>
      </c>
      <c r="AU48" s="1">
        <f t="shared" si="38"/>
        <v>656008953.24772036</v>
      </c>
    </row>
    <row r="49" spans="1:48" x14ac:dyDescent="0.15">
      <c r="C49" s="7">
        <v>7</v>
      </c>
      <c r="D49" s="7">
        <f t="shared" si="39"/>
        <v>20.238547273888301</v>
      </c>
      <c r="E49" s="10">
        <f t="shared" si="40"/>
        <v>16.741859748980801</v>
      </c>
      <c r="F49" s="7" t="s">
        <v>83</v>
      </c>
      <c r="G49" s="1">
        <v>8</v>
      </c>
      <c r="H49" s="9">
        <f t="shared" si="20"/>
        <v>20.238547273888301</v>
      </c>
      <c r="I49" s="9">
        <f t="shared" si="21"/>
        <v>293.38854727388826</v>
      </c>
      <c r="J49" s="9">
        <f t="shared" si="22"/>
        <v>0.20375957413895951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204.61298131710546</v>
      </c>
      <c r="P49" s="9">
        <f t="shared" si="25"/>
        <v>41.691853936476285</v>
      </c>
      <c r="Q49" s="12">
        <f t="shared" si="26"/>
        <v>10.006044944754308</v>
      </c>
      <c r="R49" s="9">
        <f t="shared" si="27"/>
        <v>14.125500000000001</v>
      </c>
      <c r="S49" s="13">
        <f t="shared" si="28"/>
        <v>0.70836748750517198</v>
      </c>
      <c r="T49" s="2">
        <f t="shared" si="29"/>
        <v>0.43</v>
      </c>
      <c r="U49" s="14">
        <f t="shared" si="30"/>
        <v>0.30459801962722394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0.32019801962722394</v>
      </c>
      <c r="AR49" s="9">
        <f t="shared" si="35"/>
        <v>136.875</v>
      </c>
      <c r="AS49" s="1">
        <f t="shared" si="36"/>
        <v>0.24</v>
      </c>
      <c r="AT49" s="1">
        <f t="shared" si="37"/>
        <v>16199.166666666666</v>
      </c>
      <c r="AU49" s="1">
        <f t="shared" si="38"/>
        <v>1141619798.3843575</v>
      </c>
    </row>
    <row r="50" spans="1:48" x14ac:dyDescent="0.15">
      <c r="C50" s="7">
        <v>8</v>
      </c>
      <c r="D50" s="7">
        <f t="shared" si="39"/>
        <v>18.383244205615501</v>
      </c>
      <c r="E50" s="10">
        <f t="shared" si="40"/>
        <v>20.238547273888301</v>
      </c>
      <c r="F50" s="7" t="s">
        <v>83</v>
      </c>
      <c r="G50" s="1">
        <v>9</v>
      </c>
      <c r="H50" s="9">
        <f t="shared" si="20"/>
        <v>18.383244205615501</v>
      </c>
      <c r="I50" s="9">
        <f t="shared" si="21"/>
        <v>291.53324420561546</v>
      </c>
      <c r="J50" s="9">
        <f t="shared" si="22"/>
        <v>0.16496578354254354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221.77737738062919</v>
      </c>
      <c r="P50" s="9">
        <f t="shared" si="25"/>
        <v>36.585678831605868</v>
      </c>
      <c r="Q50" s="12">
        <f t="shared" si="26"/>
        <v>8.7805629195854085</v>
      </c>
      <c r="R50" s="9">
        <f t="shared" si="27"/>
        <v>14.125500000000001</v>
      </c>
      <c r="S50" s="13">
        <f t="shared" si="28"/>
        <v>0.62161076914696178</v>
      </c>
      <c r="T50" s="2">
        <f t="shared" si="29"/>
        <v>0.43</v>
      </c>
      <c r="U50" s="14">
        <f t="shared" si="30"/>
        <v>0.26729263073319354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0.28289263073319354</v>
      </c>
      <c r="AR50" s="9">
        <f t="shared" si="35"/>
        <v>136.875</v>
      </c>
      <c r="AS50" s="1">
        <f t="shared" si="36"/>
        <v>0.24</v>
      </c>
      <c r="AT50" s="1">
        <f t="shared" si="37"/>
        <v>16199.166666666666</v>
      </c>
      <c r="AU50" s="1">
        <f t="shared" si="38"/>
        <v>1008612821.6471657</v>
      </c>
    </row>
    <row r="51" spans="1:48" x14ac:dyDescent="0.15">
      <c r="C51" s="7">
        <v>9</v>
      </c>
      <c r="D51" s="7">
        <f t="shared" si="39"/>
        <v>14.320879669832401</v>
      </c>
      <c r="E51" s="10">
        <f t="shared" si="40"/>
        <v>18.383244205615501</v>
      </c>
      <c r="F51" s="7" t="s">
        <v>83</v>
      </c>
      <c r="G51" s="1">
        <v>10</v>
      </c>
      <c r="H51" s="9">
        <f t="shared" si="20"/>
        <v>14.320879669832401</v>
      </c>
      <c r="I51" s="9">
        <f t="shared" si="21"/>
        <v>287.47087966983236</v>
      </c>
      <c r="J51" s="9">
        <f t="shared" si="22"/>
        <v>0.10290126196607219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244.04794854902335</v>
      </c>
      <c r="P51" s="9">
        <f t="shared" si="25"/>
        <v>25.112841885925558</v>
      </c>
      <c r="Q51" s="12">
        <f t="shared" si="26"/>
        <v>6.0270820526221334</v>
      </c>
      <c r="R51" s="9">
        <f t="shared" si="27"/>
        <v>14.125500000000001</v>
      </c>
      <c r="S51" s="13">
        <f t="shared" si="28"/>
        <v>0.42668097077074318</v>
      </c>
      <c r="T51" s="2">
        <f t="shared" si="29"/>
        <v>0.43</v>
      </c>
      <c r="U51" s="14">
        <f t="shared" si="30"/>
        <v>0.18347281743141958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0.19907281743141958</v>
      </c>
      <c r="AR51" s="9">
        <f t="shared" si="35"/>
        <v>136.875</v>
      </c>
      <c r="AS51" s="1">
        <f t="shared" si="36"/>
        <v>0.24</v>
      </c>
      <c r="AT51" s="1">
        <f t="shared" si="37"/>
        <v>16199.166666666666</v>
      </c>
      <c r="AU51" s="1">
        <f t="shared" si="38"/>
        <v>709765381.94847906</v>
      </c>
    </row>
    <row r="52" spans="1:48" x14ac:dyDescent="0.15">
      <c r="C52" s="7">
        <v>10</v>
      </c>
      <c r="D52" s="7">
        <f t="shared" si="39"/>
        <v>10.552571548961501</v>
      </c>
      <c r="E52" s="10">
        <f t="shared" si="40"/>
        <v>14.320879669832401</v>
      </c>
      <c r="F52" s="7" t="s">
        <v>83</v>
      </c>
      <c r="G52" s="1">
        <v>11</v>
      </c>
      <c r="H52" s="9">
        <f t="shared" si="20"/>
        <v>10.552571548961501</v>
      </c>
      <c r="I52" s="9">
        <f t="shared" si="21"/>
        <v>283.70257154896149</v>
      </c>
      <c r="J52" s="9">
        <f t="shared" si="22"/>
        <v>6.5620047595225592E-2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207.98835132994293</v>
      </c>
      <c r="O52" s="9">
        <f t="shared" si="41"/>
        <v>69.803005333154886</v>
      </c>
      <c r="P52" s="9">
        <f t="shared" si="25"/>
        <v>4.5804765322514092</v>
      </c>
      <c r="Q52" s="12">
        <f t="shared" si="26"/>
        <v>1.0993143677403381</v>
      </c>
      <c r="R52" s="9">
        <f t="shared" si="27"/>
        <v>14.125500000000001</v>
      </c>
      <c r="S52" s="13">
        <f t="shared" si="28"/>
        <v>7.7824810997156782E-2</v>
      </c>
      <c r="T52" s="2">
        <f t="shared" si="29"/>
        <v>0.43</v>
      </c>
      <c r="U52" s="14">
        <f t="shared" si="30"/>
        <v>3.3464668728777416E-2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4.1884668728777413E-2</v>
      </c>
      <c r="AR52" s="9">
        <f t="shared" si="35"/>
        <v>136.875</v>
      </c>
      <c r="AS52" s="1">
        <f t="shared" si="36"/>
        <v>0.24</v>
      </c>
      <c r="AT52" s="1">
        <f t="shared" si="37"/>
        <v>16199.166666666666</v>
      </c>
      <c r="AU52" s="1">
        <f t="shared" si="38"/>
        <v>149333737.68273306</v>
      </c>
    </row>
    <row r="53" spans="1:48" x14ac:dyDescent="0.15">
      <c r="C53" s="7">
        <v>11</v>
      </c>
      <c r="D53" s="7">
        <f t="shared" si="39"/>
        <v>5.3326180785187898</v>
      </c>
      <c r="E53" s="10">
        <f t="shared" si="40"/>
        <v>10.552571548961501</v>
      </c>
      <c r="F53" s="7" t="s">
        <v>85</v>
      </c>
      <c r="G53" s="1">
        <v>12</v>
      </c>
      <c r="H53" s="9">
        <f t="shared" si="20"/>
        <v>5.3326180785187898</v>
      </c>
      <c r="I53" s="9">
        <f t="shared" si="21"/>
        <v>278.48261807851878</v>
      </c>
      <c r="J53" s="9">
        <f t="shared" si="22"/>
        <v>3.4486576931355831E-2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124.07877880090346</v>
      </c>
      <c r="P53" s="9">
        <f t="shared" si="25"/>
        <v>4.2790523506660403</v>
      </c>
      <c r="Q53" s="12">
        <f t="shared" si="26"/>
        <v>1.0269725641598497</v>
      </c>
      <c r="R53" s="9">
        <f t="shared" si="27"/>
        <v>14.125500000000001</v>
      </c>
      <c r="S53" s="13">
        <f t="shared" si="28"/>
        <v>7.2703448668001117E-2</v>
      </c>
      <c r="T53" s="2">
        <f t="shared" si="29"/>
        <v>0.43</v>
      </c>
      <c r="U53" s="14">
        <f t="shared" si="30"/>
        <v>3.126248292724048E-2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3.9682482927240477E-2</v>
      </c>
      <c r="AR53" s="9">
        <f t="shared" si="35"/>
        <v>136.875</v>
      </c>
      <c r="AS53" s="1">
        <f t="shared" si="36"/>
        <v>0.24</v>
      </c>
      <c r="AT53" s="1">
        <f t="shared" si="37"/>
        <v>16199.166666666666</v>
      </c>
      <c r="AU53" s="1">
        <f t="shared" si="38"/>
        <v>141482162.23051018</v>
      </c>
      <c r="AV53" s="1">
        <f>SUM(AU42:AU53)</f>
        <v>4826542688.3396673</v>
      </c>
    </row>
    <row r="54" spans="1:48" x14ac:dyDescent="0.15">
      <c r="C54" s="7">
        <v>12</v>
      </c>
      <c r="D54" s="7">
        <f t="shared" si="39"/>
        <v>3.6795637340862002</v>
      </c>
      <c r="E54" s="10">
        <f t="shared" si="40"/>
        <v>5.3326180785187898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3.6909852748709699</v>
      </c>
      <c r="E58" s="7"/>
      <c r="F58" s="7"/>
      <c r="G58" s="1">
        <v>1</v>
      </c>
      <c r="H58" s="9">
        <f t="shared" ref="H58:H69" si="42">E59</f>
        <v>3.6909852748709699</v>
      </c>
      <c r="I58" s="9">
        <f t="shared" ref="I58:I69" si="43">H58+273.15</f>
        <v>276.84098527487095</v>
      </c>
      <c r="J58" s="9">
        <f t="shared" ref="J58:J69" si="44">EXP(($C$15*(I58-$C$13))/($C$16*I58*$C$13))</f>
        <v>2.8028998094348386E-2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2.7963597098794907E-3</v>
      </c>
      <c r="Q58" s="12">
        <f t="shared" ref="Q58:Q69" si="48">P58*$B$60</f>
        <v>5.313083448771032E-4</v>
      </c>
      <c r="R58" s="9">
        <f t="shared" ref="R58:R69" si="49">L58*$B$60</f>
        <v>1.8955666666666669E-2</v>
      </c>
      <c r="S58" s="13">
        <f t="shared" ref="S58:S69" si="50">Q58/R58</f>
        <v>2.8028998094348379E-2</v>
      </c>
      <c r="T58" s="2">
        <f t="shared" ref="T58:T69" si="51">$B$59/100</f>
        <v>0.01</v>
      </c>
      <c r="U58" s="14">
        <f t="shared" ref="U58:U69" si="52">S58*T58</f>
        <v>2.802899809434838E-4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1.2280289980943484E-2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721.16666666666663</v>
      </c>
      <c r="AU58" s="1">
        <f t="shared" ref="AU58:AU69" si="59">AT58*10000*AS58*0.67*AR58*AQ58</f>
        <v>112475.5518692496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4.2619440040003402</v>
      </c>
      <c r="E59" s="10">
        <f t="shared" ref="E59:E70" si="61">D58</f>
        <v>3.6909852748709699</v>
      </c>
      <c r="F59" s="7" t="s">
        <v>83</v>
      </c>
      <c r="G59" s="1">
        <v>2</v>
      </c>
      <c r="H59" s="9">
        <f t="shared" si="42"/>
        <v>4.2619440040003402</v>
      </c>
      <c r="I59" s="9">
        <f t="shared" si="43"/>
        <v>277.4119440040003</v>
      </c>
      <c r="J59" s="9">
        <f t="shared" si="44"/>
        <v>3.0133193778040961E-2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0.19673697362345385</v>
      </c>
      <c r="P59" s="9">
        <f t="shared" si="47"/>
        <v>5.9283133495008685E-3</v>
      </c>
      <c r="Q59" s="12">
        <f t="shared" si="48"/>
        <v>1.1263795364051651E-3</v>
      </c>
      <c r="R59" s="9">
        <f t="shared" si="49"/>
        <v>1.8955666666666669E-2</v>
      </c>
      <c r="S59" s="13">
        <f t="shared" si="50"/>
        <v>5.9421784325100584E-2</v>
      </c>
      <c r="T59" s="2">
        <f t="shared" si="51"/>
        <v>0.01</v>
      </c>
      <c r="U59" s="14">
        <f t="shared" si="52"/>
        <v>5.9421784325100588E-4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1.2594217843251007E-2</v>
      </c>
      <c r="AR59" s="9">
        <f t="shared" si="56"/>
        <v>9.9766666666666666</v>
      </c>
      <c r="AS59" s="1">
        <f t="shared" si="57"/>
        <v>0.19</v>
      </c>
      <c r="AT59" s="1">
        <f t="shared" si="58"/>
        <v>721.16666666666663</v>
      </c>
      <c r="AU59" s="1">
        <f t="shared" si="59"/>
        <v>115350.82677032809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-2.2393738665784699</v>
      </c>
      <c r="E60" s="10">
        <f t="shared" si="61"/>
        <v>4.2619440040003402</v>
      </c>
      <c r="F60" s="7" t="s">
        <v>83</v>
      </c>
      <c r="G60" s="1">
        <v>3</v>
      </c>
      <c r="H60" s="9">
        <f t="shared" si="42"/>
        <v>-2.2393738665784699</v>
      </c>
      <c r="I60" s="9">
        <f t="shared" si="43"/>
        <v>270.91062613342149</v>
      </c>
      <c r="J60" s="9">
        <f t="shared" si="44"/>
        <v>1.2978951886986868E-2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0.29057532694061966</v>
      </c>
      <c r="P60" s="9">
        <f t="shared" si="47"/>
        <v>3.7713631879077816E-3</v>
      </c>
      <c r="Q60" s="12">
        <f t="shared" si="48"/>
        <v>7.165590057024785E-4</v>
      </c>
      <c r="R60" s="9">
        <f t="shared" si="49"/>
        <v>1.8955666666666669E-2</v>
      </c>
      <c r="S60" s="13">
        <f t="shared" si="50"/>
        <v>3.7801836163459217E-2</v>
      </c>
      <c r="T60" s="2">
        <f t="shared" si="51"/>
        <v>0.01</v>
      </c>
      <c r="U60" s="14">
        <f t="shared" si="52"/>
        <v>3.7801836163459216E-4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1.2378018361634593E-2</v>
      </c>
      <c r="AR60" s="9">
        <f t="shared" si="56"/>
        <v>9.9766666666666666</v>
      </c>
      <c r="AS60" s="1">
        <f t="shared" si="57"/>
        <v>0.19</v>
      </c>
      <c r="AT60" s="1">
        <f t="shared" si="58"/>
        <v>721.16666666666663</v>
      </c>
      <c r="AU60" s="1">
        <f t="shared" si="59"/>
        <v>113370.64909973666</v>
      </c>
    </row>
    <row r="61" spans="1:48" x14ac:dyDescent="0.15">
      <c r="C61" s="7">
        <v>3</v>
      </c>
      <c r="D61" s="7">
        <f t="shared" si="60"/>
        <v>3.1866501140693502</v>
      </c>
      <c r="E61" s="10">
        <f t="shared" si="61"/>
        <v>-2.2393738665784699</v>
      </c>
      <c r="F61" s="7" t="s">
        <v>83</v>
      </c>
      <c r="G61" s="1">
        <v>4</v>
      </c>
      <c r="H61" s="9">
        <f t="shared" si="42"/>
        <v>3.1866501140693502</v>
      </c>
      <c r="I61" s="9">
        <f t="shared" si="43"/>
        <v>276.3366501140693</v>
      </c>
      <c r="J61" s="9">
        <f t="shared" si="44"/>
        <v>2.628635027771516E-2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0.38657063041937856</v>
      </c>
      <c r="P61" s="9">
        <f t="shared" si="47"/>
        <v>1.0161530998280956E-2</v>
      </c>
      <c r="Q61" s="12">
        <f t="shared" si="48"/>
        <v>1.9306908896733817E-3</v>
      </c>
      <c r="R61" s="9">
        <f t="shared" si="49"/>
        <v>1.8955666666666669E-2</v>
      </c>
      <c r="S61" s="13">
        <f t="shared" si="50"/>
        <v>0.10185296690558926</v>
      </c>
      <c r="T61" s="2">
        <f t="shared" si="51"/>
        <v>0.01</v>
      </c>
      <c r="U61" s="14">
        <f t="shared" si="52"/>
        <v>1.0185296690558925E-3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1.3018529669055893E-2</v>
      </c>
      <c r="AR61" s="9">
        <f t="shared" si="56"/>
        <v>9.9766666666666666</v>
      </c>
      <c r="AS61" s="1">
        <f t="shared" si="57"/>
        <v>0.19</v>
      </c>
      <c r="AT61" s="1">
        <f t="shared" si="58"/>
        <v>721.16666666666663</v>
      </c>
      <c r="AU61" s="1">
        <f t="shared" si="59"/>
        <v>119237.11177223867</v>
      </c>
    </row>
    <row r="62" spans="1:48" x14ac:dyDescent="0.15">
      <c r="C62" s="7">
        <v>4</v>
      </c>
      <c r="D62" s="7">
        <f t="shared" si="60"/>
        <v>11.650749816850199</v>
      </c>
      <c r="E62" s="10">
        <f t="shared" si="61"/>
        <v>3.1866501140693502</v>
      </c>
      <c r="F62" s="7" t="s">
        <v>83</v>
      </c>
      <c r="G62" s="1">
        <v>5</v>
      </c>
      <c r="H62" s="9">
        <f t="shared" si="42"/>
        <v>11.650749816850199</v>
      </c>
      <c r="I62" s="9">
        <f t="shared" si="43"/>
        <v>284.80074981685016</v>
      </c>
      <c r="J62" s="9">
        <f t="shared" si="44"/>
        <v>7.4904887626222452E-2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0.35758864445004279</v>
      </c>
      <c r="O62" s="9">
        <f t="shared" si="62"/>
        <v>0.1185871216377215</v>
      </c>
      <c r="P62" s="9">
        <f t="shared" si="47"/>
        <v>8.8827550201907024E-3</v>
      </c>
      <c r="Q62" s="12">
        <f t="shared" si="48"/>
        <v>1.6877234538362335E-3</v>
      </c>
      <c r="R62" s="9">
        <f t="shared" si="49"/>
        <v>1.8955666666666669E-2</v>
      </c>
      <c r="S62" s="13">
        <f t="shared" si="50"/>
        <v>8.9035299233451728E-2</v>
      </c>
      <c r="T62" s="2">
        <f t="shared" si="51"/>
        <v>0.01</v>
      </c>
      <c r="U62" s="14">
        <f t="shared" si="52"/>
        <v>8.9035299233451725E-4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1.2890352992334517E-2</v>
      </c>
      <c r="AR62" s="9">
        <f t="shared" si="56"/>
        <v>9.9766666666666666</v>
      </c>
      <c r="AS62" s="1">
        <f t="shared" si="57"/>
        <v>0.19</v>
      </c>
      <c r="AT62" s="1">
        <f t="shared" si="58"/>
        <v>721.16666666666663</v>
      </c>
      <c r="AU62" s="1">
        <f t="shared" si="59"/>
        <v>118063.13766630346</v>
      </c>
    </row>
    <row r="63" spans="1:48" x14ac:dyDescent="0.15">
      <c r="C63" s="7">
        <v>5</v>
      </c>
      <c r="D63" s="7">
        <f t="shared" si="60"/>
        <v>14.908399528862301</v>
      </c>
      <c r="E63" s="10">
        <f t="shared" si="61"/>
        <v>11.650749816850199</v>
      </c>
      <c r="F63" s="7" t="s">
        <v>85</v>
      </c>
      <c r="G63" s="1">
        <v>6</v>
      </c>
      <c r="H63" s="9">
        <f t="shared" si="42"/>
        <v>14.908399528862301</v>
      </c>
      <c r="I63" s="9">
        <f t="shared" si="43"/>
        <v>288.05839952886225</v>
      </c>
      <c r="J63" s="9">
        <f t="shared" si="44"/>
        <v>0.11026116175194235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0.20947103328419747</v>
      </c>
      <c r="P63" s="9">
        <f t="shared" si="47"/>
        <v>2.3096519483295396E-2</v>
      </c>
      <c r="Q63" s="12">
        <f t="shared" si="48"/>
        <v>4.3883387018261253E-3</v>
      </c>
      <c r="R63" s="9">
        <f t="shared" si="49"/>
        <v>1.8955666666666669E-2</v>
      </c>
      <c r="S63" s="13">
        <f t="shared" si="50"/>
        <v>0.23150537403904503</v>
      </c>
      <c r="T63" s="2">
        <f t="shared" si="51"/>
        <v>0.01</v>
      </c>
      <c r="U63" s="14">
        <f t="shared" si="52"/>
        <v>2.3150537403904504E-3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1.4315053740390452E-2</v>
      </c>
      <c r="AR63" s="9">
        <f t="shared" si="56"/>
        <v>9.9766666666666666</v>
      </c>
      <c r="AS63" s="1">
        <f t="shared" si="57"/>
        <v>0.19</v>
      </c>
      <c r="AT63" s="1">
        <f t="shared" si="58"/>
        <v>721.16666666666663</v>
      </c>
      <c r="AU63" s="1">
        <f t="shared" si="59"/>
        <v>131112.01543179515</v>
      </c>
    </row>
    <row r="64" spans="1:48" x14ac:dyDescent="0.15">
      <c r="C64" s="7">
        <v>6</v>
      </c>
      <c r="D64" s="7">
        <f t="shared" si="60"/>
        <v>16.741859748980801</v>
      </c>
      <c r="E64" s="10">
        <f t="shared" si="61"/>
        <v>14.908399528862301</v>
      </c>
      <c r="F64" s="7" t="s">
        <v>83</v>
      </c>
      <c r="G64" s="1">
        <v>7</v>
      </c>
      <c r="H64" s="9">
        <f t="shared" si="42"/>
        <v>16.741859748980801</v>
      </c>
      <c r="I64" s="9">
        <f t="shared" si="43"/>
        <v>289.89185974898078</v>
      </c>
      <c r="J64" s="9">
        <f t="shared" si="44"/>
        <v>0.13654217364976604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0.28614118046756876</v>
      </c>
      <c r="P64" s="9">
        <f t="shared" si="47"/>
        <v>3.9070338751751817E-2</v>
      </c>
      <c r="Q64" s="12">
        <f t="shared" si="48"/>
        <v>7.4233643628328454E-3</v>
      </c>
      <c r="R64" s="9">
        <f t="shared" si="49"/>
        <v>1.8955666666666669E-2</v>
      </c>
      <c r="S64" s="13">
        <f t="shared" si="50"/>
        <v>0.39161716089293497</v>
      </c>
      <c r="T64" s="2">
        <f t="shared" si="51"/>
        <v>0.01</v>
      </c>
      <c r="U64" s="14">
        <f t="shared" si="52"/>
        <v>3.9161716089293501E-3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2.4016171608929351E-2</v>
      </c>
      <c r="AR64" s="9">
        <f t="shared" si="56"/>
        <v>9.9766666666666666</v>
      </c>
      <c r="AS64" s="1">
        <f t="shared" si="57"/>
        <v>0.19</v>
      </c>
      <c r="AT64" s="1">
        <f t="shared" si="58"/>
        <v>721.16666666666663</v>
      </c>
      <c r="AU64" s="1">
        <f t="shared" si="59"/>
        <v>219964.85096790845</v>
      </c>
    </row>
    <row r="65" spans="1:48" x14ac:dyDescent="0.15">
      <c r="C65" s="7">
        <v>7</v>
      </c>
      <c r="D65" s="7">
        <f t="shared" si="60"/>
        <v>20.238547273888301</v>
      </c>
      <c r="E65" s="10">
        <f t="shared" si="61"/>
        <v>16.741859748980801</v>
      </c>
      <c r="F65" s="7" t="s">
        <v>83</v>
      </c>
      <c r="G65" s="1">
        <v>8</v>
      </c>
      <c r="H65" s="9">
        <f t="shared" si="42"/>
        <v>20.238547273888301</v>
      </c>
      <c r="I65" s="9">
        <f t="shared" si="43"/>
        <v>293.38854727388826</v>
      </c>
      <c r="J65" s="9">
        <f t="shared" si="44"/>
        <v>0.20375957413895951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0.34683750838248362</v>
      </c>
      <c r="P65" s="9">
        <f t="shared" si="47"/>
        <v>7.0671463003432661E-2</v>
      </c>
      <c r="Q65" s="12">
        <f t="shared" si="48"/>
        <v>1.3427577970652206E-2</v>
      </c>
      <c r="R65" s="9">
        <f t="shared" si="49"/>
        <v>1.8955666666666669E-2</v>
      </c>
      <c r="S65" s="13">
        <f t="shared" si="50"/>
        <v>0.70836748750517198</v>
      </c>
      <c r="T65" s="2">
        <f t="shared" si="51"/>
        <v>0.01</v>
      </c>
      <c r="U65" s="14">
        <f t="shared" si="52"/>
        <v>7.0836748750517202E-3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2.718367487505172E-2</v>
      </c>
      <c r="AR65" s="9">
        <f t="shared" si="56"/>
        <v>9.9766666666666666</v>
      </c>
      <c r="AS65" s="1">
        <f t="shared" si="57"/>
        <v>0.19</v>
      </c>
      <c r="AT65" s="1">
        <f t="shared" si="58"/>
        <v>721.16666666666663</v>
      </c>
      <c r="AU65" s="1">
        <f t="shared" si="59"/>
        <v>248976.11034839682</v>
      </c>
    </row>
    <row r="66" spans="1:48" x14ac:dyDescent="0.15">
      <c r="C66" s="7">
        <v>8</v>
      </c>
      <c r="D66" s="7">
        <f t="shared" si="60"/>
        <v>18.383244205615501</v>
      </c>
      <c r="E66" s="10">
        <f t="shared" si="61"/>
        <v>20.238547273888301</v>
      </c>
      <c r="F66" s="7" t="s">
        <v>83</v>
      </c>
      <c r="G66" s="1">
        <v>9</v>
      </c>
      <c r="H66" s="9">
        <f t="shared" si="42"/>
        <v>18.383244205615501</v>
      </c>
      <c r="I66" s="9">
        <f t="shared" si="43"/>
        <v>291.53324420561546</v>
      </c>
      <c r="J66" s="9">
        <f t="shared" si="44"/>
        <v>0.16496578354254354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0.37593271204571765</v>
      </c>
      <c r="P66" s="9">
        <f t="shared" si="47"/>
        <v>6.2016034401895209E-2</v>
      </c>
      <c r="Q66" s="12">
        <f t="shared" si="48"/>
        <v>1.178304653636009E-2</v>
      </c>
      <c r="R66" s="9">
        <f t="shared" si="49"/>
        <v>1.8955666666666669E-2</v>
      </c>
      <c r="S66" s="13">
        <f t="shared" si="50"/>
        <v>0.62161076914696156</v>
      </c>
      <c r="T66" s="2">
        <f t="shared" si="51"/>
        <v>0.01</v>
      </c>
      <c r="U66" s="14">
        <f t="shared" si="52"/>
        <v>6.2161076914696162E-3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2.6316107691469616E-2</v>
      </c>
      <c r="AR66" s="9">
        <f t="shared" si="56"/>
        <v>9.9766666666666666</v>
      </c>
      <c r="AS66" s="1">
        <f t="shared" si="57"/>
        <v>0.19</v>
      </c>
      <c r="AT66" s="1">
        <f t="shared" si="58"/>
        <v>721.16666666666663</v>
      </c>
      <c r="AU66" s="1">
        <f t="shared" si="59"/>
        <v>241030.03595532692</v>
      </c>
    </row>
    <row r="67" spans="1:48" x14ac:dyDescent="0.15">
      <c r="C67" s="7">
        <v>9</v>
      </c>
      <c r="D67" s="7">
        <f t="shared" si="60"/>
        <v>14.320879669832401</v>
      </c>
      <c r="E67" s="10">
        <f t="shared" si="61"/>
        <v>18.383244205615501</v>
      </c>
      <c r="F67" s="7" t="s">
        <v>83</v>
      </c>
      <c r="G67" s="1">
        <v>10</v>
      </c>
      <c r="H67" s="9">
        <f t="shared" si="42"/>
        <v>14.320879669832401</v>
      </c>
      <c r="I67" s="9">
        <f t="shared" si="43"/>
        <v>287.47087966983236</v>
      </c>
      <c r="J67" s="9">
        <f t="shared" si="44"/>
        <v>0.10290126196607219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0.41368334431048914</v>
      </c>
      <c r="P67" s="9">
        <f t="shared" si="47"/>
        <v>4.2568538183894479E-2</v>
      </c>
      <c r="Q67" s="12">
        <f t="shared" si="48"/>
        <v>8.0880222549399514E-3</v>
      </c>
      <c r="R67" s="9">
        <f t="shared" si="49"/>
        <v>1.8955666666666669E-2</v>
      </c>
      <c r="S67" s="13">
        <f t="shared" si="50"/>
        <v>0.42668097077074313</v>
      </c>
      <c r="T67" s="2">
        <f t="shared" si="51"/>
        <v>0.01</v>
      </c>
      <c r="U67" s="14">
        <f t="shared" si="52"/>
        <v>4.2668097077074316E-3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2.4366809707707431E-2</v>
      </c>
      <c r="AR67" s="9">
        <f t="shared" si="56"/>
        <v>9.9766666666666666</v>
      </c>
      <c r="AS67" s="1">
        <f t="shared" si="57"/>
        <v>0.19</v>
      </c>
      <c r="AT67" s="1">
        <f t="shared" si="58"/>
        <v>721.16666666666663</v>
      </c>
      <c r="AU67" s="1">
        <f t="shared" si="59"/>
        <v>223176.35604862307</v>
      </c>
    </row>
    <row r="68" spans="1:48" x14ac:dyDescent="0.15">
      <c r="C68" s="7">
        <v>10</v>
      </c>
      <c r="D68" s="7">
        <f t="shared" si="60"/>
        <v>10.552571548961501</v>
      </c>
      <c r="E68" s="10">
        <f t="shared" si="61"/>
        <v>14.320879669832401</v>
      </c>
      <c r="F68" s="7" t="s">
        <v>83</v>
      </c>
      <c r="G68" s="1">
        <v>11</v>
      </c>
      <c r="H68" s="9">
        <f t="shared" si="42"/>
        <v>10.552571548961501</v>
      </c>
      <c r="I68" s="9">
        <f t="shared" si="43"/>
        <v>283.70257154896149</v>
      </c>
      <c r="J68" s="9">
        <f t="shared" si="44"/>
        <v>6.5620047595225592E-2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0.35255906582026492</v>
      </c>
      <c r="O68" s="9">
        <f t="shared" si="62"/>
        <v>0.1183224069729964</v>
      </c>
      <c r="P68" s="9">
        <f t="shared" si="47"/>
        <v>7.7643219771496757E-3</v>
      </c>
      <c r="Q68" s="12">
        <f t="shared" si="48"/>
        <v>1.4752211756584384E-3</v>
      </c>
      <c r="R68" s="9">
        <f t="shared" si="49"/>
        <v>1.8955666666666669E-2</v>
      </c>
      <c r="S68" s="13">
        <f t="shared" si="50"/>
        <v>7.7824810997156782E-2</v>
      </c>
      <c r="T68" s="2">
        <f t="shared" si="51"/>
        <v>0.01</v>
      </c>
      <c r="U68" s="14">
        <f t="shared" si="52"/>
        <v>7.7824810997156782E-4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1.2778248109971567E-2</v>
      </c>
      <c r="AR68" s="9">
        <f t="shared" si="56"/>
        <v>9.9766666666666666</v>
      </c>
      <c r="AS68" s="1">
        <f t="shared" si="57"/>
        <v>0.19</v>
      </c>
      <c r="AT68" s="1">
        <f t="shared" si="58"/>
        <v>721.16666666666663</v>
      </c>
      <c r="AU68" s="1">
        <f t="shared" si="59"/>
        <v>117036.36561689936</v>
      </c>
    </row>
    <row r="69" spans="1:48" x14ac:dyDescent="0.15">
      <c r="C69" s="7">
        <v>11</v>
      </c>
      <c r="D69" s="7">
        <f t="shared" si="60"/>
        <v>5.3326180785187898</v>
      </c>
      <c r="E69" s="10">
        <f t="shared" si="61"/>
        <v>10.552571548961501</v>
      </c>
      <c r="F69" s="7" t="s">
        <v>85</v>
      </c>
      <c r="G69" s="1">
        <v>12</v>
      </c>
      <c r="H69" s="9">
        <f t="shared" si="42"/>
        <v>5.3326180785187898</v>
      </c>
      <c r="I69" s="9">
        <f t="shared" si="43"/>
        <v>278.48261807851878</v>
      </c>
      <c r="J69" s="9">
        <f t="shared" si="44"/>
        <v>3.4486576931355831E-2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0.21032475166251338</v>
      </c>
      <c r="P69" s="9">
        <f t="shared" si="47"/>
        <v>7.2533807287775776E-3</v>
      </c>
      <c r="Q69" s="12">
        <f t="shared" si="48"/>
        <v>1.3781423384677397E-3</v>
      </c>
      <c r="R69" s="9">
        <f t="shared" si="49"/>
        <v>1.8955666666666669E-2</v>
      </c>
      <c r="S69" s="13">
        <f t="shared" si="50"/>
        <v>7.2703448668001103E-2</v>
      </c>
      <c r="T69" s="2">
        <f t="shared" si="51"/>
        <v>0.01</v>
      </c>
      <c r="U69" s="14">
        <f t="shared" si="52"/>
        <v>7.2703448668001106E-4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1.272703448668001E-2</v>
      </c>
      <c r="AR69" s="9">
        <f t="shared" si="56"/>
        <v>9.9766666666666666</v>
      </c>
      <c r="AS69" s="1">
        <f t="shared" si="57"/>
        <v>0.19</v>
      </c>
      <c r="AT69" s="1">
        <f t="shared" si="58"/>
        <v>721.16666666666663</v>
      </c>
      <c r="AU69" s="1">
        <f t="shared" si="59"/>
        <v>116567.29847338071</v>
      </c>
      <c r="AV69" s="1">
        <f>SUM(AU58:AU69)</f>
        <v>1876360.3100201869</v>
      </c>
    </row>
    <row r="70" spans="1:48" x14ac:dyDescent="0.15">
      <c r="C70" s="7">
        <v>12</v>
      </c>
      <c r="D70" s="7">
        <f t="shared" si="60"/>
        <v>3.6795637340862002</v>
      </c>
      <c r="E70" s="10">
        <f t="shared" si="61"/>
        <v>5.3326180785187898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3.6909852748709699</v>
      </c>
      <c r="E73" s="7"/>
      <c r="F73" s="7"/>
      <c r="G73" s="1">
        <v>1</v>
      </c>
      <c r="H73" s="9">
        <f t="shared" ref="H73:H84" si="63">E74</f>
        <v>3.6909852748709699</v>
      </c>
      <c r="I73" s="9">
        <f t="shared" ref="I73:I84" si="64">H73+273.15</f>
        <v>276.84098527487095</v>
      </c>
      <c r="J73" s="9">
        <f t="shared" ref="J73:J84" si="65">EXP(($C$15*(I73-$C$13))/($C$16*I73*$C$13))</f>
        <v>2.8028998094348386E-2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3.0691752913311488E-3</v>
      </c>
      <c r="Q73" s="12">
        <f t="shared" ref="Q73:Q84" si="69">P73*$B$75</f>
        <v>5.5245155243960678E-4</v>
      </c>
      <c r="R73" s="9">
        <f t="shared" ref="R73:R84" si="70">L73*$B$75</f>
        <v>1.9710000000000002E-2</v>
      </c>
      <c r="S73" s="13">
        <f t="shared" ref="S73:S84" si="71">Q73/R73</f>
        <v>2.802899809434839E-2</v>
      </c>
      <c r="T73" s="2">
        <f t="shared" ref="T73:T84" si="72">$B$74/100</f>
        <v>0.01</v>
      </c>
      <c r="U73" s="14">
        <f t="shared" ref="U73:U84" si="73">S73*T73</f>
        <v>2.8028998094348391E-4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1.2880289980943484E-2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422.91666666666669</v>
      </c>
      <c r="AU73" s="1">
        <f t="shared" ref="AU73:AU84" si="80">AT73*10000*AS73*0.67*AR73*AQ73</f>
        <v>71935.26836765233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4.2619440040003402</v>
      </c>
      <c r="E74" s="10">
        <f t="shared" ref="E74:E85" si="82">D73</f>
        <v>3.6909852748709699</v>
      </c>
      <c r="F74" s="7" t="s">
        <v>83</v>
      </c>
      <c r="G74" s="1">
        <v>2</v>
      </c>
      <c r="H74" s="9">
        <f t="shared" si="63"/>
        <v>4.2619440040003402</v>
      </c>
      <c r="I74" s="9">
        <f t="shared" si="64"/>
        <v>277.4119440040003</v>
      </c>
      <c r="J74" s="9">
        <f t="shared" si="65"/>
        <v>3.0133193778040961E-2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0.21593082470866887</v>
      </c>
      <c r="P74" s="9">
        <f t="shared" si="68"/>
        <v>6.506685383598514E-3</v>
      </c>
      <c r="Q74" s="12">
        <f t="shared" si="69"/>
        <v>1.1712033690477325E-3</v>
      </c>
      <c r="R74" s="9">
        <f t="shared" si="70"/>
        <v>1.9710000000000002E-2</v>
      </c>
      <c r="S74" s="13">
        <f t="shared" si="71"/>
        <v>5.9421784325100577E-2</v>
      </c>
      <c r="T74" s="2">
        <f t="shared" si="72"/>
        <v>0.01</v>
      </c>
      <c r="U74" s="14">
        <f t="shared" si="73"/>
        <v>5.9421784325100577E-4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1.3194217843251007E-2</v>
      </c>
      <c r="AR74" s="9">
        <f t="shared" si="77"/>
        <v>10.950000000000001</v>
      </c>
      <c r="AS74" s="1">
        <f t="shared" si="78"/>
        <v>0.18</v>
      </c>
      <c r="AT74" s="1">
        <f t="shared" si="79"/>
        <v>422.91666666666669</v>
      </c>
      <c r="AU74" s="1">
        <f t="shared" si="80"/>
        <v>73688.527421337145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-2.2393738665784699</v>
      </c>
      <c r="E75" s="10">
        <f t="shared" si="82"/>
        <v>4.2619440040003402</v>
      </c>
      <c r="F75" s="7" t="s">
        <v>83</v>
      </c>
      <c r="G75" s="1">
        <v>3</v>
      </c>
      <c r="H75" s="9">
        <f t="shared" si="63"/>
        <v>-2.2393738665784699</v>
      </c>
      <c r="I75" s="9">
        <f t="shared" si="64"/>
        <v>270.91062613342149</v>
      </c>
      <c r="J75" s="9">
        <f t="shared" si="65"/>
        <v>1.2978951886986868E-2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0.31892413932507041</v>
      </c>
      <c r="P75" s="9">
        <f t="shared" si="68"/>
        <v>4.1393010598987853E-3</v>
      </c>
      <c r="Q75" s="12">
        <f t="shared" si="69"/>
        <v>7.450741907817813E-4</v>
      </c>
      <c r="R75" s="9">
        <f t="shared" si="70"/>
        <v>1.9710000000000002E-2</v>
      </c>
      <c r="S75" s="13">
        <f t="shared" si="71"/>
        <v>3.7801836163459217E-2</v>
      </c>
      <c r="T75" s="2">
        <f t="shared" si="72"/>
        <v>0.01</v>
      </c>
      <c r="U75" s="14">
        <f t="shared" si="73"/>
        <v>3.7801836163459216E-4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1.2978018361634593E-2</v>
      </c>
      <c r="AR75" s="9">
        <f t="shared" si="77"/>
        <v>10.950000000000001</v>
      </c>
      <c r="AS75" s="1">
        <f t="shared" si="78"/>
        <v>0.18</v>
      </c>
      <c r="AT75" s="1">
        <f t="shared" si="79"/>
        <v>422.91666666666669</v>
      </c>
      <c r="AU75" s="1">
        <f t="shared" si="80"/>
        <v>72481.072639338148</v>
      </c>
    </row>
    <row r="76" spans="1:48" x14ac:dyDescent="0.15">
      <c r="C76" s="7">
        <v>3</v>
      </c>
      <c r="D76" s="7">
        <f t="shared" si="81"/>
        <v>3.1866501140693502</v>
      </c>
      <c r="E76" s="10">
        <f t="shared" si="82"/>
        <v>-2.2393738665784699</v>
      </c>
      <c r="F76" s="7" t="s">
        <v>83</v>
      </c>
      <c r="G76" s="1">
        <v>4</v>
      </c>
      <c r="H76" s="9">
        <f t="shared" si="63"/>
        <v>3.1866501140693502</v>
      </c>
      <c r="I76" s="9">
        <f t="shared" si="64"/>
        <v>276.3366501140693</v>
      </c>
      <c r="J76" s="9">
        <f t="shared" si="65"/>
        <v>2.628635027771516E-2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0.4242848382651716</v>
      </c>
      <c r="P76" s="9">
        <f t="shared" si="68"/>
        <v>1.1152899876162026E-2</v>
      </c>
      <c r="Q76" s="12">
        <f t="shared" si="69"/>
        <v>2.0075219777091645E-3</v>
      </c>
      <c r="R76" s="9">
        <f t="shared" si="70"/>
        <v>1.9710000000000002E-2</v>
      </c>
      <c r="S76" s="13">
        <f t="shared" si="71"/>
        <v>0.10185296690558926</v>
      </c>
      <c r="T76" s="2">
        <f t="shared" si="72"/>
        <v>0.01</v>
      </c>
      <c r="U76" s="14">
        <f t="shared" si="73"/>
        <v>1.0185296690558925E-3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1.3618529669055893E-2</v>
      </c>
      <c r="AR76" s="9">
        <f t="shared" si="77"/>
        <v>10.950000000000001</v>
      </c>
      <c r="AS76" s="1">
        <f t="shared" si="78"/>
        <v>0.18</v>
      </c>
      <c r="AT76" s="1">
        <f t="shared" si="79"/>
        <v>422.91666666666669</v>
      </c>
      <c r="AU76" s="1">
        <f t="shared" si="80"/>
        <v>76058.271045588001</v>
      </c>
    </row>
    <row r="77" spans="1:48" x14ac:dyDescent="0.15">
      <c r="C77" s="7">
        <v>4</v>
      </c>
      <c r="D77" s="7">
        <f t="shared" si="81"/>
        <v>11.650749816850199</v>
      </c>
      <c r="E77" s="10">
        <f t="shared" si="82"/>
        <v>3.1866501140693502</v>
      </c>
      <c r="F77" s="7" t="s">
        <v>83</v>
      </c>
      <c r="G77" s="1">
        <v>5</v>
      </c>
      <c r="H77" s="9">
        <f t="shared" si="63"/>
        <v>11.650749816850199</v>
      </c>
      <c r="I77" s="9">
        <f t="shared" si="64"/>
        <v>284.80074981685016</v>
      </c>
      <c r="J77" s="9">
        <f t="shared" si="65"/>
        <v>7.4904887626222452E-2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0.39247534146955909</v>
      </c>
      <c r="O77" s="9">
        <f t="shared" si="83"/>
        <v>0.13015659691945058</v>
      </c>
      <c r="P77" s="9">
        <f t="shared" si="68"/>
        <v>9.7493652660629766E-3</v>
      </c>
      <c r="Q77" s="12">
        <f t="shared" si="69"/>
        <v>1.7548857478913357E-3</v>
      </c>
      <c r="R77" s="9">
        <f t="shared" si="70"/>
        <v>1.9710000000000002E-2</v>
      </c>
      <c r="S77" s="13">
        <f t="shared" si="71"/>
        <v>8.9035299233451826E-2</v>
      </c>
      <c r="T77" s="2">
        <f t="shared" si="72"/>
        <v>0.01</v>
      </c>
      <c r="U77" s="14">
        <f t="shared" si="73"/>
        <v>8.9035299233451823E-4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1.3490352992334519E-2</v>
      </c>
      <c r="AR77" s="9">
        <f t="shared" si="77"/>
        <v>10.950000000000001</v>
      </c>
      <c r="AS77" s="1">
        <f t="shared" si="78"/>
        <v>0.18</v>
      </c>
      <c r="AT77" s="1">
        <f t="shared" si="79"/>
        <v>422.91666666666669</v>
      </c>
      <c r="AU77" s="1">
        <f t="shared" si="80"/>
        <v>75342.415761889613</v>
      </c>
    </row>
    <row r="78" spans="1:48" x14ac:dyDescent="0.15">
      <c r="C78" s="7">
        <v>5</v>
      </c>
      <c r="D78" s="7">
        <f t="shared" si="81"/>
        <v>14.908399528862301</v>
      </c>
      <c r="E78" s="10">
        <f t="shared" si="82"/>
        <v>11.650749816850199</v>
      </c>
      <c r="F78" s="7" t="s">
        <v>85</v>
      </c>
      <c r="G78" s="1">
        <v>6</v>
      </c>
      <c r="H78" s="9">
        <f t="shared" si="63"/>
        <v>14.908399528862301</v>
      </c>
      <c r="I78" s="9">
        <f t="shared" si="64"/>
        <v>288.05839952886225</v>
      </c>
      <c r="J78" s="9">
        <f t="shared" si="65"/>
        <v>0.11026116175194235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0.22990723165338761</v>
      </c>
      <c r="P78" s="9">
        <f t="shared" si="68"/>
        <v>2.5349838457275453E-2</v>
      </c>
      <c r="Q78" s="12">
        <f t="shared" si="69"/>
        <v>4.5629709223095815E-3</v>
      </c>
      <c r="R78" s="9">
        <f t="shared" si="70"/>
        <v>1.9710000000000002E-2</v>
      </c>
      <c r="S78" s="13">
        <f t="shared" si="71"/>
        <v>0.2315053740390452</v>
      </c>
      <c r="T78" s="2">
        <f t="shared" si="72"/>
        <v>0.01</v>
      </c>
      <c r="U78" s="14">
        <f t="shared" si="73"/>
        <v>2.3150537403904521E-3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1.4915053740390451E-2</v>
      </c>
      <c r="AR78" s="9">
        <f t="shared" si="77"/>
        <v>10.950000000000001</v>
      </c>
      <c r="AS78" s="1">
        <f t="shared" si="78"/>
        <v>0.18</v>
      </c>
      <c r="AT78" s="1">
        <f t="shared" si="79"/>
        <v>422.91666666666669</v>
      </c>
      <c r="AU78" s="1">
        <f t="shared" si="80"/>
        <v>83299.242107152633</v>
      </c>
    </row>
    <row r="79" spans="1:48" x14ac:dyDescent="0.15">
      <c r="C79" s="7">
        <v>6</v>
      </c>
      <c r="D79" s="7">
        <f t="shared" si="81"/>
        <v>16.741859748980801</v>
      </c>
      <c r="E79" s="10">
        <f t="shared" si="82"/>
        <v>14.908399528862301</v>
      </c>
      <c r="F79" s="7" t="s">
        <v>83</v>
      </c>
      <c r="G79" s="1">
        <v>7</v>
      </c>
      <c r="H79" s="9">
        <f t="shared" si="63"/>
        <v>16.741859748980801</v>
      </c>
      <c r="I79" s="9">
        <f t="shared" si="64"/>
        <v>289.89185974898078</v>
      </c>
      <c r="J79" s="9">
        <f t="shared" si="65"/>
        <v>0.13654217364976604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0.31405739319611214</v>
      </c>
      <c r="P79" s="9">
        <f t="shared" si="68"/>
        <v>4.2882079117776396E-2</v>
      </c>
      <c r="Q79" s="12">
        <f t="shared" si="69"/>
        <v>7.7187742411997514E-3</v>
      </c>
      <c r="R79" s="9">
        <f t="shared" si="70"/>
        <v>1.9710000000000002E-2</v>
      </c>
      <c r="S79" s="13">
        <f t="shared" si="71"/>
        <v>0.39161716089293508</v>
      </c>
      <c r="T79" s="2">
        <f t="shared" si="72"/>
        <v>0.01</v>
      </c>
      <c r="U79" s="14">
        <f t="shared" si="73"/>
        <v>3.9161716089293509E-3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2.5516171608929352E-2</v>
      </c>
      <c r="AR79" s="9">
        <f t="shared" si="77"/>
        <v>10.950000000000001</v>
      </c>
      <c r="AS79" s="1">
        <f t="shared" si="78"/>
        <v>0.18</v>
      </c>
      <c r="AT79" s="1">
        <f t="shared" si="79"/>
        <v>422.91666666666669</v>
      </c>
      <c r="AU79" s="1">
        <f t="shared" si="80"/>
        <v>142505.53792803289</v>
      </c>
    </row>
    <row r="80" spans="1:48" x14ac:dyDescent="0.15">
      <c r="C80" s="7">
        <v>7</v>
      </c>
      <c r="D80" s="7">
        <f t="shared" si="81"/>
        <v>20.238547273888301</v>
      </c>
      <c r="E80" s="10">
        <f t="shared" si="82"/>
        <v>16.741859748980801</v>
      </c>
      <c r="F80" s="7" t="s">
        <v>83</v>
      </c>
      <c r="G80" s="1">
        <v>8</v>
      </c>
      <c r="H80" s="9">
        <f t="shared" si="63"/>
        <v>20.238547273888301</v>
      </c>
      <c r="I80" s="9">
        <f t="shared" si="64"/>
        <v>293.38854727388826</v>
      </c>
      <c r="J80" s="9">
        <f t="shared" si="65"/>
        <v>0.20375957413895951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0.38067531407833577</v>
      </c>
      <c r="P80" s="9">
        <f t="shared" si="68"/>
        <v>7.7566239881816351E-2</v>
      </c>
      <c r="Q80" s="12">
        <f t="shared" si="69"/>
        <v>1.3961923178726942E-2</v>
      </c>
      <c r="R80" s="9">
        <f t="shared" si="70"/>
        <v>1.9710000000000002E-2</v>
      </c>
      <c r="S80" s="13">
        <f t="shared" si="71"/>
        <v>0.70836748750517209</v>
      </c>
      <c r="T80" s="2">
        <f t="shared" si="72"/>
        <v>0.01</v>
      </c>
      <c r="U80" s="14">
        <f t="shared" si="73"/>
        <v>7.0836748750517211E-3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2.8683674875051721E-2</v>
      </c>
      <c r="AR80" s="9">
        <f t="shared" si="77"/>
        <v>10.950000000000001</v>
      </c>
      <c r="AS80" s="1">
        <f t="shared" si="78"/>
        <v>0.18</v>
      </c>
      <c r="AT80" s="1">
        <f t="shared" si="79"/>
        <v>422.91666666666669</v>
      </c>
      <c r="AU80" s="1">
        <f t="shared" si="80"/>
        <v>160195.76057372193</v>
      </c>
    </row>
    <row r="81" spans="1:48" x14ac:dyDescent="0.15">
      <c r="C81" s="7">
        <v>8</v>
      </c>
      <c r="D81" s="7">
        <f t="shared" si="81"/>
        <v>18.383244205615501</v>
      </c>
      <c r="E81" s="10">
        <f t="shared" si="82"/>
        <v>20.238547273888301</v>
      </c>
      <c r="F81" s="7" t="s">
        <v>83</v>
      </c>
      <c r="G81" s="1">
        <v>9</v>
      </c>
      <c r="H81" s="9">
        <f t="shared" si="63"/>
        <v>18.383244205615501</v>
      </c>
      <c r="I81" s="9">
        <f t="shared" si="64"/>
        <v>291.53324420561546</v>
      </c>
      <c r="J81" s="9">
        <f t="shared" si="65"/>
        <v>0.16496578354254354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0.41260907419651949</v>
      </c>
      <c r="P81" s="9">
        <f t="shared" si="68"/>
        <v>6.8066379221592324E-2</v>
      </c>
      <c r="Q81" s="12">
        <f t="shared" si="69"/>
        <v>1.2251948259886618E-2</v>
      </c>
      <c r="R81" s="9">
        <f t="shared" si="70"/>
        <v>1.9710000000000002E-2</v>
      </c>
      <c r="S81" s="13">
        <f t="shared" si="71"/>
        <v>0.62161076914696178</v>
      </c>
      <c r="T81" s="2">
        <f t="shared" si="72"/>
        <v>0.01</v>
      </c>
      <c r="U81" s="14">
        <f t="shared" si="73"/>
        <v>6.2161076914696179E-3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2.7816107691469617E-2</v>
      </c>
      <c r="AR81" s="9">
        <f t="shared" si="77"/>
        <v>10.950000000000001</v>
      </c>
      <c r="AS81" s="1">
        <f t="shared" si="78"/>
        <v>0.18</v>
      </c>
      <c r="AT81" s="1">
        <f t="shared" si="79"/>
        <v>422.91666666666669</v>
      </c>
      <c r="AU81" s="1">
        <f t="shared" si="80"/>
        <v>155350.47539223291</v>
      </c>
    </row>
    <row r="82" spans="1:48" x14ac:dyDescent="0.15">
      <c r="C82" s="7">
        <v>9</v>
      </c>
      <c r="D82" s="7">
        <f t="shared" si="81"/>
        <v>14.320879669832401</v>
      </c>
      <c r="E82" s="10">
        <f t="shared" si="82"/>
        <v>18.383244205615501</v>
      </c>
      <c r="F82" s="7" t="s">
        <v>83</v>
      </c>
      <c r="G82" s="1">
        <v>10</v>
      </c>
      <c r="H82" s="9">
        <f t="shared" si="63"/>
        <v>14.320879669832401</v>
      </c>
      <c r="I82" s="9">
        <f t="shared" si="64"/>
        <v>287.47087966983236</v>
      </c>
      <c r="J82" s="9">
        <f t="shared" si="65"/>
        <v>0.10290126196607219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0.45404269497492722</v>
      </c>
      <c r="P82" s="9">
        <f t="shared" si="68"/>
        <v>4.6721566299396396E-2</v>
      </c>
      <c r="Q82" s="12">
        <f t="shared" si="69"/>
        <v>8.4098819338913507E-3</v>
      </c>
      <c r="R82" s="9">
        <f t="shared" si="70"/>
        <v>1.9710000000000002E-2</v>
      </c>
      <c r="S82" s="13">
        <f t="shared" si="71"/>
        <v>0.4266809707707433</v>
      </c>
      <c r="T82" s="2">
        <f t="shared" si="72"/>
        <v>0.01</v>
      </c>
      <c r="U82" s="14">
        <f t="shared" si="73"/>
        <v>4.2668097077074333E-3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2.5866809707707435E-2</v>
      </c>
      <c r="AR82" s="9">
        <f t="shared" si="77"/>
        <v>10.950000000000001</v>
      </c>
      <c r="AS82" s="1">
        <f t="shared" si="78"/>
        <v>0.18</v>
      </c>
      <c r="AT82" s="1">
        <f t="shared" si="79"/>
        <v>422.91666666666669</v>
      </c>
      <c r="AU82" s="1">
        <f t="shared" si="80"/>
        <v>144463.82037142842</v>
      </c>
    </row>
    <row r="83" spans="1:48" x14ac:dyDescent="0.15">
      <c r="C83" s="7">
        <v>10</v>
      </c>
      <c r="D83" s="7">
        <f t="shared" si="81"/>
        <v>10.552571548961501</v>
      </c>
      <c r="E83" s="10">
        <f t="shared" si="82"/>
        <v>14.320879669832401</v>
      </c>
      <c r="F83" s="7" t="s">
        <v>83</v>
      </c>
      <c r="G83" s="1">
        <v>11</v>
      </c>
      <c r="H83" s="9">
        <f t="shared" si="63"/>
        <v>10.552571548961501</v>
      </c>
      <c r="I83" s="9">
        <f t="shared" si="64"/>
        <v>283.70257154896149</v>
      </c>
      <c r="J83" s="9">
        <f t="shared" si="65"/>
        <v>6.5620047595225592E-2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0.38695507224175429</v>
      </c>
      <c r="O83" s="9">
        <f t="shared" si="83"/>
        <v>0.12986605643377658</v>
      </c>
      <c r="P83" s="9">
        <f t="shared" si="68"/>
        <v>8.521816804188672E-3</v>
      </c>
      <c r="Q83" s="12">
        <f t="shared" si="69"/>
        <v>1.5339270247539609E-3</v>
      </c>
      <c r="R83" s="9">
        <f t="shared" si="70"/>
        <v>1.9710000000000002E-2</v>
      </c>
      <c r="S83" s="13">
        <f t="shared" si="71"/>
        <v>7.782481099715681E-2</v>
      </c>
      <c r="T83" s="2">
        <f t="shared" si="72"/>
        <v>0.01</v>
      </c>
      <c r="U83" s="14">
        <f t="shared" si="73"/>
        <v>7.7824810997156814E-4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1.3378248109971569E-2</v>
      </c>
      <c r="AR83" s="9">
        <f t="shared" si="77"/>
        <v>10.950000000000001</v>
      </c>
      <c r="AS83" s="1">
        <f t="shared" si="78"/>
        <v>0.18</v>
      </c>
      <c r="AT83" s="1">
        <f t="shared" si="79"/>
        <v>422.91666666666669</v>
      </c>
      <c r="AU83" s="1">
        <f t="shared" si="80"/>
        <v>74716.320013266391</v>
      </c>
    </row>
    <row r="84" spans="1:48" x14ac:dyDescent="0.15">
      <c r="C84" s="7">
        <v>11</v>
      </c>
      <c r="D84" s="7">
        <f t="shared" si="81"/>
        <v>5.3326180785187898</v>
      </c>
      <c r="E84" s="10">
        <f t="shared" si="82"/>
        <v>10.552571548961501</v>
      </c>
      <c r="F84" s="7" t="s">
        <v>85</v>
      </c>
      <c r="G84" s="1">
        <v>12</v>
      </c>
      <c r="H84" s="9">
        <f t="shared" si="63"/>
        <v>5.3326180785187898</v>
      </c>
      <c r="I84" s="9">
        <f t="shared" si="64"/>
        <v>278.48261807851878</v>
      </c>
      <c r="J84" s="9">
        <f t="shared" si="65"/>
        <v>3.4486576931355831E-2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0.23084423962958792</v>
      </c>
      <c r="P84" s="9">
        <f t="shared" si="68"/>
        <v>7.9610276291461248E-3</v>
      </c>
      <c r="Q84" s="12">
        <f t="shared" si="69"/>
        <v>1.4329849732463023E-3</v>
      </c>
      <c r="R84" s="9">
        <f t="shared" si="70"/>
        <v>1.9710000000000002E-2</v>
      </c>
      <c r="S84" s="13">
        <f t="shared" si="71"/>
        <v>7.270344866800113E-2</v>
      </c>
      <c r="T84" s="2">
        <f t="shared" si="72"/>
        <v>0.01</v>
      </c>
      <c r="U84" s="14">
        <f t="shared" si="73"/>
        <v>7.2703448668001128E-4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1.3327034486680012E-2</v>
      </c>
      <c r="AR84" s="9">
        <f t="shared" si="77"/>
        <v>10.950000000000001</v>
      </c>
      <c r="AS84" s="1">
        <f t="shared" si="78"/>
        <v>0.18</v>
      </c>
      <c r="AT84" s="1">
        <f t="shared" si="79"/>
        <v>422.91666666666669</v>
      </c>
      <c r="AU84" s="1">
        <f t="shared" si="80"/>
        <v>74430.296504400627</v>
      </c>
      <c r="AV84" s="1">
        <f>SUM(AU73:AU84)</f>
        <v>1204467.0081260409</v>
      </c>
    </row>
    <row r="85" spans="1:48" x14ac:dyDescent="0.15">
      <c r="C85" s="7">
        <v>12</v>
      </c>
      <c r="D85" s="7">
        <f t="shared" si="81"/>
        <v>3.6795637340862002</v>
      </c>
      <c r="E85" s="10">
        <f t="shared" si="82"/>
        <v>5.3326180785187898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3.6909852748709699</v>
      </c>
      <c r="E89" s="7"/>
      <c r="F89" s="7"/>
      <c r="G89" s="1">
        <v>1</v>
      </c>
      <c r="H89" s="9">
        <f t="shared" ref="H89:H100" si="84">E90</f>
        <v>3.6909852748709699</v>
      </c>
      <c r="I89" s="9">
        <f t="shared" ref="I89:I100" si="85">H89+273.15</f>
        <v>276.84098527487095</v>
      </c>
      <c r="J89" s="9">
        <f t="shared" ref="J89:J100" si="86">EXP(($C$15*(I89-$C$13))/($C$16*I89*$C$13))</f>
        <v>2.8028998094348386E-2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0.14870154286499412</v>
      </c>
      <c r="Q89" s="12">
        <f t="shared" ref="Q89:Q100" si="90">P89*$B$91</f>
        <v>6.691569428924736E-2</v>
      </c>
      <c r="R89" s="9">
        <f t="shared" ref="R89:R100" si="91">L89*$B$91</f>
        <v>2.3873737500000001</v>
      </c>
      <c r="S89" s="13">
        <f t="shared" ref="S89:S100" si="92">Q89/R89</f>
        <v>2.8028998094348386E-2</v>
      </c>
      <c r="T89" s="2">
        <f t="shared" ref="T89:T100" si="93">$B$90/100</f>
        <v>0.51</v>
      </c>
      <c r="U89" s="14">
        <f t="shared" ref="U89:U100" si="94">S89*T89</f>
        <v>1.4294789028117677E-2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3.4646878891977477E-2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6882.5</v>
      </c>
      <c r="AN89" s="1">
        <f t="shared" ref="AN89:AN100" si="99">AM89*10000*AK89*AJ89</f>
        <v>24805504.401898988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4.2619440040003402</v>
      </c>
      <c r="E90" s="10">
        <f t="shared" ref="E90:E101" si="101">D89</f>
        <v>3.6909852748709699</v>
      </c>
      <c r="F90" s="7" t="s">
        <v>83</v>
      </c>
      <c r="G90" s="1">
        <v>2</v>
      </c>
      <c r="H90" s="9">
        <f t="shared" si="84"/>
        <v>4.2619440040003402</v>
      </c>
      <c r="I90" s="9">
        <f t="shared" si="85"/>
        <v>277.4119440040003</v>
      </c>
      <c r="J90" s="9">
        <f t="shared" si="86"/>
        <v>3.0133193778040961E-2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10.461848457135005</v>
      </c>
      <c r="P90" s="9">
        <f t="shared" si="89"/>
        <v>0.31524890683534795</v>
      </c>
      <c r="Q90" s="12">
        <f t="shared" si="90"/>
        <v>0.14186200807590657</v>
      </c>
      <c r="R90" s="9">
        <f t="shared" si="91"/>
        <v>2.3873737500000001</v>
      </c>
      <c r="S90" s="13">
        <f t="shared" si="92"/>
        <v>5.942178432510057E-2</v>
      </c>
      <c r="T90" s="2">
        <f t="shared" si="93"/>
        <v>0.51</v>
      </c>
      <c r="U90" s="14">
        <f t="shared" si="94"/>
        <v>3.030511000580129E-2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3.9473990666749087E-2</v>
      </c>
      <c r="AK90" s="9">
        <f t="shared" si="96"/>
        <v>10.4025</v>
      </c>
      <c r="AL90" s="1">
        <f t="shared" si="97"/>
        <v>0.45</v>
      </c>
      <c r="AM90" s="17">
        <f t="shared" si="98"/>
        <v>6882.5</v>
      </c>
      <c r="AN90" s="1">
        <f t="shared" si="99"/>
        <v>28261485.032964759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-2.2393738665784699</v>
      </c>
      <c r="E91" s="10">
        <f t="shared" si="101"/>
        <v>4.2619440040003402</v>
      </c>
      <c r="F91" s="7" t="s">
        <v>83</v>
      </c>
      <c r="G91" s="1">
        <v>3</v>
      </c>
      <c r="H91" s="9">
        <f t="shared" si="84"/>
        <v>-2.2393738665784699</v>
      </c>
      <c r="I91" s="9">
        <f t="shared" si="85"/>
        <v>270.91062613342149</v>
      </c>
      <c r="J91" s="9">
        <f t="shared" si="86"/>
        <v>1.2978951886986868E-2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15.451874550299657</v>
      </c>
      <c r="P91" s="9">
        <f t="shared" si="89"/>
        <v>0.20054913635209609</v>
      </c>
      <c r="Q91" s="12">
        <f t="shared" si="90"/>
        <v>9.0247111358443238E-2</v>
      </c>
      <c r="R91" s="9">
        <f t="shared" si="91"/>
        <v>2.3873737500000001</v>
      </c>
      <c r="S91" s="13">
        <f t="shared" si="92"/>
        <v>3.7801836163459217E-2</v>
      </c>
      <c r="T91" s="2">
        <f t="shared" si="93"/>
        <v>0.51</v>
      </c>
      <c r="U91" s="14">
        <f t="shared" si="94"/>
        <v>1.92789364433642E-2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3.614959933767431E-2</v>
      </c>
      <c r="AK91" s="9">
        <f t="shared" si="96"/>
        <v>10.4025</v>
      </c>
      <c r="AL91" s="1">
        <f t="shared" si="97"/>
        <v>0.45</v>
      </c>
      <c r="AM91" s="17">
        <f t="shared" si="98"/>
        <v>6882.5</v>
      </c>
      <c r="AN91" s="1">
        <f t="shared" si="99"/>
        <v>25881380.204356555</v>
      </c>
    </row>
    <row r="92" spans="1:48" x14ac:dyDescent="0.15">
      <c r="C92" s="7">
        <v>3</v>
      </c>
      <c r="D92" s="7">
        <f t="shared" si="100"/>
        <v>3.1866501140693502</v>
      </c>
      <c r="E92" s="10">
        <f t="shared" si="101"/>
        <v>-2.2393738665784699</v>
      </c>
      <c r="F92" s="7" t="s">
        <v>83</v>
      </c>
      <c r="G92" s="1">
        <v>4</v>
      </c>
      <c r="H92" s="9">
        <f t="shared" si="84"/>
        <v>3.1866501140693502</v>
      </c>
      <c r="I92" s="9">
        <f t="shared" si="85"/>
        <v>276.3366501140693</v>
      </c>
      <c r="J92" s="9">
        <f t="shared" si="86"/>
        <v>2.628635027771516E-2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20.556600413947564</v>
      </c>
      <c r="P92" s="9">
        <f t="shared" si="89"/>
        <v>0.5403579990000501</v>
      </c>
      <c r="Q92" s="12">
        <f t="shared" si="90"/>
        <v>0.24316109955002255</v>
      </c>
      <c r="R92" s="9">
        <f t="shared" si="91"/>
        <v>2.3873737500000001</v>
      </c>
      <c r="S92" s="13">
        <f t="shared" si="92"/>
        <v>0.10185296690558926</v>
      </c>
      <c r="T92" s="2">
        <f t="shared" si="93"/>
        <v>0.51</v>
      </c>
      <c r="U92" s="14">
        <f t="shared" si="94"/>
        <v>5.1945013121850521E-2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4.5998421456237934E-2</v>
      </c>
      <c r="AK92" s="9">
        <f t="shared" si="96"/>
        <v>10.4025</v>
      </c>
      <c r="AL92" s="1">
        <f t="shared" si="97"/>
        <v>0.45</v>
      </c>
      <c r="AM92" s="17">
        <f t="shared" si="98"/>
        <v>6882.5</v>
      </c>
      <c r="AN92" s="1">
        <f t="shared" si="99"/>
        <v>32932664.713337801</v>
      </c>
    </row>
    <row r="93" spans="1:48" x14ac:dyDescent="0.15">
      <c r="C93" s="7">
        <v>4</v>
      </c>
      <c r="D93" s="7">
        <f t="shared" si="100"/>
        <v>11.650749816850199</v>
      </c>
      <c r="E93" s="10">
        <f t="shared" si="101"/>
        <v>3.1866501140693502</v>
      </c>
      <c r="F93" s="7" t="s">
        <v>83</v>
      </c>
      <c r="G93" s="1">
        <v>5</v>
      </c>
      <c r="H93" s="9">
        <f t="shared" si="84"/>
        <v>11.650749816850199</v>
      </c>
      <c r="I93" s="9">
        <f t="shared" si="85"/>
        <v>284.80074981685016</v>
      </c>
      <c r="J93" s="9">
        <f t="shared" si="86"/>
        <v>7.4904887626222452E-2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19.015430294200137</v>
      </c>
      <c r="O93" s="9">
        <f t="shared" si="102"/>
        <v>6.3060871207473781</v>
      </c>
      <c r="P93" s="9">
        <f t="shared" si="89"/>
        <v>0.47235674714075104</v>
      </c>
      <c r="Q93" s="12">
        <f t="shared" si="90"/>
        <v>0.21256053621333798</v>
      </c>
      <c r="R93" s="9">
        <f t="shared" si="91"/>
        <v>2.3873737500000001</v>
      </c>
      <c r="S93" s="13">
        <f t="shared" si="92"/>
        <v>8.9035299233451812E-2</v>
      </c>
      <c r="T93" s="2">
        <f t="shared" si="93"/>
        <v>0.51</v>
      </c>
      <c r="U93" s="14">
        <f t="shared" si="94"/>
        <v>4.5408002609060423E-2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3.6601512786631721E-2</v>
      </c>
      <c r="AK93" s="9">
        <f t="shared" si="96"/>
        <v>10.4025</v>
      </c>
      <c r="AL93" s="1">
        <f t="shared" si="97"/>
        <v>0.45</v>
      </c>
      <c r="AM93" s="17">
        <f t="shared" si="98"/>
        <v>6882.5</v>
      </c>
      <c r="AN93" s="1">
        <f t="shared" si="99"/>
        <v>26204928.570209105</v>
      </c>
    </row>
    <row r="94" spans="1:48" x14ac:dyDescent="0.15">
      <c r="C94" s="7">
        <v>5</v>
      </c>
      <c r="D94" s="7">
        <f t="shared" si="100"/>
        <v>14.908399528862301</v>
      </c>
      <c r="E94" s="10">
        <f t="shared" si="101"/>
        <v>11.650749816850199</v>
      </c>
      <c r="F94" s="7" t="s">
        <v>85</v>
      </c>
      <c r="G94" s="1">
        <v>6</v>
      </c>
      <c r="H94" s="9">
        <f t="shared" si="84"/>
        <v>14.908399528862301</v>
      </c>
      <c r="I94" s="9">
        <f t="shared" si="85"/>
        <v>288.05839952886225</v>
      </c>
      <c r="J94" s="9">
        <f t="shared" si="86"/>
        <v>0.11026116175194235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11.139005373606627</v>
      </c>
      <c r="P94" s="9">
        <f t="shared" si="89"/>
        <v>1.2281996732549953</v>
      </c>
      <c r="Q94" s="12">
        <f t="shared" si="90"/>
        <v>0.55268985296474793</v>
      </c>
      <c r="R94" s="9">
        <f t="shared" si="91"/>
        <v>2.3873737500000001</v>
      </c>
      <c r="S94" s="13">
        <f t="shared" si="92"/>
        <v>0.23150537403904517</v>
      </c>
      <c r="T94" s="2">
        <f t="shared" si="93"/>
        <v>0.51</v>
      </c>
      <c r="U94" s="14">
        <f t="shared" si="94"/>
        <v>0.11806774075991304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6.1726423839113781E-2</v>
      </c>
      <c r="AK94" s="9">
        <f t="shared" si="96"/>
        <v>10.4025</v>
      </c>
      <c r="AL94" s="1">
        <f t="shared" si="97"/>
        <v>0.45</v>
      </c>
      <c r="AM94" s="17">
        <f t="shared" si="98"/>
        <v>6882.5</v>
      </c>
      <c r="AN94" s="1">
        <f t="shared" si="99"/>
        <v>44193160.458362676</v>
      </c>
    </row>
    <row r="95" spans="1:48" x14ac:dyDescent="0.15">
      <c r="C95" s="7">
        <v>6</v>
      </c>
      <c r="D95" s="7">
        <f t="shared" si="100"/>
        <v>16.741859748980801</v>
      </c>
      <c r="E95" s="10">
        <f t="shared" si="101"/>
        <v>14.908399528862301</v>
      </c>
      <c r="F95" s="7" t="s">
        <v>83</v>
      </c>
      <c r="G95" s="1">
        <v>7</v>
      </c>
      <c r="H95" s="9">
        <f t="shared" si="84"/>
        <v>16.741859748980801</v>
      </c>
      <c r="I95" s="9">
        <f t="shared" si="85"/>
        <v>289.89185974898078</v>
      </c>
      <c r="J95" s="9">
        <f t="shared" si="86"/>
        <v>0.13654217364976604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15.216080700351633</v>
      </c>
      <c r="P95" s="9">
        <f t="shared" si="89"/>
        <v>2.0776367332562664</v>
      </c>
      <c r="Q95" s="12">
        <f t="shared" si="90"/>
        <v>0.93493652996531995</v>
      </c>
      <c r="R95" s="9">
        <f t="shared" si="91"/>
        <v>2.3873737500000001</v>
      </c>
      <c r="S95" s="13">
        <f t="shared" si="92"/>
        <v>0.39161716089293513</v>
      </c>
      <c r="T95" s="2">
        <f t="shared" si="93"/>
        <v>0.51</v>
      </c>
      <c r="U95" s="14">
        <f t="shared" si="94"/>
        <v>0.19972475205539691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0.10667201274470217</v>
      </c>
      <c r="AK95" s="9">
        <f t="shared" si="96"/>
        <v>10.4025</v>
      </c>
      <c r="AL95" s="1">
        <f t="shared" si="97"/>
        <v>0.45</v>
      </c>
      <c r="AM95" s="17">
        <f t="shared" si="98"/>
        <v>6882.5</v>
      </c>
      <c r="AN95" s="1">
        <f t="shared" si="99"/>
        <v>76372047.535595804</v>
      </c>
    </row>
    <row r="96" spans="1:48" x14ac:dyDescent="0.15">
      <c r="C96" s="7">
        <v>7</v>
      </c>
      <c r="D96" s="7">
        <f t="shared" si="100"/>
        <v>20.238547273888301</v>
      </c>
      <c r="E96" s="10">
        <f t="shared" si="101"/>
        <v>16.741859748980801</v>
      </c>
      <c r="F96" s="7" t="s">
        <v>83</v>
      </c>
      <c r="G96" s="1">
        <v>8</v>
      </c>
      <c r="H96" s="9">
        <f t="shared" si="84"/>
        <v>20.238547273888301</v>
      </c>
      <c r="I96" s="9">
        <f t="shared" si="85"/>
        <v>293.38854727388826</v>
      </c>
      <c r="J96" s="9">
        <f t="shared" si="86"/>
        <v>0.20375957413895951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18.443718967095368</v>
      </c>
      <c r="P96" s="9">
        <f t="shared" si="89"/>
        <v>3.7580843222740024</v>
      </c>
      <c r="Q96" s="12">
        <f t="shared" si="90"/>
        <v>1.6911379450233011</v>
      </c>
      <c r="R96" s="9">
        <f t="shared" si="91"/>
        <v>2.3873737500000001</v>
      </c>
      <c r="S96" s="13">
        <f t="shared" si="92"/>
        <v>0.7083674875051722</v>
      </c>
      <c r="T96" s="2">
        <f t="shared" si="93"/>
        <v>0.51</v>
      </c>
      <c r="U96" s="14">
        <f t="shared" si="94"/>
        <v>0.36126741862763784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0.15537712671623283</v>
      </c>
      <c r="AK96" s="9">
        <f t="shared" si="96"/>
        <v>10.4025</v>
      </c>
      <c r="AL96" s="1">
        <f t="shared" si="97"/>
        <v>0.45</v>
      </c>
      <c r="AM96" s="17">
        <f t="shared" si="98"/>
        <v>6882.5</v>
      </c>
      <c r="AN96" s="1">
        <f t="shared" si="99"/>
        <v>111242574.33781074</v>
      </c>
    </row>
    <row r="97" spans="1:50" x14ac:dyDescent="0.15">
      <c r="C97" s="7">
        <v>8</v>
      </c>
      <c r="D97" s="7">
        <f t="shared" si="100"/>
        <v>18.383244205615501</v>
      </c>
      <c r="E97" s="10">
        <f t="shared" si="101"/>
        <v>20.238547273888301</v>
      </c>
      <c r="F97" s="7" t="s">
        <v>83</v>
      </c>
      <c r="G97" s="1">
        <v>9</v>
      </c>
      <c r="H97" s="9">
        <f t="shared" si="84"/>
        <v>18.383244205615501</v>
      </c>
      <c r="I97" s="9">
        <f t="shared" si="85"/>
        <v>291.53324420561546</v>
      </c>
      <c r="J97" s="9">
        <f t="shared" si="86"/>
        <v>0.16496578354254354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19.990909644821365</v>
      </c>
      <c r="P97" s="9">
        <f t="shared" si="89"/>
        <v>3.2978160732861475</v>
      </c>
      <c r="Q97" s="12">
        <f t="shared" si="90"/>
        <v>1.4840172329787664</v>
      </c>
      <c r="R97" s="9">
        <f t="shared" si="91"/>
        <v>2.3873737500000001</v>
      </c>
      <c r="S97" s="13">
        <f t="shared" si="92"/>
        <v>0.62161076914696178</v>
      </c>
      <c r="T97" s="2">
        <f t="shared" si="93"/>
        <v>0.51</v>
      </c>
      <c r="U97" s="14">
        <f t="shared" si="94"/>
        <v>0.31702149226495052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0.14203697991788258</v>
      </c>
      <c r="AK97" s="9">
        <f t="shared" si="96"/>
        <v>10.4025</v>
      </c>
      <c r="AL97" s="1">
        <f t="shared" si="97"/>
        <v>0.45</v>
      </c>
      <c r="AM97" s="17">
        <f t="shared" si="98"/>
        <v>6882.5</v>
      </c>
      <c r="AN97" s="1">
        <f t="shared" si="99"/>
        <v>101691668.72347912</v>
      </c>
    </row>
    <row r="98" spans="1:50" x14ac:dyDescent="0.15">
      <c r="C98" s="7">
        <v>9</v>
      </c>
      <c r="D98" s="7">
        <f t="shared" si="100"/>
        <v>14.320879669832401</v>
      </c>
      <c r="E98" s="10">
        <f t="shared" si="101"/>
        <v>18.383244205615501</v>
      </c>
      <c r="F98" s="7" t="s">
        <v>83</v>
      </c>
      <c r="G98" s="1">
        <v>10</v>
      </c>
      <c r="H98" s="9">
        <f t="shared" si="84"/>
        <v>14.320879669832401</v>
      </c>
      <c r="I98" s="9">
        <f t="shared" si="85"/>
        <v>287.47087966983236</v>
      </c>
      <c r="J98" s="9">
        <f t="shared" si="86"/>
        <v>0.10290126196607219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21.99836857153522</v>
      </c>
      <c r="P98" s="9">
        <f t="shared" si="89"/>
        <v>2.2636598872057547</v>
      </c>
      <c r="Q98" s="12">
        <f t="shared" si="90"/>
        <v>1.0186469492425896</v>
      </c>
      <c r="R98" s="9">
        <f t="shared" si="91"/>
        <v>2.3873737500000001</v>
      </c>
      <c r="S98" s="13">
        <f t="shared" si="92"/>
        <v>0.42668097077074318</v>
      </c>
      <c r="T98" s="2">
        <f t="shared" si="93"/>
        <v>0.51</v>
      </c>
      <c r="U98" s="14">
        <f t="shared" si="94"/>
        <v>0.21760729509307902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0.10885759947056332</v>
      </c>
      <c r="AK98" s="9">
        <f t="shared" si="96"/>
        <v>10.4025</v>
      </c>
      <c r="AL98" s="1">
        <f t="shared" si="97"/>
        <v>0.45</v>
      </c>
      <c r="AM98" s="17">
        <f t="shared" si="98"/>
        <v>6882.5</v>
      </c>
      <c r="AN98" s="1">
        <f t="shared" si="99"/>
        <v>77936822.859748721</v>
      </c>
    </row>
    <row r="99" spans="1:50" x14ac:dyDescent="0.15">
      <c r="C99" s="7">
        <v>10</v>
      </c>
      <c r="D99" s="7">
        <f t="shared" si="100"/>
        <v>10.552571548961501</v>
      </c>
      <c r="E99" s="10">
        <f t="shared" si="101"/>
        <v>14.320879669832401</v>
      </c>
      <c r="F99" s="7" t="s">
        <v>83</v>
      </c>
      <c r="G99" s="1">
        <v>11</v>
      </c>
      <c r="H99" s="9">
        <f t="shared" si="84"/>
        <v>10.552571548961501</v>
      </c>
      <c r="I99" s="9">
        <f t="shared" si="85"/>
        <v>283.70257154896149</v>
      </c>
      <c r="J99" s="9">
        <f t="shared" si="86"/>
        <v>6.5620047595225592E-2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18.747973250112992</v>
      </c>
      <c r="O99" s="9">
        <f t="shared" si="102"/>
        <v>6.292010434216472</v>
      </c>
      <c r="P99" s="9">
        <f t="shared" si="89"/>
        <v>0.41288202416294095</v>
      </c>
      <c r="Q99" s="12">
        <f t="shared" si="90"/>
        <v>0.18579691087332342</v>
      </c>
      <c r="R99" s="9">
        <f t="shared" si="91"/>
        <v>2.3873737500000001</v>
      </c>
      <c r="S99" s="13">
        <f t="shared" si="92"/>
        <v>7.7824810997156782E-2</v>
      </c>
      <c r="T99" s="2">
        <f t="shared" si="93"/>
        <v>0.51</v>
      </c>
      <c r="U99" s="14">
        <f t="shared" si="94"/>
        <v>3.969065360854996E-2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4.2303732062977814E-2</v>
      </c>
      <c r="AK99" s="9">
        <f t="shared" si="96"/>
        <v>10.4025</v>
      </c>
      <c r="AL99" s="1">
        <f t="shared" si="97"/>
        <v>0.45</v>
      </c>
      <c r="AM99" s="17">
        <f t="shared" si="98"/>
        <v>6882.5</v>
      </c>
      <c r="AN99" s="1">
        <f t="shared" si="99"/>
        <v>30287444.221936345</v>
      </c>
    </row>
    <row r="100" spans="1:50" x14ac:dyDescent="0.15">
      <c r="C100" s="7">
        <v>11</v>
      </c>
      <c r="D100" s="7">
        <f t="shared" si="100"/>
        <v>5.3326180785187898</v>
      </c>
      <c r="E100" s="10">
        <f t="shared" si="101"/>
        <v>10.552571548961501</v>
      </c>
      <c r="F100" s="7" t="s">
        <v>85</v>
      </c>
      <c r="G100" s="1">
        <v>12</v>
      </c>
      <c r="H100" s="9">
        <f t="shared" si="84"/>
        <v>5.3326180785187898</v>
      </c>
      <c r="I100" s="9">
        <f t="shared" si="85"/>
        <v>278.48261807851878</v>
      </c>
      <c r="J100" s="9">
        <f t="shared" si="86"/>
        <v>3.4486576931355831E-2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11.18440341005353</v>
      </c>
      <c r="P100" s="9">
        <f t="shared" si="89"/>
        <v>0.38571178863212957</v>
      </c>
      <c r="Q100" s="12">
        <f t="shared" si="90"/>
        <v>0.17357030488445832</v>
      </c>
      <c r="R100" s="9">
        <f t="shared" si="91"/>
        <v>2.3873737500000001</v>
      </c>
      <c r="S100" s="13">
        <f t="shared" si="92"/>
        <v>7.2703448668001117E-2</v>
      </c>
      <c r="T100" s="2">
        <f t="shared" si="93"/>
        <v>0.51</v>
      </c>
      <c r="U100" s="14">
        <f t="shared" si="94"/>
        <v>3.7078758820680568E-2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4.1516245784435191E-2</v>
      </c>
      <c r="AK100" s="9">
        <f t="shared" si="96"/>
        <v>10.4025</v>
      </c>
      <c r="AL100" s="1">
        <f t="shared" si="97"/>
        <v>0.45</v>
      </c>
      <c r="AM100" s="17">
        <f t="shared" si="98"/>
        <v>6882.5</v>
      </c>
      <c r="AN100" s="1">
        <f t="shared" si="99"/>
        <v>29723641.796623304</v>
      </c>
      <c r="AO100" s="1">
        <f>SUM(AN89:AN100)</f>
        <v>609533322.85632396</v>
      </c>
    </row>
    <row r="101" spans="1:50" x14ac:dyDescent="0.15">
      <c r="C101" s="7">
        <v>12</v>
      </c>
      <c r="D101" s="7">
        <f t="shared" si="100"/>
        <v>3.6795637340862002</v>
      </c>
      <c r="E101" s="10">
        <f t="shared" si="101"/>
        <v>5.3326180785187898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3.6909852748709699</v>
      </c>
      <c r="E105" s="7"/>
      <c r="F105" s="7"/>
      <c r="G105" s="1">
        <v>1</v>
      </c>
      <c r="H105" s="9">
        <f t="shared" ref="H105:H116" si="103">E106</f>
        <v>3.6909852748709699</v>
      </c>
      <c r="I105" s="9">
        <f t="shared" ref="I105:I116" si="104">H105+273.15</f>
        <v>276.84098527487095</v>
      </c>
      <c r="J105" s="9">
        <f t="shared" ref="J105:J116" si="105">EXP(($C$15*(I105-$C$13))/($C$16*I105*$C$13))</f>
        <v>2.8028998094348386E-2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1.8159713414721983E-2</v>
      </c>
      <c r="Q105" s="12">
        <f t="shared" ref="Q105:Q116" si="109">P105*$B$107</f>
        <v>5.4479140244165945E-3</v>
      </c>
      <c r="R105" s="9">
        <f t="shared" ref="R105:R116" si="110">L105*$B$107</f>
        <v>0.19436706250000002</v>
      </c>
      <c r="S105" s="13">
        <f t="shared" ref="S105:S116" si="111">Q105/R105</f>
        <v>2.8028998094348386E-2</v>
      </c>
      <c r="T105" s="2">
        <f t="shared" ref="T105:T116" si="112">$B$106/100</f>
        <v>0.01</v>
      </c>
      <c r="U105" s="14">
        <f t="shared" ref="U105:U116" si="113">S105*T105</f>
        <v>2.8028998094348386E-4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5.7702899809434841E-3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388.5</v>
      </c>
      <c r="AX105" s="1">
        <f t="shared" ref="AX105:AX116" si="120">AW105*10000*AV105*0.67*AU105*AT105</f>
        <v>291934.97999842709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4.2619440040003402</v>
      </c>
      <c r="E106" s="10">
        <f t="shared" ref="E106:E117" si="122">D105</f>
        <v>3.6909852748709699</v>
      </c>
      <c r="F106" s="7" t="s">
        <v>83</v>
      </c>
      <c r="G106" s="1">
        <v>2</v>
      </c>
      <c r="H106" s="9">
        <f t="shared" si="103"/>
        <v>4.2619440040003402</v>
      </c>
      <c r="I106" s="9">
        <f t="shared" si="104"/>
        <v>277.4119440040003</v>
      </c>
      <c r="J106" s="9">
        <f t="shared" si="105"/>
        <v>3.0133193778040961E-2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1.2776207032519449</v>
      </c>
      <c r="P106" s="9">
        <f t="shared" si="108"/>
        <v>3.8498792225927822E-2</v>
      </c>
      <c r="Q106" s="12">
        <f t="shared" si="109"/>
        <v>1.1549637667778346E-2</v>
      </c>
      <c r="R106" s="9">
        <f t="shared" si="110"/>
        <v>0.19436706250000002</v>
      </c>
      <c r="S106" s="13">
        <f t="shared" si="111"/>
        <v>5.9421784325100584E-2</v>
      </c>
      <c r="T106" s="2">
        <f t="shared" si="112"/>
        <v>0.01</v>
      </c>
      <c r="U106" s="14">
        <f t="shared" si="113"/>
        <v>5.9421784325100588E-4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6.0842178432510058E-3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388.5</v>
      </c>
      <c r="AX106" s="1">
        <f t="shared" si="120"/>
        <v>307817.46155591554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-2.2393738665784699</v>
      </c>
      <c r="E107" s="10">
        <f t="shared" si="122"/>
        <v>4.2619440040003402</v>
      </c>
      <c r="F107" s="7" t="s">
        <v>83</v>
      </c>
      <c r="G107" s="1">
        <v>3</v>
      </c>
      <c r="H107" s="9">
        <f t="shared" si="103"/>
        <v>-2.2393738665784699</v>
      </c>
      <c r="I107" s="9">
        <f t="shared" si="104"/>
        <v>270.91062613342149</v>
      </c>
      <c r="J107" s="9">
        <f t="shared" si="105"/>
        <v>1.2978951886986868E-2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1.8870121193593505</v>
      </c>
      <c r="P107" s="9">
        <f t="shared" si="108"/>
        <v>2.4491439507326133E-2</v>
      </c>
      <c r="Q107" s="12">
        <f t="shared" si="109"/>
        <v>7.3474318521978398E-3</v>
      </c>
      <c r="R107" s="9">
        <f t="shared" si="110"/>
        <v>0.19436706250000002</v>
      </c>
      <c r="S107" s="13">
        <f t="shared" si="111"/>
        <v>3.7801836163459224E-2</v>
      </c>
      <c r="T107" s="2">
        <f t="shared" si="112"/>
        <v>0.01</v>
      </c>
      <c r="U107" s="14">
        <f t="shared" si="113"/>
        <v>3.7801836163459227E-4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5.8680183616345921E-3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388.5</v>
      </c>
      <c r="AX107" s="1">
        <f t="shared" si="120"/>
        <v>296879.32992825028</v>
      </c>
    </row>
    <row r="108" spans="1:50" x14ac:dyDescent="0.15">
      <c r="C108" s="7">
        <v>3</v>
      </c>
      <c r="D108" s="7">
        <f t="shared" si="121"/>
        <v>3.1866501140693502</v>
      </c>
      <c r="E108" s="10">
        <f t="shared" si="122"/>
        <v>-2.2393738665784699</v>
      </c>
      <c r="F108" s="7" t="s">
        <v>83</v>
      </c>
      <c r="G108" s="1">
        <v>4</v>
      </c>
      <c r="H108" s="9">
        <f t="shared" si="103"/>
        <v>3.1866501140693502</v>
      </c>
      <c r="I108" s="9">
        <f t="shared" si="104"/>
        <v>276.3366501140693</v>
      </c>
      <c r="J108" s="9">
        <f t="shared" si="105"/>
        <v>2.628635027771516E-2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2.5104108881853575</v>
      </c>
      <c r="P108" s="9">
        <f t="shared" si="108"/>
        <v>6.5989539947830328E-2</v>
      </c>
      <c r="Q108" s="12">
        <f t="shared" si="109"/>
        <v>1.9796861984349098E-2</v>
      </c>
      <c r="R108" s="9">
        <f t="shared" si="110"/>
        <v>0.19436706250000002</v>
      </c>
      <c r="S108" s="13">
        <f t="shared" si="111"/>
        <v>0.10185296690558925</v>
      </c>
      <c r="T108" s="2">
        <f t="shared" si="112"/>
        <v>0.01</v>
      </c>
      <c r="U108" s="14">
        <f t="shared" si="113"/>
        <v>1.0185296690558925E-3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6.5085296690558922E-3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388.5</v>
      </c>
      <c r="AX108" s="1">
        <f t="shared" si="120"/>
        <v>329284.57409073337</v>
      </c>
    </row>
    <row r="109" spans="1:50" x14ac:dyDescent="0.15">
      <c r="C109" s="7">
        <v>4</v>
      </c>
      <c r="D109" s="7">
        <f t="shared" si="121"/>
        <v>11.650749816850199</v>
      </c>
      <c r="E109" s="10">
        <f t="shared" si="122"/>
        <v>3.1866501140693502</v>
      </c>
      <c r="F109" s="7" t="s">
        <v>83</v>
      </c>
      <c r="G109" s="1">
        <v>5</v>
      </c>
      <c r="H109" s="9">
        <f t="shared" si="103"/>
        <v>11.650749816850199</v>
      </c>
      <c r="I109" s="9">
        <f t="shared" si="104"/>
        <v>284.80074981685016</v>
      </c>
      <c r="J109" s="9">
        <f t="shared" si="105"/>
        <v>7.4904887626222452E-2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2.3222002808256503</v>
      </c>
      <c r="O109" s="9">
        <f t="shared" si="123"/>
        <v>0.77011127574521021</v>
      </c>
      <c r="P109" s="9">
        <f t="shared" si="108"/>
        <v>5.7685098569381782E-2</v>
      </c>
      <c r="Q109" s="12">
        <f t="shared" si="109"/>
        <v>1.7305529570814535E-2</v>
      </c>
      <c r="R109" s="9">
        <f t="shared" si="110"/>
        <v>0.19436706250000002</v>
      </c>
      <c r="S109" s="13">
        <f t="shared" si="111"/>
        <v>8.9035299233451826E-2</v>
      </c>
      <c r="T109" s="2">
        <f t="shared" si="112"/>
        <v>0.01</v>
      </c>
      <c r="U109" s="14">
        <f t="shared" si="113"/>
        <v>8.9035299233451823E-4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6.3803529923345181E-3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388.5</v>
      </c>
      <c r="AX109" s="1">
        <f t="shared" si="120"/>
        <v>322799.7603849236</v>
      </c>
    </row>
    <row r="110" spans="1:50" x14ac:dyDescent="0.15">
      <c r="C110" s="7">
        <v>5</v>
      </c>
      <c r="D110" s="7">
        <f t="shared" si="121"/>
        <v>14.908399528862301</v>
      </c>
      <c r="E110" s="10">
        <f t="shared" si="122"/>
        <v>11.650749816850199</v>
      </c>
      <c r="F110" s="7" t="s">
        <v>85</v>
      </c>
      <c r="G110" s="1">
        <v>6</v>
      </c>
      <c r="H110" s="9">
        <f t="shared" si="103"/>
        <v>14.908399528862301</v>
      </c>
      <c r="I110" s="9">
        <f t="shared" si="104"/>
        <v>288.05839952886225</v>
      </c>
      <c r="J110" s="9">
        <f t="shared" si="105"/>
        <v>0.11026116175194235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1.360316385509162</v>
      </c>
      <c r="P110" s="9">
        <f t="shared" si="108"/>
        <v>0.14999006501644327</v>
      </c>
      <c r="Q110" s="12">
        <f t="shared" si="109"/>
        <v>4.4997019504932977E-2</v>
      </c>
      <c r="R110" s="9">
        <f t="shared" si="110"/>
        <v>0.19436706250000002</v>
      </c>
      <c r="S110" s="13">
        <f t="shared" si="111"/>
        <v>0.23150537403904517</v>
      </c>
      <c r="T110" s="2">
        <f t="shared" si="112"/>
        <v>0.01</v>
      </c>
      <c r="U110" s="14">
        <f t="shared" si="113"/>
        <v>2.3150537403904517E-3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7.8050537403904522E-3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388.5</v>
      </c>
      <c r="AX110" s="1">
        <f t="shared" si="120"/>
        <v>394879.32410893723</v>
      </c>
    </row>
    <row r="111" spans="1:50" x14ac:dyDescent="0.15">
      <c r="C111" s="7">
        <v>6</v>
      </c>
      <c r="D111" s="7">
        <f t="shared" si="121"/>
        <v>16.741859748980801</v>
      </c>
      <c r="E111" s="10">
        <f t="shared" si="122"/>
        <v>14.908399528862301</v>
      </c>
      <c r="F111" s="7" t="s">
        <v>83</v>
      </c>
      <c r="G111" s="1">
        <v>7</v>
      </c>
      <c r="H111" s="9">
        <f t="shared" si="103"/>
        <v>16.741859748980801</v>
      </c>
      <c r="I111" s="9">
        <f t="shared" si="104"/>
        <v>289.89185974898078</v>
      </c>
      <c r="J111" s="9">
        <f t="shared" si="105"/>
        <v>0.13654217364976604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1.8582165288260524</v>
      </c>
      <c r="P111" s="9">
        <f t="shared" si="108"/>
        <v>0.2537249239578323</v>
      </c>
      <c r="Q111" s="12">
        <f t="shared" si="109"/>
        <v>7.6117477187349694E-2</v>
      </c>
      <c r="R111" s="9">
        <f t="shared" si="110"/>
        <v>0.19436706250000002</v>
      </c>
      <c r="S111" s="13">
        <f t="shared" si="111"/>
        <v>0.39161716089293519</v>
      </c>
      <c r="T111" s="2">
        <f t="shared" si="112"/>
        <v>0.01</v>
      </c>
      <c r="U111" s="14">
        <f t="shared" si="113"/>
        <v>3.9161716089293518E-3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1.3866171608929351E-2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388.5</v>
      </c>
      <c r="AX111" s="1">
        <f t="shared" si="120"/>
        <v>701528.0938525151</v>
      </c>
    </row>
    <row r="112" spans="1:50" x14ac:dyDescent="0.15">
      <c r="C112" s="7">
        <v>7</v>
      </c>
      <c r="D112" s="7">
        <f t="shared" si="121"/>
        <v>20.238547273888301</v>
      </c>
      <c r="E112" s="10">
        <f t="shared" si="122"/>
        <v>16.741859748980801</v>
      </c>
      <c r="F112" s="7" t="s">
        <v>83</v>
      </c>
      <c r="G112" s="1">
        <v>8</v>
      </c>
      <c r="H112" s="9">
        <f t="shared" si="103"/>
        <v>20.238547273888301</v>
      </c>
      <c r="I112" s="9">
        <f t="shared" si="104"/>
        <v>293.38854727388826</v>
      </c>
      <c r="J112" s="9">
        <f t="shared" si="105"/>
        <v>0.20375957413895951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2.2523818132015538</v>
      </c>
      <c r="P112" s="9">
        <f t="shared" si="108"/>
        <v>0.45894435905628606</v>
      </c>
      <c r="Q112" s="12">
        <f t="shared" si="109"/>
        <v>0.13768330771688581</v>
      </c>
      <c r="R112" s="9">
        <f t="shared" si="110"/>
        <v>0.19436706250000002</v>
      </c>
      <c r="S112" s="13">
        <f t="shared" si="111"/>
        <v>0.70836748750517231</v>
      </c>
      <c r="T112" s="2">
        <f t="shared" si="112"/>
        <v>0.01</v>
      </c>
      <c r="U112" s="14">
        <f t="shared" si="113"/>
        <v>7.0836748750517237E-3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1.7033674875051724E-2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388.5</v>
      </c>
      <c r="AX112" s="1">
        <f t="shared" si="120"/>
        <v>861780.87242937111</v>
      </c>
    </row>
    <row r="113" spans="1:53" x14ac:dyDescent="0.15">
      <c r="C113" s="7">
        <v>8</v>
      </c>
      <c r="D113" s="7">
        <f t="shared" si="121"/>
        <v>18.383244205615501</v>
      </c>
      <c r="E113" s="10">
        <f t="shared" si="122"/>
        <v>20.238547273888301</v>
      </c>
      <c r="F113" s="7" t="s">
        <v>83</v>
      </c>
      <c r="G113" s="1">
        <v>9</v>
      </c>
      <c r="H113" s="9">
        <f t="shared" si="103"/>
        <v>18.383244205615501</v>
      </c>
      <c r="I113" s="9">
        <f t="shared" si="104"/>
        <v>291.53324420561546</v>
      </c>
      <c r="J113" s="9">
        <f t="shared" si="105"/>
        <v>0.16496578354254354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2.4413276624786011</v>
      </c>
      <c r="P113" s="9">
        <f t="shared" si="108"/>
        <v>0.40273553072486873</v>
      </c>
      <c r="Q113" s="12">
        <f t="shared" si="109"/>
        <v>0.12082065921746062</v>
      </c>
      <c r="R113" s="9">
        <f t="shared" si="110"/>
        <v>0.19436706250000002</v>
      </c>
      <c r="S113" s="13">
        <f t="shared" si="111"/>
        <v>0.62161076914696178</v>
      </c>
      <c r="T113" s="2">
        <f t="shared" si="112"/>
        <v>0.01</v>
      </c>
      <c r="U113" s="14">
        <f t="shared" si="113"/>
        <v>6.2161076914696179E-3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1.6166107691469617E-2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388.5</v>
      </c>
      <c r="AX113" s="1">
        <f t="shared" si="120"/>
        <v>817888.24151779222</v>
      </c>
    </row>
    <row r="114" spans="1:53" x14ac:dyDescent="0.15">
      <c r="C114" s="7">
        <v>9</v>
      </c>
      <c r="D114" s="7">
        <f t="shared" si="121"/>
        <v>14.320879669832401</v>
      </c>
      <c r="E114" s="10">
        <f t="shared" si="122"/>
        <v>18.383244205615501</v>
      </c>
      <c r="F114" s="7" t="s">
        <v>83</v>
      </c>
      <c r="G114" s="1">
        <v>10</v>
      </c>
      <c r="H114" s="9">
        <f t="shared" si="103"/>
        <v>14.320879669832401</v>
      </c>
      <c r="I114" s="9">
        <f t="shared" si="104"/>
        <v>287.47087966983236</v>
      </c>
      <c r="J114" s="9">
        <f t="shared" si="105"/>
        <v>0.10290126196607219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2.6864823400870659</v>
      </c>
      <c r="P114" s="9">
        <f t="shared" si="108"/>
        <v>0.27644242304452582</v>
      </c>
      <c r="Q114" s="12">
        <f t="shared" si="109"/>
        <v>8.2932726913357749E-2</v>
      </c>
      <c r="R114" s="9">
        <f t="shared" si="110"/>
        <v>0.19436706250000002</v>
      </c>
      <c r="S114" s="13">
        <f t="shared" si="111"/>
        <v>0.4266809707707433</v>
      </c>
      <c r="T114" s="2">
        <f t="shared" si="112"/>
        <v>0.01</v>
      </c>
      <c r="U114" s="14">
        <f t="shared" si="113"/>
        <v>4.2668097077074333E-3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1.4216809707707435E-2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388.5</v>
      </c>
      <c r="AX114" s="1">
        <f t="shared" si="120"/>
        <v>719267.84812682786</v>
      </c>
    </row>
    <row r="115" spans="1:53" x14ac:dyDescent="0.15">
      <c r="C115" s="7">
        <v>10</v>
      </c>
      <c r="D115" s="7">
        <f t="shared" si="121"/>
        <v>10.552571548961501</v>
      </c>
      <c r="E115" s="10">
        <f t="shared" si="122"/>
        <v>14.320879669832401</v>
      </c>
      <c r="F115" s="7" t="s">
        <v>83</v>
      </c>
      <c r="G115" s="1">
        <v>11</v>
      </c>
      <c r="H115" s="9">
        <f t="shared" si="103"/>
        <v>10.552571548961501</v>
      </c>
      <c r="I115" s="9">
        <f t="shared" si="104"/>
        <v>283.70257154896149</v>
      </c>
      <c r="J115" s="9">
        <f t="shared" si="105"/>
        <v>6.5620047595225592E-2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2.289537921190413</v>
      </c>
      <c r="O115" s="9">
        <f t="shared" si="123"/>
        <v>0.7683922041854605</v>
      </c>
      <c r="P115" s="9">
        <f t="shared" si="108"/>
        <v>5.0421933010450219E-2</v>
      </c>
      <c r="Q115" s="12">
        <f t="shared" si="109"/>
        <v>1.5126579903135064E-2</v>
      </c>
      <c r="R115" s="9">
        <f t="shared" si="110"/>
        <v>0.19436706250000002</v>
      </c>
      <c r="S115" s="13">
        <f t="shared" si="111"/>
        <v>7.7824810997156796E-2</v>
      </c>
      <c r="T115" s="2">
        <f t="shared" si="112"/>
        <v>0.01</v>
      </c>
      <c r="U115" s="14">
        <f t="shared" si="113"/>
        <v>7.7824810997156792E-4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6.268248109971568E-3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388.5</v>
      </c>
      <c r="AX115" s="1">
        <f t="shared" si="120"/>
        <v>317128.0633474373</v>
      </c>
    </row>
    <row r="116" spans="1:53" x14ac:dyDescent="0.15">
      <c r="C116" s="7">
        <v>11</v>
      </c>
      <c r="D116" s="7">
        <f t="shared" si="121"/>
        <v>5.3326180785187898</v>
      </c>
      <c r="E116" s="10">
        <f t="shared" si="122"/>
        <v>10.552571548961501</v>
      </c>
      <c r="F116" s="7" t="s">
        <v>85</v>
      </c>
      <c r="G116" s="1">
        <v>12</v>
      </c>
      <c r="H116" s="9">
        <f t="shared" si="103"/>
        <v>5.3326180785187898</v>
      </c>
      <c r="I116" s="9">
        <f t="shared" si="104"/>
        <v>278.48261807851878</v>
      </c>
      <c r="J116" s="9">
        <f t="shared" si="105"/>
        <v>3.4486576931355831E-2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1.3658604795083438</v>
      </c>
      <c r="P116" s="9">
        <f t="shared" si="108"/>
        <v>4.7103852504063064E-2</v>
      </c>
      <c r="Q116" s="12">
        <f t="shared" si="109"/>
        <v>1.4131155751218918E-2</v>
      </c>
      <c r="R116" s="9">
        <f t="shared" si="110"/>
        <v>0.19436706250000002</v>
      </c>
      <c r="S116" s="13">
        <f t="shared" si="111"/>
        <v>7.270344866800113E-2</v>
      </c>
      <c r="T116" s="2">
        <f t="shared" si="112"/>
        <v>0.01</v>
      </c>
      <c r="U116" s="14">
        <f t="shared" si="113"/>
        <v>7.2703448668001128E-4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6.2170344866800112E-3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388.5</v>
      </c>
      <c r="AX116" s="1">
        <f t="shared" si="120"/>
        <v>314537.02405120718</v>
      </c>
      <c r="AY116" s="1">
        <f>SUM(AX105:AX116)</f>
        <v>5675725.5733923381</v>
      </c>
    </row>
    <row r="117" spans="1:53" x14ac:dyDescent="0.15">
      <c r="C117" s="7">
        <v>12</v>
      </c>
      <c r="D117" s="7">
        <f t="shared" si="121"/>
        <v>3.6795637340862002</v>
      </c>
      <c r="E117" s="10">
        <f t="shared" si="122"/>
        <v>5.3326180785187898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3.6909852748709699</v>
      </c>
      <c r="E121" s="7"/>
      <c r="F121" s="7"/>
      <c r="G121" s="1">
        <v>1</v>
      </c>
      <c r="H121" s="9">
        <f t="shared" ref="H121:H132" si="124">E122</f>
        <v>3.6909852748709699</v>
      </c>
      <c r="I121" s="9">
        <f t="shared" ref="I121:I132" si="125">H121+273.15</f>
        <v>276.84098527487095</v>
      </c>
      <c r="J121" s="9">
        <f t="shared" ref="J121:J132" si="126">EXP(($C$15*(I121-$C$13))/($C$16*I121*$C$13))</f>
        <v>2.8028998094348386E-2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7.9798557574609855E-3</v>
      </c>
      <c r="Q121" s="12">
        <f t="shared" ref="Q121:Q132" si="130">P121*$B$123</f>
        <v>2.6333523999621253E-3</v>
      </c>
      <c r="R121" s="9">
        <f t="shared" ref="R121:R132" si="131">L121*$B$123</f>
        <v>9.3951000000000007E-2</v>
      </c>
      <c r="S121" s="13">
        <f t="shared" ref="S121:S132" si="132">Q121/R121</f>
        <v>2.8028998094348386E-2</v>
      </c>
      <c r="T121" s="2">
        <f t="shared" ref="T121:T132" si="133">$B$122/100</f>
        <v>0.01</v>
      </c>
      <c r="U121" s="14">
        <f t="shared" ref="U121:U132" si="134">S121*T121</f>
        <v>2.8028998094348386E-4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5.7702899809434841E-3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4.2619440040003402</v>
      </c>
      <c r="E122" s="10">
        <f t="shared" ref="E122:E133" si="145">D121</f>
        <v>3.6909852748709699</v>
      </c>
      <c r="F122" s="7" t="s">
        <v>83</v>
      </c>
      <c r="G122" s="1">
        <v>2</v>
      </c>
      <c r="H122" s="9">
        <f t="shared" si="124"/>
        <v>4.2619440040003402</v>
      </c>
      <c r="I122" s="9">
        <f t="shared" si="125"/>
        <v>277.4119440040003</v>
      </c>
      <c r="J122" s="9">
        <f t="shared" si="126"/>
        <v>3.0133193778040961E-2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0.56142014424253905</v>
      </c>
      <c r="P122" s="9">
        <f t="shared" si="129"/>
        <v>1.6917381997356137E-2</v>
      </c>
      <c r="Q122" s="12">
        <f t="shared" si="130"/>
        <v>5.5827360591275254E-3</v>
      </c>
      <c r="R122" s="9">
        <f t="shared" si="131"/>
        <v>9.3951000000000007E-2</v>
      </c>
      <c r="S122" s="13">
        <f t="shared" si="132"/>
        <v>5.9421784325100584E-2</v>
      </c>
      <c r="T122" s="2">
        <f t="shared" si="133"/>
        <v>0.01</v>
      </c>
      <c r="U122" s="14">
        <f t="shared" si="134"/>
        <v>5.9421784325100588E-4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6.0842178432510058E-3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-2.2393738665784699</v>
      </c>
      <c r="E123" s="10">
        <f t="shared" si="145"/>
        <v>4.2619440040003402</v>
      </c>
      <c r="F123" s="7" t="s">
        <v>83</v>
      </c>
      <c r="G123" s="1">
        <v>3</v>
      </c>
      <c r="H123" s="9">
        <f t="shared" si="124"/>
        <v>-2.2393738665784699</v>
      </c>
      <c r="I123" s="9">
        <f t="shared" si="125"/>
        <v>270.91062613342149</v>
      </c>
      <c r="J123" s="9">
        <f t="shared" si="126"/>
        <v>1.2978951886986868E-2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0.82920276224518286</v>
      </c>
      <c r="P123" s="9">
        <f t="shared" si="129"/>
        <v>1.076218275573684E-2</v>
      </c>
      <c r="Q123" s="12">
        <f t="shared" si="130"/>
        <v>3.5515203093931572E-3</v>
      </c>
      <c r="R123" s="9">
        <f t="shared" si="131"/>
        <v>9.3951000000000007E-2</v>
      </c>
      <c r="S123" s="13">
        <f t="shared" si="132"/>
        <v>3.7801836163459217E-2</v>
      </c>
      <c r="T123" s="2">
        <f t="shared" si="133"/>
        <v>0.01</v>
      </c>
      <c r="U123" s="14">
        <f t="shared" si="134"/>
        <v>3.7801836163459216E-4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5.8680183616345921E-3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3.1866501140693502</v>
      </c>
      <c r="E124" s="10">
        <f t="shared" si="145"/>
        <v>-2.2393738665784699</v>
      </c>
      <c r="F124" s="7" t="s">
        <v>83</v>
      </c>
      <c r="G124" s="1">
        <v>4</v>
      </c>
      <c r="H124" s="9">
        <f t="shared" si="124"/>
        <v>3.1866501140693502</v>
      </c>
      <c r="I124" s="9">
        <f t="shared" si="125"/>
        <v>276.3366501140693</v>
      </c>
      <c r="J124" s="9">
        <f t="shared" si="126"/>
        <v>2.628635027771516E-2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1.103140579489446</v>
      </c>
      <c r="P124" s="9">
        <f t="shared" si="129"/>
        <v>2.899753967802126E-2</v>
      </c>
      <c r="Q124" s="12">
        <f t="shared" si="130"/>
        <v>9.5691880937470164E-3</v>
      </c>
      <c r="R124" s="9">
        <f t="shared" si="131"/>
        <v>9.3951000000000007E-2</v>
      </c>
      <c r="S124" s="13">
        <f t="shared" si="132"/>
        <v>0.10185296690558925</v>
      </c>
      <c r="T124" s="2">
        <f t="shared" si="133"/>
        <v>0.01</v>
      </c>
      <c r="U124" s="14">
        <f t="shared" si="134"/>
        <v>1.0185296690558925E-3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6.5085296690558922E-3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11.650749816850199</v>
      </c>
      <c r="E125" s="10">
        <f t="shared" si="145"/>
        <v>3.1866501140693502</v>
      </c>
      <c r="F125" s="7" t="s">
        <v>83</v>
      </c>
      <c r="G125" s="1">
        <v>5</v>
      </c>
      <c r="H125" s="9">
        <f t="shared" si="124"/>
        <v>11.650749816850199</v>
      </c>
      <c r="I125" s="9">
        <f t="shared" si="125"/>
        <v>284.80074981685016</v>
      </c>
      <c r="J125" s="9">
        <f t="shared" si="126"/>
        <v>7.4904887626222452E-2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1.0204358878208535</v>
      </c>
      <c r="O125" s="9">
        <f t="shared" si="146"/>
        <v>0.33840715199057114</v>
      </c>
      <c r="P125" s="9">
        <f t="shared" si="129"/>
        <v>2.5348349691763711E-2</v>
      </c>
      <c r="Q125" s="12">
        <f t="shared" si="130"/>
        <v>8.3649553982820257E-3</v>
      </c>
      <c r="R125" s="9">
        <f t="shared" si="131"/>
        <v>9.3951000000000007E-2</v>
      </c>
      <c r="S125" s="13">
        <f t="shared" si="132"/>
        <v>8.9035299233451742E-2</v>
      </c>
      <c r="T125" s="2">
        <f t="shared" si="133"/>
        <v>0.01</v>
      </c>
      <c r="U125" s="14">
        <f t="shared" si="134"/>
        <v>8.9035299233451747E-4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6.3803529923345172E-3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14.908399528862301</v>
      </c>
      <c r="E126" s="10">
        <f t="shared" si="145"/>
        <v>11.650749816850199</v>
      </c>
      <c r="F126" s="7" t="s">
        <v>85</v>
      </c>
      <c r="G126" s="1">
        <v>6</v>
      </c>
      <c r="H126" s="9">
        <f t="shared" si="124"/>
        <v>14.908399528862301</v>
      </c>
      <c r="I126" s="9">
        <f t="shared" si="125"/>
        <v>288.05839952886225</v>
      </c>
      <c r="J126" s="9">
        <f t="shared" si="126"/>
        <v>0.11026116175194235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0.5977588022988074</v>
      </c>
      <c r="P126" s="9">
        <f t="shared" si="129"/>
        <v>6.5909579988916139E-2</v>
      </c>
      <c r="Q126" s="12">
        <f t="shared" si="130"/>
        <v>2.1750161396342328E-2</v>
      </c>
      <c r="R126" s="9">
        <f t="shared" si="131"/>
        <v>9.3951000000000007E-2</v>
      </c>
      <c r="S126" s="13">
        <f t="shared" si="132"/>
        <v>0.23150537403904509</v>
      </c>
      <c r="T126" s="2">
        <f t="shared" si="133"/>
        <v>0.01</v>
      </c>
      <c r="U126" s="14">
        <f t="shared" si="134"/>
        <v>2.3150537403904508E-3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7.8050537403904505E-3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16.741859748980801</v>
      </c>
      <c r="E127" s="10">
        <f t="shared" si="145"/>
        <v>14.908399528862301</v>
      </c>
      <c r="F127" s="7" t="s">
        <v>83</v>
      </c>
      <c r="G127" s="1">
        <v>7</v>
      </c>
      <c r="H127" s="9">
        <f t="shared" si="124"/>
        <v>16.741859748980801</v>
      </c>
      <c r="I127" s="9">
        <f t="shared" si="125"/>
        <v>289.89185974898078</v>
      </c>
      <c r="J127" s="9">
        <f t="shared" si="126"/>
        <v>0.13654217364976604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0.81654922230989124</v>
      </c>
      <c r="P127" s="9">
        <f t="shared" si="129"/>
        <v>0.11149340570621859</v>
      </c>
      <c r="Q127" s="12">
        <f t="shared" si="130"/>
        <v>3.6792823883052134E-2</v>
      </c>
      <c r="R127" s="9">
        <f t="shared" si="131"/>
        <v>9.3951000000000007E-2</v>
      </c>
      <c r="S127" s="13">
        <f t="shared" si="132"/>
        <v>0.39161716089293497</v>
      </c>
      <c r="T127" s="2">
        <f t="shared" si="133"/>
        <v>0.01</v>
      </c>
      <c r="U127" s="14">
        <f t="shared" si="134"/>
        <v>3.9161716089293501E-3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1.3866171608929351E-2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20.238547273888301</v>
      </c>
      <c r="E128" s="10">
        <f t="shared" si="145"/>
        <v>16.741859748980801</v>
      </c>
      <c r="F128" s="7" t="s">
        <v>83</v>
      </c>
      <c r="G128" s="1">
        <v>8</v>
      </c>
      <c r="H128" s="9">
        <f t="shared" si="124"/>
        <v>20.238547273888301</v>
      </c>
      <c r="I128" s="9">
        <f t="shared" si="125"/>
        <v>293.38854727388826</v>
      </c>
      <c r="J128" s="9">
        <f t="shared" si="126"/>
        <v>0.20375957413895951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0.98975581660367273</v>
      </c>
      <c r="P128" s="9">
        <f t="shared" si="129"/>
        <v>0.20167222369272247</v>
      </c>
      <c r="Q128" s="12">
        <f t="shared" si="130"/>
        <v>6.6551833818598416E-2</v>
      </c>
      <c r="R128" s="9">
        <f t="shared" si="131"/>
        <v>9.3951000000000007E-2</v>
      </c>
      <c r="S128" s="13">
        <f t="shared" si="132"/>
        <v>0.70836748750517198</v>
      </c>
      <c r="T128" s="2">
        <f t="shared" si="133"/>
        <v>0.01</v>
      </c>
      <c r="U128" s="14">
        <f t="shared" si="134"/>
        <v>7.0836748750517202E-3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1.7033674875051721E-2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18.383244205615501</v>
      </c>
      <c r="E129" s="10">
        <f t="shared" si="145"/>
        <v>20.238547273888301</v>
      </c>
      <c r="F129" s="7" t="s">
        <v>83</v>
      </c>
      <c r="G129" s="1">
        <v>9</v>
      </c>
      <c r="H129" s="9">
        <f t="shared" si="124"/>
        <v>18.383244205615501</v>
      </c>
      <c r="I129" s="9">
        <f t="shared" si="125"/>
        <v>291.53324420561546</v>
      </c>
      <c r="J129" s="9">
        <f t="shared" si="126"/>
        <v>0.16496578354254354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1.0727835929109504</v>
      </c>
      <c r="P129" s="9">
        <f t="shared" si="129"/>
        <v>0.17697258597613999</v>
      </c>
      <c r="Q129" s="12">
        <f t="shared" si="130"/>
        <v>5.8400953372126196E-2</v>
      </c>
      <c r="R129" s="9">
        <f t="shared" si="131"/>
        <v>9.3951000000000007E-2</v>
      </c>
      <c r="S129" s="13">
        <f t="shared" si="132"/>
        <v>0.62161076914696167</v>
      </c>
      <c r="T129" s="2">
        <f t="shared" si="133"/>
        <v>0.01</v>
      </c>
      <c r="U129" s="14">
        <f t="shared" si="134"/>
        <v>6.216107691469617E-3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1.6166107691469617E-2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14.320879669832401</v>
      </c>
      <c r="E130" s="10">
        <f t="shared" si="145"/>
        <v>18.383244205615501</v>
      </c>
      <c r="F130" s="7" t="s">
        <v>83</v>
      </c>
      <c r="G130" s="1">
        <v>10</v>
      </c>
      <c r="H130" s="9">
        <f t="shared" si="124"/>
        <v>14.320879669832401</v>
      </c>
      <c r="I130" s="9">
        <f t="shared" si="125"/>
        <v>287.47087966983236</v>
      </c>
      <c r="J130" s="9">
        <f t="shared" si="126"/>
        <v>0.10290126196607219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1.1805110069348104</v>
      </c>
      <c r="P130" s="9">
        <f t="shared" si="129"/>
        <v>0.12147607237843058</v>
      </c>
      <c r="Q130" s="12">
        <f t="shared" si="130"/>
        <v>4.0087103884882097E-2</v>
      </c>
      <c r="R130" s="9">
        <f t="shared" si="131"/>
        <v>9.3951000000000007E-2</v>
      </c>
      <c r="S130" s="13">
        <f t="shared" si="132"/>
        <v>0.42668097077074318</v>
      </c>
      <c r="T130" s="2">
        <f t="shared" si="133"/>
        <v>0.01</v>
      </c>
      <c r="U130" s="14">
        <f t="shared" si="134"/>
        <v>4.2668097077074316E-3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1.4216809707707431E-2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10.552571548961501</v>
      </c>
      <c r="E131" s="10">
        <f t="shared" si="145"/>
        <v>14.320879669832401</v>
      </c>
      <c r="F131" s="7" t="s">
        <v>83</v>
      </c>
      <c r="G131" s="1">
        <v>11</v>
      </c>
      <c r="H131" s="9">
        <f t="shared" si="124"/>
        <v>10.552571548961501</v>
      </c>
      <c r="I131" s="9">
        <f t="shared" si="125"/>
        <v>283.70257154896149</v>
      </c>
      <c r="J131" s="9">
        <f t="shared" si="126"/>
        <v>6.5620047595225592E-2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1.006083187828561</v>
      </c>
      <c r="O131" s="9">
        <f t="shared" si="146"/>
        <v>0.33765174672781884</v>
      </c>
      <c r="P131" s="9">
        <f t="shared" si="129"/>
        <v>2.2156723690890529E-2</v>
      </c>
      <c r="Q131" s="12">
        <f t="shared" si="130"/>
        <v>7.3117188179938749E-3</v>
      </c>
      <c r="R131" s="9">
        <f t="shared" si="131"/>
        <v>9.3951000000000007E-2</v>
      </c>
      <c r="S131" s="13">
        <f t="shared" si="132"/>
        <v>7.7824810997156754E-2</v>
      </c>
      <c r="T131" s="2">
        <f t="shared" si="133"/>
        <v>0.01</v>
      </c>
      <c r="U131" s="14">
        <f t="shared" si="134"/>
        <v>7.782481099715676E-4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6.268248109971568E-3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5.3326180785187898</v>
      </c>
      <c r="E132" s="10">
        <f t="shared" si="145"/>
        <v>10.552571548961501</v>
      </c>
      <c r="F132" s="7" t="s">
        <v>85</v>
      </c>
      <c r="G132" s="1">
        <v>12</v>
      </c>
      <c r="H132" s="9">
        <f t="shared" si="124"/>
        <v>5.3326180785187898</v>
      </c>
      <c r="I132" s="9">
        <f t="shared" si="125"/>
        <v>278.48261807851878</v>
      </c>
      <c r="J132" s="9">
        <f t="shared" si="126"/>
        <v>3.4486576931355831E-2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0.60019502303692829</v>
      </c>
      <c r="P132" s="9">
        <f t="shared" si="129"/>
        <v>2.0698671835779912E-2</v>
      </c>
      <c r="Q132" s="12">
        <f t="shared" si="130"/>
        <v>6.8305617058073715E-3</v>
      </c>
      <c r="R132" s="9">
        <f t="shared" si="131"/>
        <v>9.3951000000000007E-2</v>
      </c>
      <c r="S132" s="13">
        <f t="shared" si="132"/>
        <v>7.2703448668001103E-2</v>
      </c>
      <c r="T132" s="2">
        <f t="shared" si="133"/>
        <v>0.01</v>
      </c>
      <c r="U132" s="14">
        <f t="shared" si="134"/>
        <v>7.2703448668001106E-4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6.2170344866800112E-3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3.6795637340862002</v>
      </c>
      <c r="E133" s="10">
        <f t="shared" si="145"/>
        <v>5.3326180785187898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3.6909852748709699</v>
      </c>
      <c r="E136" s="7"/>
      <c r="F136" s="7"/>
      <c r="G136" s="1">
        <v>1</v>
      </c>
      <c r="H136" s="9">
        <f t="shared" ref="H136:H147" si="147">E137</f>
        <v>3.6909852748709699</v>
      </c>
      <c r="I136" s="9">
        <f t="shared" ref="I136:I147" si="148">H136+273.15</f>
        <v>276.84098527487095</v>
      </c>
      <c r="J136" s="9">
        <f t="shared" ref="J136:J147" si="149">EXP(($C$15*(I136-$C$13))/($C$16*I136*$C$13))</f>
        <v>2.8028998094348386E-2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2.1275352609769115E-2</v>
      </c>
      <c r="Q136" s="12">
        <f t="shared" ref="Q136:Q147" si="153">P136*$B$138</f>
        <v>5.5315916785399696E-3</v>
      </c>
      <c r="R136" s="9">
        <f t="shared" ref="R136:R147" si="154">L136*$B$138</f>
        <v>0.19735245833333334</v>
      </c>
      <c r="S136" s="13">
        <f t="shared" ref="S136:S147" si="155">Q136/R136</f>
        <v>2.8028998094348386E-2</v>
      </c>
      <c r="T136" s="2">
        <f t="shared" ref="T136:T147" si="156">$B$137/100</f>
        <v>0.01</v>
      </c>
      <c r="U136" s="14">
        <f t="shared" ref="U136:U147" si="157">S136*T136</f>
        <v>2.8028998094348386E-4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5.7702899809434841E-3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4.2619440040003402</v>
      </c>
      <c r="E137" s="10">
        <f t="shared" ref="E137:E148" si="166">D136</f>
        <v>3.6909852748709699</v>
      </c>
      <c r="F137" s="7" t="s">
        <v>83</v>
      </c>
      <c r="G137" s="1">
        <v>2</v>
      </c>
      <c r="H137" s="9">
        <f t="shared" si="147"/>
        <v>4.2619440040003402</v>
      </c>
      <c r="I137" s="9">
        <f t="shared" si="148"/>
        <v>277.4119440040003</v>
      </c>
      <c r="J137" s="9">
        <f t="shared" si="149"/>
        <v>3.0133193778040961E-2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1.4968204807235643</v>
      </c>
      <c r="P137" s="9">
        <f t="shared" si="152"/>
        <v>4.5103981596583589E-2</v>
      </c>
      <c r="Q137" s="12">
        <f t="shared" si="153"/>
        <v>1.1727035215111734E-2</v>
      </c>
      <c r="R137" s="9">
        <f t="shared" si="154"/>
        <v>0.19735245833333334</v>
      </c>
      <c r="S137" s="13">
        <f t="shared" si="155"/>
        <v>5.9421784325100591E-2</v>
      </c>
      <c r="T137" s="2">
        <f t="shared" si="156"/>
        <v>0.01</v>
      </c>
      <c r="U137" s="14">
        <f t="shared" si="157"/>
        <v>5.9421784325100588E-4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6.0842178432510058E-3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-2.2393738665784699</v>
      </c>
      <c r="E138" s="10">
        <f t="shared" si="166"/>
        <v>4.2619440040003402</v>
      </c>
      <c r="F138" s="7" t="s">
        <v>83</v>
      </c>
      <c r="G138" s="1">
        <v>3</v>
      </c>
      <c r="H138" s="9">
        <f t="shared" si="147"/>
        <v>-2.2393738665784699</v>
      </c>
      <c r="I138" s="9">
        <f t="shared" si="148"/>
        <v>270.91062613342149</v>
      </c>
      <c r="J138" s="9">
        <f t="shared" si="149"/>
        <v>1.2978951886986868E-2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2.2107644157936472</v>
      </c>
      <c r="P138" s="9">
        <f t="shared" si="152"/>
        <v>2.8693404986048381E-2</v>
      </c>
      <c r="Q138" s="12">
        <f t="shared" si="153"/>
        <v>7.4602852963725789E-3</v>
      </c>
      <c r="R138" s="9">
        <f t="shared" si="154"/>
        <v>0.19735245833333334</v>
      </c>
      <c r="S138" s="13">
        <f t="shared" si="155"/>
        <v>3.7801836163459217E-2</v>
      </c>
      <c r="T138" s="2">
        <f t="shared" si="156"/>
        <v>0.01</v>
      </c>
      <c r="U138" s="14">
        <f t="shared" si="157"/>
        <v>3.7801836163459216E-4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5.8680183616345921E-3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3.1866501140693502</v>
      </c>
      <c r="E139" s="10">
        <f t="shared" si="166"/>
        <v>-2.2393738665784699</v>
      </c>
      <c r="F139" s="7" t="s">
        <v>83</v>
      </c>
      <c r="G139" s="1">
        <v>4</v>
      </c>
      <c r="H139" s="9">
        <f t="shared" si="147"/>
        <v>3.1866501140693502</v>
      </c>
      <c r="I139" s="9">
        <f t="shared" si="148"/>
        <v>276.3366501140693</v>
      </c>
      <c r="J139" s="9">
        <f t="shared" si="149"/>
        <v>2.628635027771516E-2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2.9411189274742657</v>
      </c>
      <c r="P139" s="9">
        <f t="shared" si="152"/>
        <v>7.7311282336006482E-2</v>
      </c>
      <c r="Q139" s="12">
        <f t="shared" si="153"/>
        <v>2.0100933407361687E-2</v>
      </c>
      <c r="R139" s="9">
        <f t="shared" si="154"/>
        <v>0.19735245833333334</v>
      </c>
      <c r="S139" s="13">
        <f t="shared" si="155"/>
        <v>0.10185296690558927</v>
      </c>
      <c r="T139" s="2">
        <f t="shared" si="156"/>
        <v>0.01</v>
      </c>
      <c r="U139" s="14">
        <f t="shared" si="157"/>
        <v>1.0185296690558927E-3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6.508529669055893E-3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11.650749816850199</v>
      </c>
      <c r="E140" s="10">
        <f t="shared" si="166"/>
        <v>3.1866501140693502</v>
      </c>
      <c r="F140" s="7" t="s">
        <v>83</v>
      </c>
      <c r="G140" s="1">
        <v>5</v>
      </c>
      <c r="H140" s="9">
        <f t="shared" si="147"/>
        <v>11.650749816850199</v>
      </c>
      <c r="I140" s="9">
        <f t="shared" si="148"/>
        <v>284.80074981685016</v>
      </c>
      <c r="J140" s="9">
        <f t="shared" si="149"/>
        <v>7.4904887626222452E-2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3.6228555618049261</v>
      </c>
      <c r="P140" s="9">
        <f t="shared" si="152"/>
        <v>0.27136958874303302</v>
      </c>
      <c r="Q140" s="12">
        <f t="shared" si="153"/>
        <v>7.055609307318858E-2</v>
      </c>
      <c r="R140" s="9">
        <f t="shared" si="154"/>
        <v>0.19735245833333334</v>
      </c>
      <c r="S140" s="13">
        <f t="shared" si="155"/>
        <v>0.35751311977080891</v>
      </c>
      <c r="T140" s="2">
        <f t="shared" si="156"/>
        <v>0.01</v>
      </c>
      <c r="U140" s="14">
        <f t="shared" si="157"/>
        <v>3.5751311977080891E-3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9.0651311977080901E-3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14.908399528862301</v>
      </c>
      <c r="E141" s="10">
        <f t="shared" si="166"/>
        <v>11.650749816850199</v>
      </c>
      <c r="F141" s="7" t="s">
        <v>85</v>
      </c>
      <c r="G141" s="1">
        <v>6</v>
      </c>
      <c r="H141" s="9">
        <f t="shared" si="147"/>
        <v>14.908399528862301</v>
      </c>
      <c r="I141" s="9">
        <f t="shared" si="148"/>
        <v>288.05839952886225</v>
      </c>
      <c r="J141" s="9">
        <f t="shared" si="149"/>
        <v>0.11026116175194235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4.1105338897285595</v>
      </c>
      <c r="P141" s="9">
        <f t="shared" si="152"/>
        <v>0.45323224210220148</v>
      </c>
      <c r="Q141" s="12">
        <f t="shared" si="153"/>
        <v>0.11784038294657238</v>
      </c>
      <c r="R141" s="9">
        <f t="shared" si="154"/>
        <v>0.19735245833333334</v>
      </c>
      <c r="S141" s="13">
        <f t="shared" si="155"/>
        <v>0.59710623288784659</v>
      </c>
      <c r="T141" s="2">
        <f t="shared" si="156"/>
        <v>0.01</v>
      </c>
      <c r="U141" s="14">
        <f t="shared" si="157"/>
        <v>5.9710623288784662E-3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1.1461062328878467E-2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16.741859748980801</v>
      </c>
      <c r="E142" s="10">
        <f t="shared" si="166"/>
        <v>14.908399528862301</v>
      </c>
      <c r="F142" s="7" t="s">
        <v>83</v>
      </c>
      <c r="G142" s="1">
        <v>7</v>
      </c>
      <c r="H142" s="9">
        <f t="shared" si="147"/>
        <v>16.741859748980801</v>
      </c>
      <c r="I142" s="9">
        <f t="shared" si="148"/>
        <v>289.89185974898078</v>
      </c>
      <c r="J142" s="9">
        <f t="shared" si="149"/>
        <v>0.13654217364976604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4.4163495642930251</v>
      </c>
      <c r="P142" s="9">
        <f t="shared" si="152"/>
        <v>0.60301796910576677</v>
      </c>
      <c r="Q142" s="12">
        <f t="shared" si="153"/>
        <v>0.15678467196749937</v>
      </c>
      <c r="R142" s="9">
        <f t="shared" si="154"/>
        <v>0.19735245833333334</v>
      </c>
      <c r="S142" s="13">
        <f t="shared" si="155"/>
        <v>0.79443992383761475</v>
      </c>
      <c r="T142" s="2">
        <f t="shared" si="156"/>
        <v>0.01</v>
      </c>
      <c r="U142" s="14">
        <f t="shared" si="157"/>
        <v>7.9443992383761482E-3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1.7894399238376147E-2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20.238547273888301</v>
      </c>
      <c r="E143" s="10">
        <f t="shared" si="166"/>
        <v>16.741859748980801</v>
      </c>
      <c r="F143" s="7" t="s">
        <v>83</v>
      </c>
      <c r="G143" s="1">
        <v>8</v>
      </c>
      <c r="H143" s="9">
        <f t="shared" si="147"/>
        <v>20.238547273888301</v>
      </c>
      <c r="I143" s="9">
        <f t="shared" si="148"/>
        <v>293.38854727388826</v>
      </c>
      <c r="J143" s="9">
        <f t="shared" si="149"/>
        <v>0.20375957413895951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4.5723795118539252</v>
      </c>
      <c r="P143" s="9">
        <f t="shared" si="152"/>
        <v>0.93166610213705936</v>
      </c>
      <c r="Q143" s="12">
        <f t="shared" si="153"/>
        <v>0.24223318655563544</v>
      </c>
      <c r="R143" s="9">
        <f t="shared" si="154"/>
        <v>0.19735245833333334</v>
      </c>
      <c r="S143" s="13">
        <f t="shared" si="155"/>
        <v>1.2274140824052844</v>
      </c>
      <c r="T143" s="2">
        <f t="shared" si="156"/>
        <v>0.01</v>
      </c>
      <c r="U143" s="14">
        <f t="shared" si="157"/>
        <v>1.2274140824052844E-2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2.2224140824052843E-2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18.383244205615501</v>
      </c>
      <c r="E144" s="10">
        <f t="shared" si="166"/>
        <v>20.238547273888301</v>
      </c>
      <c r="F144" s="7" t="s">
        <v>83</v>
      </c>
      <c r="G144" s="1">
        <v>9</v>
      </c>
      <c r="H144" s="9">
        <f t="shared" si="147"/>
        <v>18.383244205615501</v>
      </c>
      <c r="I144" s="9">
        <f t="shared" si="148"/>
        <v>291.53324420561546</v>
      </c>
      <c r="J144" s="9">
        <f t="shared" si="149"/>
        <v>0.16496578354254354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4.3997613263835325</v>
      </c>
      <c r="P144" s="9">
        <f t="shared" si="152"/>
        <v>0.72581007460704006</v>
      </c>
      <c r="Q144" s="12">
        <f t="shared" si="153"/>
        <v>0.18871061939783043</v>
      </c>
      <c r="R144" s="9">
        <f t="shared" si="154"/>
        <v>0.19735245833333334</v>
      </c>
      <c r="S144" s="13">
        <f t="shared" si="155"/>
        <v>0.95621114118119255</v>
      </c>
      <c r="T144" s="2">
        <f t="shared" si="156"/>
        <v>0.01</v>
      </c>
      <c r="U144" s="14">
        <f t="shared" si="157"/>
        <v>9.5621114118119264E-3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1.9512111411811927E-2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14.320879669832401</v>
      </c>
      <c r="E145" s="10">
        <f t="shared" si="166"/>
        <v>18.383244205615501</v>
      </c>
      <c r="F145" s="7" t="s">
        <v>83</v>
      </c>
      <c r="G145" s="1">
        <v>10</v>
      </c>
      <c r="H145" s="9">
        <f t="shared" si="147"/>
        <v>14.320879669832401</v>
      </c>
      <c r="I145" s="9">
        <f t="shared" si="148"/>
        <v>287.47087966983236</v>
      </c>
      <c r="J145" s="9">
        <f t="shared" si="149"/>
        <v>0.10290126196607219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4.4329991684431596</v>
      </c>
      <c r="P145" s="9">
        <f t="shared" si="152"/>
        <v>0.45616120872734972</v>
      </c>
      <c r="Q145" s="12">
        <f t="shared" si="153"/>
        <v>0.11860191426911093</v>
      </c>
      <c r="R145" s="9">
        <f t="shared" si="154"/>
        <v>0.19735245833333334</v>
      </c>
      <c r="S145" s="13">
        <f t="shared" si="155"/>
        <v>0.60096497034148555</v>
      </c>
      <c r="T145" s="2">
        <f t="shared" si="156"/>
        <v>0.01</v>
      </c>
      <c r="U145" s="14">
        <f t="shared" si="157"/>
        <v>6.0096497034148556E-3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1.5959649703414857E-2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10.552571548961501</v>
      </c>
      <c r="E146" s="10">
        <f t="shared" si="166"/>
        <v>14.320879669832401</v>
      </c>
      <c r="F146" s="7" t="s">
        <v>83</v>
      </c>
      <c r="G146" s="1">
        <v>11</v>
      </c>
      <c r="H146" s="9">
        <f t="shared" si="147"/>
        <v>10.552571548961501</v>
      </c>
      <c r="I146" s="9">
        <f t="shared" si="148"/>
        <v>283.70257154896149</v>
      </c>
      <c r="J146" s="9">
        <f t="shared" si="149"/>
        <v>6.5620047595225592E-2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4.7358858763824765</v>
      </c>
      <c r="P146" s="9">
        <f t="shared" si="152"/>
        <v>0.3107690566137748</v>
      </c>
      <c r="Q146" s="12">
        <f t="shared" si="153"/>
        <v>8.0799954719581443E-2</v>
      </c>
      <c r="R146" s="9">
        <f t="shared" si="154"/>
        <v>0.19735245833333334</v>
      </c>
      <c r="S146" s="13">
        <f t="shared" si="155"/>
        <v>0.40941955018927739</v>
      </c>
      <c r="T146" s="2">
        <f t="shared" si="156"/>
        <v>0.01</v>
      </c>
      <c r="U146" s="14">
        <f t="shared" si="157"/>
        <v>4.094195501892774E-3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9.5841955018927741E-3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5.3326180785187898</v>
      </c>
      <c r="E147" s="10">
        <f t="shared" si="166"/>
        <v>10.552571548961501</v>
      </c>
      <c r="F147" s="7" t="s">
        <v>85</v>
      </c>
      <c r="G147" s="1">
        <v>12</v>
      </c>
      <c r="H147" s="9">
        <f t="shared" si="147"/>
        <v>5.3326180785187898</v>
      </c>
      <c r="I147" s="9">
        <f t="shared" si="148"/>
        <v>278.48261807851878</v>
      </c>
      <c r="J147" s="9">
        <f t="shared" si="149"/>
        <v>3.4486576931355831E-2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5.1841647364353687</v>
      </c>
      <c r="P147" s="9">
        <f t="shared" si="152"/>
        <v>0.17878409600790038</v>
      </c>
      <c r="Q147" s="12">
        <f t="shared" si="153"/>
        <v>4.6483864962054103E-2</v>
      </c>
      <c r="R147" s="9">
        <f t="shared" si="154"/>
        <v>0.19735245833333334</v>
      </c>
      <c r="S147" s="13">
        <f t="shared" si="155"/>
        <v>0.23553729887439084</v>
      </c>
      <c r="T147" s="2">
        <f t="shared" si="156"/>
        <v>0.01</v>
      </c>
      <c r="U147" s="14">
        <f t="shared" si="157"/>
        <v>2.3553729887439085E-3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7.8453729887439094E-3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3.6795637340862002</v>
      </c>
      <c r="E148" s="10">
        <f t="shared" si="166"/>
        <v>5.3326180785187898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395330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12240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107290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304900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8870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1147726.0374859781</v>
      </c>
      <c r="J13" s="6" t="s">
        <v>37</v>
      </c>
      <c r="K13" s="6">
        <f>I13/(10000*1000)</f>
        <v>0.11477260374859781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1.9923650516451601</v>
      </c>
      <c r="E26" s="7"/>
      <c r="F26" s="7"/>
      <c r="G26" s="1">
        <v>1</v>
      </c>
      <c r="H26" s="9">
        <f t="shared" ref="H26:H37" si="0">E27</f>
        <v>1.9923650516451601</v>
      </c>
      <c r="I26" s="9">
        <f t="shared" ref="I26:I37" si="1">H26+273.15</f>
        <v>275.14236505164513</v>
      </c>
      <c r="J26" s="9">
        <f t="shared" ref="J26:J37" si="2">EXP(($C$15*(I26-$C$13))/($C$16*I26*$C$13))</f>
        <v>2.2558398497360816E-2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0.91433913214422047</v>
      </c>
      <c r="Q26" s="12">
        <f t="shared" ref="Q26:Q37" si="6">P26*$B$28</f>
        <v>9.1433913214422055E-2</v>
      </c>
      <c r="R26" s="9">
        <f t="shared" ref="R26:R37" si="7">L26*$B$28</f>
        <v>4.0532094166666672</v>
      </c>
      <c r="S26" s="13">
        <f t="shared" ref="S26:S37" si="8">Q26/R26</f>
        <v>2.2558398497360816E-2</v>
      </c>
      <c r="T26" s="2">
        <f t="shared" ref="T26:T37" si="9">$B$27/100</f>
        <v>0.34</v>
      </c>
      <c r="U26" s="14">
        <f t="shared" ref="U26:U37" si="10">S26*T26</f>
        <v>7.6698554891026782E-3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2.056985548910268E-2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-1.6588989046325999</v>
      </c>
      <c r="E27" s="10">
        <f t="shared" ref="E27:E38" si="18">D26</f>
        <v>1.9923650516451601</v>
      </c>
      <c r="F27" s="7" t="s">
        <v>83</v>
      </c>
      <c r="G27" s="1">
        <v>2</v>
      </c>
      <c r="H27" s="9">
        <f t="shared" si="0"/>
        <v>-1.6588989046325999</v>
      </c>
      <c r="I27" s="9">
        <f t="shared" si="1"/>
        <v>271.49110109536736</v>
      </c>
      <c r="J27" s="9">
        <f t="shared" si="2"/>
        <v>1.4015646518531599E-2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80.149849201189113</v>
      </c>
      <c r="P27" s="9">
        <f t="shared" si="5"/>
        <v>1.1233519549174789</v>
      </c>
      <c r="Q27" s="12">
        <f t="shared" si="6"/>
        <v>0.11233519549174789</v>
      </c>
      <c r="R27" s="9">
        <f t="shared" si="7"/>
        <v>4.0532094166666672</v>
      </c>
      <c r="S27" s="13">
        <f t="shared" si="8"/>
        <v>2.7715122497700011E-2</v>
      </c>
      <c r="T27" s="2">
        <f t="shared" si="9"/>
        <v>0.34</v>
      </c>
      <c r="U27" s="14">
        <f t="shared" si="10"/>
        <v>9.4231416492180052E-3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2.2323141649218003E-2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-7.0918362943445397</v>
      </c>
      <c r="E28" s="10">
        <f t="shared" si="18"/>
        <v>-1.6588989046325999</v>
      </c>
      <c r="F28" s="7" t="s">
        <v>83</v>
      </c>
      <c r="G28" s="1">
        <v>3</v>
      </c>
      <c r="H28" s="9">
        <f t="shared" si="0"/>
        <v>-7.0918362943445397</v>
      </c>
      <c r="I28" s="9">
        <f t="shared" si="1"/>
        <v>266.05816370565543</v>
      </c>
      <c r="J28" s="9">
        <f t="shared" si="2"/>
        <v>6.7384168216616802E-3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119.5585914129383</v>
      </c>
      <c r="P28" s="9">
        <f t="shared" si="5"/>
        <v>0.80563562355111917</v>
      </c>
      <c r="Q28" s="12">
        <f t="shared" si="6"/>
        <v>8.0563562355111917E-2</v>
      </c>
      <c r="R28" s="9">
        <f t="shared" si="7"/>
        <v>4.0532094166666672</v>
      </c>
      <c r="S28" s="13">
        <f t="shared" si="8"/>
        <v>1.9876486525427759E-2</v>
      </c>
      <c r="T28" s="2">
        <f t="shared" si="9"/>
        <v>0.34</v>
      </c>
      <c r="U28" s="14">
        <f t="shared" si="10"/>
        <v>6.7580054186454387E-3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1.9658005418645437E-2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-2.4047048888292899</v>
      </c>
      <c r="E29" s="10">
        <f t="shared" si="18"/>
        <v>-7.0918362943445397</v>
      </c>
      <c r="F29" s="7" t="s">
        <v>83</v>
      </c>
      <c r="G29" s="1">
        <v>4</v>
      </c>
      <c r="H29" s="9">
        <f t="shared" si="0"/>
        <v>-2.4047048888292899</v>
      </c>
      <c r="I29" s="9">
        <f t="shared" si="1"/>
        <v>270.74529511117066</v>
      </c>
      <c r="J29" s="9">
        <f t="shared" si="2"/>
        <v>1.2697200749636534E-2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159.28504995605383</v>
      </c>
      <c r="P29" s="9">
        <f t="shared" si="5"/>
        <v>2.0224742557078992</v>
      </c>
      <c r="Q29" s="12">
        <f t="shared" si="6"/>
        <v>0.20224742557078992</v>
      </c>
      <c r="R29" s="9">
        <f t="shared" si="7"/>
        <v>4.0532094166666672</v>
      </c>
      <c r="S29" s="13">
        <f t="shared" si="8"/>
        <v>4.9898094270469963E-2</v>
      </c>
      <c r="T29" s="2">
        <f t="shared" si="9"/>
        <v>0.34</v>
      </c>
      <c r="U29" s="14">
        <f t="shared" si="10"/>
        <v>1.696535205195979E-2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2.9865352051959788E-2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7.9618512074770704</v>
      </c>
      <c r="E30" s="10">
        <f t="shared" si="18"/>
        <v>-2.4047048888292899</v>
      </c>
      <c r="F30" s="7" t="s">
        <v>83</v>
      </c>
      <c r="G30" s="1">
        <v>5</v>
      </c>
      <c r="H30" s="9">
        <f t="shared" si="0"/>
        <v>7.9618512074770704</v>
      </c>
      <c r="I30" s="9">
        <f t="shared" si="1"/>
        <v>281.11185120747706</v>
      </c>
      <c r="J30" s="9">
        <f t="shared" si="2"/>
        <v>4.7826750998474547E-2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149.39944691532864</v>
      </c>
      <c r="O30" s="9">
        <f t="shared" si="19"/>
        <v>48.395222951683962</v>
      </c>
      <c r="P30" s="9">
        <f t="shared" si="5"/>
        <v>2.3145862776258492</v>
      </c>
      <c r="Q30" s="12">
        <f t="shared" si="6"/>
        <v>0.23145862776258494</v>
      </c>
      <c r="R30" s="9">
        <f t="shared" si="7"/>
        <v>4.0532094166666672</v>
      </c>
      <c r="S30" s="13">
        <f t="shared" si="8"/>
        <v>5.7105025664559668E-2</v>
      </c>
      <c r="T30" s="2">
        <f t="shared" si="9"/>
        <v>0.34</v>
      </c>
      <c r="U30" s="14">
        <f t="shared" si="10"/>
        <v>1.941570872595029E-2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3.2315708725950291E-2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15.3429809934368</v>
      </c>
      <c r="E31" s="10">
        <f t="shared" si="18"/>
        <v>7.9618512074770704</v>
      </c>
      <c r="F31" s="7" t="s">
        <v>85</v>
      </c>
      <c r="G31" s="1">
        <v>6</v>
      </c>
      <c r="H31" s="9">
        <f t="shared" si="0"/>
        <v>15.3429809934368</v>
      </c>
      <c r="I31" s="9">
        <f t="shared" si="1"/>
        <v>288.49298099343679</v>
      </c>
      <c r="J31" s="9">
        <f t="shared" si="2"/>
        <v>0.11602082837276852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86.61273084072478</v>
      </c>
      <c r="P31" s="9">
        <f t="shared" si="5"/>
        <v>10.048880779768524</v>
      </c>
      <c r="Q31" s="12">
        <f t="shared" si="6"/>
        <v>1.0048880779768525</v>
      </c>
      <c r="R31" s="9">
        <f t="shared" si="7"/>
        <v>4.0532094166666672</v>
      </c>
      <c r="S31" s="13">
        <f t="shared" si="8"/>
        <v>0.24792404602752202</v>
      </c>
      <c r="T31" s="2">
        <f t="shared" si="9"/>
        <v>0.34</v>
      </c>
      <c r="U31" s="14">
        <f t="shared" si="10"/>
        <v>8.4294175649357497E-2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9.7194175649357492E-2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15.8386523619405</v>
      </c>
      <c r="E32" s="10">
        <f t="shared" si="18"/>
        <v>15.3429809934368</v>
      </c>
      <c r="F32" s="7" t="s">
        <v>83</v>
      </c>
      <c r="G32" s="1">
        <v>7</v>
      </c>
      <c r="H32" s="9">
        <f t="shared" si="0"/>
        <v>15.8386523619405</v>
      </c>
      <c r="I32" s="9">
        <f t="shared" si="1"/>
        <v>288.98865236194047</v>
      </c>
      <c r="J32" s="9">
        <f t="shared" si="2"/>
        <v>0.12293532424799601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117.09594422762292</v>
      </c>
      <c r="P32" s="9">
        <f t="shared" si="5"/>
        <v>14.39522787174808</v>
      </c>
      <c r="Q32" s="12">
        <f t="shared" si="6"/>
        <v>1.4395227871748082</v>
      </c>
      <c r="R32" s="9">
        <f t="shared" si="7"/>
        <v>4.0532094166666672</v>
      </c>
      <c r="S32" s="13">
        <f t="shared" si="8"/>
        <v>0.35515628214410455</v>
      </c>
      <c r="T32" s="2">
        <f t="shared" si="9"/>
        <v>0.34</v>
      </c>
      <c r="U32" s="14">
        <f t="shared" si="10"/>
        <v>0.12075313592899556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0.14640313592899556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19.935434252302599</v>
      </c>
      <c r="E33" s="10">
        <f t="shared" si="18"/>
        <v>15.8386523619405</v>
      </c>
      <c r="F33" s="7" t="s">
        <v>83</v>
      </c>
      <c r="G33" s="1">
        <v>8</v>
      </c>
      <c r="H33" s="9">
        <f t="shared" si="0"/>
        <v>19.935434252302599</v>
      </c>
      <c r="I33" s="9">
        <f t="shared" si="1"/>
        <v>293.08543425230255</v>
      </c>
      <c r="J33" s="9">
        <f t="shared" si="2"/>
        <v>0.19688462954889296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143.23281052254151</v>
      </c>
      <c r="P33" s="9">
        <f t="shared" si="5"/>
        <v>28.200338838977363</v>
      </c>
      <c r="Q33" s="12">
        <f t="shared" si="6"/>
        <v>2.8200338838977363</v>
      </c>
      <c r="R33" s="9">
        <f t="shared" si="7"/>
        <v>4.0532094166666672</v>
      </c>
      <c r="S33" s="13">
        <f t="shared" si="8"/>
        <v>0.69575331397925</v>
      </c>
      <c r="T33" s="2">
        <f t="shared" si="9"/>
        <v>0.34</v>
      </c>
      <c r="U33" s="14">
        <f t="shared" si="10"/>
        <v>0.23655612675294502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0.26220612675294502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18.571452683674199</v>
      </c>
      <c r="E34" s="10">
        <f t="shared" si="18"/>
        <v>19.935434252302599</v>
      </c>
      <c r="F34" s="7" t="s">
        <v>83</v>
      </c>
      <c r="G34" s="1">
        <v>9</v>
      </c>
      <c r="H34" s="9">
        <f t="shared" si="0"/>
        <v>18.571452683674199</v>
      </c>
      <c r="I34" s="9">
        <f t="shared" si="1"/>
        <v>291.72145268367416</v>
      </c>
      <c r="J34" s="9">
        <f t="shared" si="2"/>
        <v>0.1685589701113091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155.56456585023082</v>
      </c>
      <c r="P34" s="9">
        <f t="shared" si="5"/>
        <v>26.221803005527835</v>
      </c>
      <c r="Q34" s="12">
        <f t="shared" si="6"/>
        <v>2.6221803005527837</v>
      </c>
      <c r="R34" s="9">
        <f t="shared" si="7"/>
        <v>4.0532094166666672</v>
      </c>
      <c r="S34" s="13">
        <f t="shared" si="8"/>
        <v>0.64693925997765189</v>
      </c>
      <c r="T34" s="2">
        <f t="shared" si="9"/>
        <v>0.34</v>
      </c>
      <c r="U34" s="14">
        <f t="shared" si="10"/>
        <v>0.21995934839240167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0.24560934839240167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14.4225821740966</v>
      </c>
      <c r="E35" s="10">
        <f t="shared" si="18"/>
        <v>18.571452683674199</v>
      </c>
      <c r="F35" s="7" t="s">
        <v>83</v>
      </c>
      <c r="G35" s="1">
        <v>10</v>
      </c>
      <c r="H35" s="9">
        <f t="shared" si="0"/>
        <v>14.4225821740966</v>
      </c>
      <c r="I35" s="9">
        <f t="shared" si="1"/>
        <v>287.57258217409657</v>
      </c>
      <c r="J35" s="9">
        <f t="shared" si="2"/>
        <v>0.10414128711693819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169.87485701136964</v>
      </c>
      <c r="P35" s="9">
        <f t="shared" si="5"/>
        <v>17.690986257969868</v>
      </c>
      <c r="Q35" s="12">
        <f t="shared" si="6"/>
        <v>1.769098625796987</v>
      </c>
      <c r="R35" s="9">
        <f t="shared" si="7"/>
        <v>4.0532094166666672</v>
      </c>
      <c r="S35" s="13">
        <f t="shared" si="8"/>
        <v>0.43646859659471582</v>
      </c>
      <c r="T35" s="2">
        <f t="shared" si="9"/>
        <v>0.34</v>
      </c>
      <c r="U35" s="14">
        <f t="shared" si="10"/>
        <v>0.14839932284220339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0.1740493228422034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7.9316374001907297</v>
      </c>
      <c r="E36" s="10">
        <f t="shared" si="18"/>
        <v>14.4225821740966</v>
      </c>
      <c r="F36" s="7" t="s">
        <v>83</v>
      </c>
      <c r="G36" s="1">
        <v>11</v>
      </c>
      <c r="H36" s="9">
        <f t="shared" si="0"/>
        <v>7.9316374001907297</v>
      </c>
      <c r="I36" s="9">
        <f t="shared" si="1"/>
        <v>281.08163740019069</v>
      </c>
      <c r="J36" s="9">
        <f t="shared" si="2"/>
        <v>4.7649016288706887E-2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144.57467721572979</v>
      </c>
      <c r="O36" s="9">
        <f t="shared" si="19"/>
        <v>48.141287704336634</v>
      </c>
      <c r="P36" s="9">
        <f t="shared" si="5"/>
        <v>2.2938850019832611</v>
      </c>
      <c r="Q36" s="12">
        <f t="shared" si="6"/>
        <v>0.22938850019832613</v>
      </c>
      <c r="R36" s="9">
        <f t="shared" si="7"/>
        <v>4.0532094166666672</v>
      </c>
      <c r="S36" s="13">
        <f t="shared" si="8"/>
        <v>5.6594287789594085E-2</v>
      </c>
      <c r="T36" s="2">
        <f t="shared" si="9"/>
        <v>0.34</v>
      </c>
      <c r="U36" s="14">
        <f t="shared" si="10"/>
        <v>1.9242057848461992E-2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3.214205784846199E-2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2.75972691342806</v>
      </c>
      <c r="E37" s="10">
        <f t="shared" si="18"/>
        <v>7.9316374001907297</v>
      </c>
      <c r="F37" s="7" t="s">
        <v>85</v>
      </c>
      <c r="G37" s="1">
        <v>12</v>
      </c>
      <c r="H37" s="9">
        <f t="shared" si="0"/>
        <v>2.75972691342806</v>
      </c>
      <c r="I37" s="9">
        <f t="shared" si="1"/>
        <v>275.90972691342802</v>
      </c>
      <c r="J37" s="9">
        <f t="shared" si="2"/>
        <v>2.4891572182146934E-2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86.379496869020045</v>
      </c>
      <c r="P37" s="9">
        <f t="shared" si="5"/>
        <v>2.1501214813727474</v>
      </c>
      <c r="Q37" s="12">
        <f t="shared" si="6"/>
        <v>0.21501214813727476</v>
      </c>
      <c r="R37" s="9">
        <f t="shared" si="7"/>
        <v>4.0532094166666672</v>
      </c>
      <c r="S37" s="13">
        <f t="shared" si="8"/>
        <v>5.3047381971716462E-2</v>
      </c>
      <c r="T37" s="2">
        <f t="shared" si="9"/>
        <v>0.34</v>
      </c>
      <c r="U37" s="14">
        <f t="shared" si="10"/>
        <v>1.8036109870383597E-2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3.0936109870383595E-2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-1.2719098417061001</v>
      </c>
      <c r="E38" s="10">
        <f t="shared" si="18"/>
        <v>2.75972691342806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1.9923650516451601</v>
      </c>
      <c r="E42" s="7"/>
      <c r="F42" s="7"/>
      <c r="G42" s="1">
        <v>1</v>
      </c>
      <c r="H42" s="9">
        <f t="shared" ref="H42:H53" si="20">E43</f>
        <v>1.9923650516451601</v>
      </c>
      <c r="I42" s="9">
        <f t="shared" ref="I42:I53" si="21">H42+273.15</f>
        <v>275.14236505164513</v>
      </c>
      <c r="J42" s="9">
        <f t="shared" ref="J42:J53" si="22">EXP(($C$15*(I42-$C$13))/($C$16*I42*$C$13))</f>
        <v>2.2558398497360816E-2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1.3277027415602927</v>
      </c>
      <c r="Q42" s="12">
        <f t="shared" ref="Q42:Q53" si="26">P42*$B$44</f>
        <v>0.31864865797447023</v>
      </c>
      <c r="R42" s="9">
        <f t="shared" ref="R42:R53" si="27">L42*$B$44</f>
        <v>14.125500000000001</v>
      </c>
      <c r="S42" s="13">
        <f t="shared" ref="S42:S53" si="28">Q42/R42</f>
        <v>2.2558398497360816E-2</v>
      </c>
      <c r="T42" s="2">
        <f t="shared" ref="T42:T53" si="29">$B$43/100</f>
        <v>0.43</v>
      </c>
      <c r="U42" s="14">
        <f t="shared" ref="U42:U53" si="30">S42*T42</f>
        <v>9.7001113538651516E-3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1.812011135386515E-2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32944.166666666664</v>
      </c>
      <c r="AU42" s="1">
        <f t="shared" ref="AU42:AU53" si="38">AT42*10000*AS42*0.67*AR42*AQ42</f>
        <v>131386143.49826805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-1.6588989046325999</v>
      </c>
      <c r="E43" s="10">
        <f t="shared" ref="E43:E54" si="40">D42</f>
        <v>1.9923650516451601</v>
      </c>
      <c r="F43" s="7" t="s">
        <v>83</v>
      </c>
      <c r="G43" s="1">
        <v>2</v>
      </c>
      <c r="H43" s="9">
        <f t="shared" si="20"/>
        <v>-1.6588989046325999</v>
      </c>
      <c r="I43" s="9">
        <f t="shared" si="21"/>
        <v>271.49110109536736</v>
      </c>
      <c r="J43" s="9">
        <f t="shared" si="22"/>
        <v>1.4015646518531599E-2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116.38479725843972</v>
      </c>
      <c r="P43" s="9">
        <f t="shared" si="25"/>
        <v>1.6312081785052566</v>
      </c>
      <c r="Q43" s="12">
        <f t="shared" si="26"/>
        <v>0.39148996284126159</v>
      </c>
      <c r="R43" s="9">
        <f t="shared" si="27"/>
        <v>14.125500000000001</v>
      </c>
      <c r="S43" s="13">
        <f t="shared" si="28"/>
        <v>2.7715122497700015E-2</v>
      </c>
      <c r="T43" s="2">
        <f t="shared" si="29"/>
        <v>0.43</v>
      </c>
      <c r="U43" s="14">
        <f t="shared" si="30"/>
        <v>1.1917502674011007E-2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2.0337502674011007E-2</v>
      </c>
      <c r="AR43" s="9">
        <f t="shared" si="35"/>
        <v>136.875</v>
      </c>
      <c r="AS43" s="1">
        <f t="shared" si="36"/>
        <v>0.24</v>
      </c>
      <c r="AT43" s="1">
        <f t="shared" si="37"/>
        <v>32944.166666666664</v>
      </c>
      <c r="AU43" s="1">
        <f t="shared" si="38"/>
        <v>147464107.28618672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-7.0918362943445397</v>
      </c>
      <c r="E44" s="10">
        <f t="shared" si="40"/>
        <v>-1.6588989046325999</v>
      </c>
      <c r="F44" s="7" t="s">
        <v>83</v>
      </c>
      <c r="G44" s="1">
        <v>3</v>
      </c>
      <c r="H44" s="9">
        <f t="shared" si="20"/>
        <v>-7.0918362943445397</v>
      </c>
      <c r="I44" s="9">
        <f t="shared" si="21"/>
        <v>266.05816370565543</v>
      </c>
      <c r="J44" s="9">
        <f t="shared" si="22"/>
        <v>6.7384168216616802E-3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173.60983907993446</v>
      </c>
      <c r="P44" s="9">
        <f t="shared" si="25"/>
        <v>1.1698554600622078</v>
      </c>
      <c r="Q44" s="12">
        <f t="shared" si="26"/>
        <v>0.28076531041492986</v>
      </c>
      <c r="R44" s="9">
        <f t="shared" si="27"/>
        <v>14.125500000000001</v>
      </c>
      <c r="S44" s="13">
        <f t="shared" si="28"/>
        <v>1.9876486525427763E-2</v>
      </c>
      <c r="T44" s="2">
        <f t="shared" si="29"/>
        <v>0.43</v>
      </c>
      <c r="U44" s="14">
        <f t="shared" si="30"/>
        <v>8.5468892059339385E-3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1.6966889205933935E-2</v>
      </c>
      <c r="AR44" s="9">
        <f t="shared" si="35"/>
        <v>136.875</v>
      </c>
      <c r="AS44" s="1">
        <f t="shared" si="36"/>
        <v>0.24</v>
      </c>
      <c r="AT44" s="1">
        <f t="shared" si="37"/>
        <v>32944.166666666664</v>
      </c>
      <c r="AU44" s="1">
        <f t="shared" si="38"/>
        <v>123024306.88178657</v>
      </c>
    </row>
    <row r="45" spans="1:48" x14ac:dyDescent="0.15">
      <c r="C45" s="7">
        <v>3</v>
      </c>
      <c r="D45" s="7">
        <f t="shared" si="39"/>
        <v>-2.4047048888292899</v>
      </c>
      <c r="E45" s="10">
        <f t="shared" si="40"/>
        <v>-7.0918362943445397</v>
      </c>
      <c r="F45" s="7" t="s">
        <v>83</v>
      </c>
      <c r="G45" s="1">
        <v>4</v>
      </c>
      <c r="H45" s="9">
        <f t="shared" si="20"/>
        <v>-2.4047048888292899</v>
      </c>
      <c r="I45" s="9">
        <f t="shared" si="21"/>
        <v>270.74529511117066</v>
      </c>
      <c r="J45" s="9">
        <f t="shared" si="22"/>
        <v>1.2697200749636534E-2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231.29623361987228</v>
      </c>
      <c r="P45" s="9">
        <f t="shared" si="25"/>
        <v>2.9368147109063494</v>
      </c>
      <c r="Q45" s="12">
        <f t="shared" si="26"/>
        <v>0.7048355306175238</v>
      </c>
      <c r="R45" s="9">
        <f t="shared" si="27"/>
        <v>14.125500000000001</v>
      </c>
      <c r="S45" s="13">
        <f t="shared" si="28"/>
        <v>4.9898094270469984E-2</v>
      </c>
      <c r="T45" s="2">
        <f t="shared" si="29"/>
        <v>0.43</v>
      </c>
      <c r="U45" s="14">
        <f t="shared" si="30"/>
        <v>2.1456180536302091E-2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2.9876180536302088E-2</v>
      </c>
      <c r="AR45" s="9">
        <f t="shared" si="35"/>
        <v>136.875</v>
      </c>
      <c r="AS45" s="1">
        <f t="shared" si="36"/>
        <v>0.24</v>
      </c>
      <c r="AT45" s="1">
        <f t="shared" si="37"/>
        <v>32944.166666666664</v>
      </c>
      <c r="AU45" s="1">
        <f t="shared" si="38"/>
        <v>216627594.96703926</v>
      </c>
    </row>
    <row r="46" spans="1:48" x14ac:dyDescent="0.15">
      <c r="C46" s="7">
        <v>4</v>
      </c>
      <c r="D46" s="7">
        <f t="shared" si="39"/>
        <v>7.9618512074770704</v>
      </c>
      <c r="E46" s="10">
        <f t="shared" si="40"/>
        <v>-2.4047048888292899</v>
      </c>
      <c r="F46" s="7" t="s">
        <v>83</v>
      </c>
      <c r="G46" s="1">
        <v>5</v>
      </c>
      <c r="H46" s="9">
        <f t="shared" si="20"/>
        <v>7.9618512074770704</v>
      </c>
      <c r="I46" s="9">
        <f t="shared" si="21"/>
        <v>281.11185120747706</v>
      </c>
      <c r="J46" s="9">
        <f t="shared" si="22"/>
        <v>4.7826750998474547E-2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216.94144796351765</v>
      </c>
      <c r="O46" s="9">
        <f t="shared" si="41"/>
        <v>70.274220945448292</v>
      </c>
      <c r="P46" s="9">
        <f t="shared" si="25"/>
        <v>3.36098766676974</v>
      </c>
      <c r="Q46" s="12">
        <f t="shared" si="26"/>
        <v>0.80663704002473757</v>
      </c>
      <c r="R46" s="9">
        <f t="shared" si="27"/>
        <v>14.125500000000001</v>
      </c>
      <c r="S46" s="13">
        <f t="shared" si="28"/>
        <v>5.7105025664559661E-2</v>
      </c>
      <c r="T46" s="2">
        <f t="shared" si="29"/>
        <v>0.43</v>
      </c>
      <c r="U46" s="14">
        <f t="shared" si="30"/>
        <v>2.4555161035760654E-2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3.2975161035760654E-2</v>
      </c>
      <c r="AR46" s="9">
        <f t="shared" si="35"/>
        <v>136.875</v>
      </c>
      <c r="AS46" s="1">
        <f t="shared" si="36"/>
        <v>0.24</v>
      </c>
      <c r="AT46" s="1">
        <f t="shared" si="37"/>
        <v>32944.166666666664</v>
      </c>
      <c r="AU46" s="1">
        <f t="shared" si="38"/>
        <v>239097826.44899684</v>
      </c>
    </row>
    <row r="47" spans="1:48" x14ac:dyDescent="0.15">
      <c r="C47" s="7">
        <v>5</v>
      </c>
      <c r="D47" s="7">
        <f t="shared" si="39"/>
        <v>15.3429809934368</v>
      </c>
      <c r="E47" s="10">
        <f t="shared" si="40"/>
        <v>7.9618512074770704</v>
      </c>
      <c r="F47" s="7" t="s">
        <v>85</v>
      </c>
      <c r="G47" s="1">
        <v>6</v>
      </c>
      <c r="H47" s="9">
        <f t="shared" si="20"/>
        <v>15.3429809934368</v>
      </c>
      <c r="I47" s="9">
        <f t="shared" si="21"/>
        <v>288.49298099343679</v>
      </c>
      <c r="J47" s="9">
        <f t="shared" si="22"/>
        <v>0.11602082837276852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125.76948327867854</v>
      </c>
      <c r="P47" s="9">
        <f t="shared" si="25"/>
        <v>14.591879634007341</v>
      </c>
      <c r="Q47" s="12">
        <f t="shared" si="26"/>
        <v>3.5020511121617619</v>
      </c>
      <c r="R47" s="9">
        <f t="shared" si="27"/>
        <v>14.125500000000001</v>
      </c>
      <c r="S47" s="13">
        <f t="shared" si="28"/>
        <v>0.24792404602752199</v>
      </c>
      <c r="T47" s="2">
        <f t="shared" si="29"/>
        <v>0.43</v>
      </c>
      <c r="U47" s="14">
        <f t="shared" si="30"/>
        <v>0.10660733979183445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0.11502733979183447</v>
      </c>
      <c r="AR47" s="9">
        <f t="shared" si="35"/>
        <v>136.875</v>
      </c>
      <c r="AS47" s="1">
        <f t="shared" si="36"/>
        <v>0.24</v>
      </c>
      <c r="AT47" s="1">
        <f t="shared" si="37"/>
        <v>32944.166666666664</v>
      </c>
      <c r="AU47" s="1">
        <f t="shared" si="38"/>
        <v>834045568.31767428</v>
      </c>
    </row>
    <row r="48" spans="1:48" x14ac:dyDescent="0.15">
      <c r="C48" s="7">
        <v>6</v>
      </c>
      <c r="D48" s="7">
        <f t="shared" si="39"/>
        <v>15.8386523619405</v>
      </c>
      <c r="E48" s="10">
        <f t="shared" si="40"/>
        <v>15.3429809934368</v>
      </c>
      <c r="F48" s="7" t="s">
        <v>83</v>
      </c>
      <c r="G48" s="1">
        <v>7</v>
      </c>
      <c r="H48" s="9">
        <f t="shared" si="20"/>
        <v>15.8386523619405</v>
      </c>
      <c r="I48" s="9">
        <f t="shared" si="21"/>
        <v>288.98865236194047</v>
      </c>
      <c r="J48" s="9">
        <f t="shared" si="22"/>
        <v>0.12293532424799601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170.03385364467118</v>
      </c>
      <c r="P48" s="9">
        <f t="shared" si="25"/>
        <v>20.90316693094395</v>
      </c>
      <c r="Q48" s="12">
        <f t="shared" si="26"/>
        <v>5.0167600634265481</v>
      </c>
      <c r="R48" s="9">
        <f t="shared" si="27"/>
        <v>14.125500000000001</v>
      </c>
      <c r="S48" s="13">
        <f t="shared" si="28"/>
        <v>0.3551562821441045</v>
      </c>
      <c r="T48" s="2">
        <f t="shared" si="29"/>
        <v>0.43</v>
      </c>
      <c r="U48" s="14">
        <f t="shared" si="30"/>
        <v>0.15271720132196492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0.16831720132196493</v>
      </c>
      <c r="AR48" s="9">
        <f t="shared" si="35"/>
        <v>136.875</v>
      </c>
      <c r="AS48" s="1">
        <f t="shared" si="36"/>
        <v>0.24</v>
      </c>
      <c r="AT48" s="1">
        <f t="shared" si="37"/>
        <v>32944.166666666664</v>
      </c>
      <c r="AU48" s="1">
        <f t="shared" si="38"/>
        <v>1220442166.9515495</v>
      </c>
    </row>
    <row r="49" spans="1:48" x14ac:dyDescent="0.15">
      <c r="C49" s="7">
        <v>7</v>
      </c>
      <c r="D49" s="7">
        <f t="shared" si="39"/>
        <v>19.935434252302599</v>
      </c>
      <c r="E49" s="10">
        <f t="shared" si="40"/>
        <v>15.8386523619405</v>
      </c>
      <c r="F49" s="7" t="s">
        <v>83</v>
      </c>
      <c r="G49" s="1">
        <v>8</v>
      </c>
      <c r="H49" s="9">
        <f t="shared" si="20"/>
        <v>19.935434252302599</v>
      </c>
      <c r="I49" s="9">
        <f t="shared" si="21"/>
        <v>293.08543425230255</v>
      </c>
      <c r="J49" s="9">
        <f t="shared" si="22"/>
        <v>0.19688462954889296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207.98693671372723</v>
      </c>
      <c r="P49" s="9">
        <f t="shared" si="25"/>
        <v>40.949430985891233</v>
      </c>
      <c r="Q49" s="12">
        <f t="shared" si="26"/>
        <v>9.8278634366138959</v>
      </c>
      <c r="R49" s="9">
        <f t="shared" si="27"/>
        <v>14.125500000000001</v>
      </c>
      <c r="S49" s="13">
        <f t="shared" si="28"/>
        <v>0.69575331397925</v>
      </c>
      <c r="T49" s="2">
        <f t="shared" si="29"/>
        <v>0.43</v>
      </c>
      <c r="U49" s="14">
        <f t="shared" si="30"/>
        <v>0.29917392501107748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0.31477392501107748</v>
      </c>
      <c r="AR49" s="9">
        <f t="shared" si="35"/>
        <v>136.875</v>
      </c>
      <c r="AS49" s="1">
        <f t="shared" si="36"/>
        <v>0.24</v>
      </c>
      <c r="AT49" s="1">
        <f t="shared" si="37"/>
        <v>32944.166666666664</v>
      </c>
      <c r="AU49" s="1">
        <f t="shared" si="38"/>
        <v>2282377369.1764188</v>
      </c>
    </row>
    <row r="50" spans="1:48" x14ac:dyDescent="0.15">
      <c r="C50" s="7">
        <v>8</v>
      </c>
      <c r="D50" s="7">
        <f t="shared" si="39"/>
        <v>18.571452683674199</v>
      </c>
      <c r="E50" s="10">
        <f t="shared" si="40"/>
        <v>19.935434252302599</v>
      </c>
      <c r="F50" s="7" t="s">
        <v>83</v>
      </c>
      <c r="G50" s="1">
        <v>9</v>
      </c>
      <c r="H50" s="9">
        <f t="shared" si="20"/>
        <v>18.571452683674199</v>
      </c>
      <c r="I50" s="9">
        <f t="shared" si="21"/>
        <v>291.72145268367416</v>
      </c>
      <c r="J50" s="9">
        <f t="shared" si="22"/>
        <v>0.1685589701113091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225.89375572783598</v>
      </c>
      <c r="P50" s="9">
        <f t="shared" si="25"/>
        <v>38.076418820059665</v>
      </c>
      <c r="Q50" s="12">
        <f t="shared" si="26"/>
        <v>9.1383405168143188</v>
      </c>
      <c r="R50" s="9">
        <f t="shared" si="27"/>
        <v>14.125500000000001</v>
      </c>
      <c r="S50" s="13">
        <f t="shared" si="28"/>
        <v>0.64693925997765167</v>
      </c>
      <c r="T50" s="2">
        <f t="shared" si="29"/>
        <v>0.43</v>
      </c>
      <c r="U50" s="14">
        <f t="shared" si="30"/>
        <v>0.27818388179039022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0.29378388179039022</v>
      </c>
      <c r="AR50" s="9">
        <f t="shared" si="35"/>
        <v>136.875</v>
      </c>
      <c r="AS50" s="1">
        <f t="shared" si="36"/>
        <v>0.24</v>
      </c>
      <c r="AT50" s="1">
        <f t="shared" si="37"/>
        <v>32944.166666666664</v>
      </c>
      <c r="AU50" s="1">
        <f t="shared" si="38"/>
        <v>2130181790.6409807</v>
      </c>
    </row>
    <row r="51" spans="1:48" x14ac:dyDescent="0.15">
      <c r="C51" s="7">
        <v>9</v>
      </c>
      <c r="D51" s="7">
        <f t="shared" si="39"/>
        <v>14.4225821740966</v>
      </c>
      <c r="E51" s="10">
        <f t="shared" si="40"/>
        <v>18.571452683674199</v>
      </c>
      <c r="F51" s="7" t="s">
        <v>83</v>
      </c>
      <c r="G51" s="1">
        <v>10</v>
      </c>
      <c r="H51" s="9">
        <f t="shared" si="20"/>
        <v>14.4225821740966</v>
      </c>
      <c r="I51" s="9">
        <f t="shared" si="21"/>
        <v>287.57258217409657</v>
      </c>
      <c r="J51" s="9">
        <f t="shared" si="22"/>
        <v>0.10414128711693819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246.6735869077763</v>
      </c>
      <c r="P51" s="9">
        <f t="shared" si="25"/>
        <v>25.688904838327737</v>
      </c>
      <c r="Q51" s="12">
        <f t="shared" si="26"/>
        <v>6.1653371611986563</v>
      </c>
      <c r="R51" s="9">
        <f t="shared" si="27"/>
        <v>14.125500000000001</v>
      </c>
      <c r="S51" s="13">
        <f t="shared" si="28"/>
        <v>0.43646859659471565</v>
      </c>
      <c r="T51" s="2">
        <f t="shared" si="29"/>
        <v>0.43</v>
      </c>
      <c r="U51" s="14">
        <f t="shared" si="30"/>
        <v>0.18768149653572772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0.20328149653572769</v>
      </c>
      <c r="AR51" s="9">
        <f t="shared" si="35"/>
        <v>136.875</v>
      </c>
      <c r="AS51" s="1">
        <f t="shared" si="36"/>
        <v>0.24</v>
      </c>
      <c r="AT51" s="1">
        <f t="shared" si="37"/>
        <v>32944.166666666664</v>
      </c>
      <c r="AU51" s="1">
        <f t="shared" si="38"/>
        <v>1473962899.7196374</v>
      </c>
    </row>
    <row r="52" spans="1:48" x14ac:dyDescent="0.15">
      <c r="C52" s="7">
        <v>10</v>
      </c>
      <c r="D52" s="7">
        <f t="shared" si="39"/>
        <v>7.9316374001907297</v>
      </c>
      <c r="E52" s="10">
        <f t="shared" si="40"/>
        <v>14.4225821740966</v>
      </c>
      <c r="F52" s="7" t="s">
        <v>83</v>
      </c>
      <c r="G52" s="1">
        <v>11</v>
      </c>
      <c r="H52" s="9">
        <f t="shared" si="20"/>
        <v>7.9316374001907297</v>
      </c>
      <c r="I52" s="9">
        <f t="shared" si="21"/>
        <v>281.08163740019069</v>
      </c>
      <c r="J52" s="9">
        <f t="shared" si="22"/>
        <v>4.7649016288706887E-2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209.93544796597612</v>
      </c>
      <c r="O52" s="9">
        <f t="shared" si="41"/>
        <v>69.905484103472446</v>
      </c>
      <c r="P52" s="9">
        <f t="shared" si="25"/>
        <v>3.3309275507162988</v>
      </c>
      <c r="Q52" s="12">
        <f t="shared" si="26"/>
        <v>0.79942261217191168</v>
      </c>
      <c r="R52" s="9">
        <f t="shared" si="27"/>
        <v>14.125500000000001</v>
      </c>
      <c r="S52" s="13">
        <f t="shared" si="28"/>
        <v>5.6594287789594112E-2</v>
      </c>
      <c r="T52" s="2">
        <f t="shared" si="29"/>
        <v>0.43</v>
      </c>
      <c r="U52" s="14">
        <f t="shared" si="30"/>
        <v>2.4335543749525467E-2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3.2755543749525468E-2</v>
      </c>
      <c r="AR52" s="9">
        <f t="shared" si="35"/>
        <v>136.875</v>
      </c>
      <c r="AS52" s="1">
        <f t="shared" si="36"/>
        <v>0.24</v>
      </c>
      <c r="AT52" s="1">
        <f t="shared" si="37"/>
        <v>32944.166666666664</v>
      </c>
      <c r="AU52" s="1">
        <f t="shared" si="38"/>
        <v>237505415.24795631</v>
      </c>
    </row>
    <row r="53" spans="1:48" x14ac:dyDescent="0.15">
      <c r="C53" s="7">
        <v>11</v>
      </c>
      <c r="D53" s="7">
        <f t="shared" si="39"/>
        <v>2.75972691342806</v>
      </c>
      <c r="E53" s="10">
        <f t="shared" si="40"/>
        <v>7.9316374001907297</v>
      </c>
      <c r="F53" s="7" t="s">
        <v>85</v>
      </c>
      <c r="G53" s="1">
        <v>12</v>
      </c>
      <c r="H53" s="9">
        <f t="shared" si="20"/>
        <v>2.75972691342806</v>
      </c>
      <c r="I53" s="9">
        <f t="shared" si="21"/>
        <v>275.90972691342802</v>
      </c>
      <c r="J53" s="9">
        <f t="shared" si="22"/>
        <v>2.4891572182146934E-2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125.43080655275617</v>
      </c>
      <c r="P53" s="9">
        <f t="shared" si="25"/>
        <v>3.1221699751728389</v>
      </c>
      <c r="Q53" s="12">
        <f t="shared" si="26"/>
        <v>0.74932079404148133</v>
      </c>
      <c r="R53" s="9">
        <f t="shared" si="27"/>
        <v>14.125500000000001</v>
      </c>
      <c r="S53" s="13">
        <f t="shared" si="28"/>
        <v>5.304738197171649E-2</v>
      </c>
      <c r="T53" s="2">
        <f t="shared" si="29"/>
        <v>0.43</v>
      </c>
      <c r="U53" s="14">
        <f t="shared" si="30"/>
        <v>2.2810374247838092E-2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3.1230374247838089E-2</v>
      </c>
      <c r="AR53" s="9">
        <f t="shared" si="35"/>
        <v>136.875</v>
      </c>
      <c r="AS53" s="1">
        <f t="shared" si="36"/>
        <v>0.24</v>
      </c>
      <c r="AT53" s="1">
        <f t="shared" si="37"/>
        <v>32944.166666666664</v>
      </c>
      <c r="AU53" s="1">
        <f t="shared" si="38"/>
        <v>226446645.51445046</v>
      </c>
      <c r="AV53" s="1">
        <f>SUM(AU42:AU53)</f>
        <v>9262561834.6509457</v>
      </c>
    </row>
    <row r="54" spans="1:48" x14ac:dyDescent="0.15">
      <c r="C54" s="7">
        <v>12</v>
      </c>
      <c r="D54" s="7">
        <f t="shared" si="39"/>
        <v>-1.2719098417061001</v>
      </c>
      <c r="E54" s="10">
        <f t="shared" si="40"/>
        <v>2.75972691342806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1.9923650516451601</v>
      </c>
      <c r="E58" s="7"/>
      <c r="F58" s="7"/>
      <c r="G58" s="1">
        <v>1</v>
      </c>
      <c r="H58" s="9">
        <f t="shared" ref="H58:H69" si="42">E59</f>
        <v>1.9923650516451601</v>
      </c>
      <c r="I58" s="9">
        <f t="shared" ref="I58:I69" si="43">H58+273.15</f>
        <v>275.14236505164513</v>
      </c>
      <c r="J58" s="9">
        <f t="shared" ref="J58:J69" si="44">EXP(($C$15*(I58-$C$13))/($C$16*I58*$C$13))</f>
        <v>2.2558398497360816E-2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2.250576223420031E-3</v>
      </c>
      <c r="Q58" s="12">
        <f t="shared" ref="Q58:Q69" si="48">P58*$B$60</f>
        <v>4.2760948244980587E-4</v>
      </c>
      <c r="R58" s="9">
        <f t="shared" ref="R58:R69" si="49">L58*$B$60</f>
        <v>1.8955666666666669E-2</v>
      </c>
      <c r="S58" s="13">
        <f t="shared" ref="S58:S69" si="50">Q58/R58</f>
        <v>2.2558398497360816E-2</v>
      </c>
      <c r="T58" s="2">
        <f t="shared" ref="T58:T69" si="51">$B$59/100</f>
        <v>0.01</v>
      </c>
      <c r="U58" s="14">
        <f t="shared" ref="U58:U69" si="52">S58*T58</f>
        <v>2.2558398497360817E-4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1.2225583984973608E-2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8940.8333333333339</v>
      </c>
      <c r="AU58" s="1">
        <f t="shared" ref="AU58:AU69" si="59">AT58*10000*AS58*0.67*AR58*AQ58</f>
        <v>1388230.1696327224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-1.6588989046325999</v>
      </c>
      <c r="E59" s="10">
        <f t="shared" ref="E59:E70" si="61">D58</f>
        <v>1.9923650516451601</v>
      </c>
      <c r="F59" s="7" t="s">
        <v>83</v>
      </c>
      <c r="G59" s="1">
        <v>2</v>
      </c>
      <c r="H59" s="9">
        <f t="shared" si="42"/>
        <v>-1.6588989046325999</v>
      </c>
      <c r="I59" s="9">
        <f t="shared" si="43"/>
        <v>271.49110109536736</v>
      </c>
      <c r="J59" s="9">
        <f t="shared" si="44"/>
        <v>1.4015646518531599E-2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0.1972827571099133</v>
      </c>
      <c r="P59" s="9">
        <f t="shared" si="47"/>
        <v>2.7650453878538717E-3</v>
      </c>
      <c r="Q59" s="12">
        <f t="shared" si="48"/>
        <v>5.2535862369223563E-4</v>
      </c>
      <c r="R59" s="9">
        <f t="shared" si="49"/>
        <v>1.8955666666666669E-2</v>
      </c>
      <c r="S59" s="13">
        <f t="shared" si="50"/>
        <v>2.7715122497700015E-2</v>
      </c>
      <c r="T59" s="2">
        <f t="shared" si="51"/>
        <v>0.01</v>
      </c>
      <c r="U59" s="14">
        <f t="shared" si="52"/>
        <v>2.7715122497700014E-4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1.2277151224977001E-2</v>
      </c>
      <c r="AR59" s="9">
        <f t="shared" si="56"/>
        <v>9.9766666666666666</v>
      </c>
      <c r="AS59" s="1">
        <f t="shared" si="57"/>
        <v>0.19</v>
      </c>
      <c r="AT59" s="1">
        <f t="shared" si="58"/>
        <v>8940.8333333333339</v>
      </c>
      <c r="AU59" s="1">
        <f t="shared" si="59"/>
        <v>1394085.6934609001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-7.0918362943445397</v>
      </c>
      <c r="E60" s="10">
        <f t="shared" si="61"/>
        <v>-1.6588989046325999</v>
      </c>
      <c r="F60" s="7" t="s">
        <v>83</v>
      </c>
      <c r="G60" s="1">
        <v>3</v>
      </c>
      <c r="H60" s="9">
        <f t="shared" si="42"/>
        <v>-7.0918362943445397</v>
      </c>
      <c r="I60" s="9">
        <f t="shared" si="43"/>
        <v>266.05816370565543</v>
      </c>
      <c r="J60" s="9">
        <f t="shared" si="44"/>
        <v>6.7384168216616802E-3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0.29428437838872606</v>
      </c>
      <c r="P60" s="9">
        <f t="shared" si="47"/>
        <v>1.9830108056868427E-3</v>
      </c>
      <c r="Q60" s="12">
        <f t="shared" si="48"/>
        <v>3.7677205308050011E-4</v>
      </c>
      <c r="R60" s="9">
        <f t="shared" si="49"/>
        <v>1.8955666666666669E-2</v>
      </c>
      <c r="S60" s="13">
        <f t="shared" si="50"/>
        <v>1.9876486525427756E-2</v>
      </c>
      <c r="T60" s="2">
        <f t="shared" si="51"/>
        <v>0.01</v>
      </c>
      <c r="U60" s="14">
        <f t="shared" si="52"/>
        <v>1.9876486525427755E-4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1.2198764865254277E-2</v>
      </c>
      <c r="AR60" s="9">
        <f t="shared" si="56"/>
        <v>9.9766666666666666</v>
      </c>
      <c r="AS60" s="1">
        <f t="shared" si="57"/>
        <v>0.19</v>
      </c>
      <c r="AT60" s="1">
        <f t="shared" si="58"/>
        <v>8940.8333333333339</v>
      </c>
      <c r="AU60" s="1">
        <f t="shared" si="59"/>
        <v>1385184.8254460457</v>
      </c>
    </row>
    <row r="61" spans="1:48" x14ac:dyDescent="0.15">
      <c r="C61" s="7">
        <v>3</v>
      </c>
      <c r="D61" s="7">
        <f t="shared" si="60"/>
        <v>-2.4047048888292899</v>
      </c>
      <c r="E61" s="10">
        <f t="shared" si="61"/>
        <v>-7.0918362943445397</v>
      </c>
      <c r="F61" s="7" t="s">
        <v>83</v>
      </c>
      <c r="G61" s="1">
        <v>4</v>
      </c>
      <c r="H61" s="9">
        <f t="shared" si="42"/>
        <v>-2.4047048888292899</v>
      </c>
      <c r="I61" s="9">
        <f t="shared" si="43"/>
        <v>270.74529511117066</v>
      </c>
      <c r="J61" s="9">
        <f t="shared" si="44"/>
        <v>1.2697200749636534E-2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0.39206803424970588</v>
      </c>
      <c r="P61" s="9">
        <f t="shared" si="47"/>
        <v>4.9781665383838878E-3</v>
      </c>
      <c r="Q61" s="12">
        <f t="shared" si="48"/>
        <v>9.4585164229293872E-4</v>
      </c>
      <c r="R61" s="9">
        <f t="shared" si="49"/>
        <v>1.8955666666666669E-2</v>
      </c>
      <c r="S61" s="13">
        <f t="shared" si="50"/>
        <v>4.989809427046997E-2</v>
      </c>
      <c r="T61" s="2">
        <f t="shared" si="51"/>
        <v>0.01</v>
      </c>
      <c r="U61" s="14">
        <f t="shared" si="52"/>
        <v>4.9898094270469967E-4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1.2498980942704701E-2</v>
      </c>
      <c r="AR61" s="9">
        <f t="shared" si="56"/>
        <v>9.9766666666666666</v>
      </c>
      <c r="AS61" s="1">
        <f t="shared" si="57"/>
        <v>0.19</v>
      </c>
      <c r="AT61" s="1">
        <f t="shared" si="58"/>
        <v>8940.8333333333339</v>
      </c>
      <c r="AU61" s="1">
        <f t="shared" si="59"/>
        <v>1419274.7320417322</v>
      </c>
    </row>
    <row r="62" spans="1:48" x14ac:dyDescent="0.15">
      <c r="C62" s="7">
        <v>4</v>
      </c>
      <c r="D62" s="7">
        <f t="shared" si="60"/>
        <v>7.9618512074770704</v>
      </c>
      <c r="E62" s="10">
        <f t="shared" si="61"/>
        <v>-2.4047048888292899</v>
      </c>
      <c r="F62" s="7" t="s">
        <v>83</v>
      </c>
      <c r="G62" s="1">
        <v>5</v>
      </c>
      <c r="H62" s="9">
        <f t="shared" si="42"/>
        <v>7.9618512074770704</v>
      </c>
      <c r="I62" s="9">
        <f t="shared" si="43"/>
        <v>281.11185120747706</v>
      </c>
      <c r="J62" s="9">
        <f t="shared" si="44"/>
        <v>4.7826750998474547E-2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0.36773537432575587</v>
      </c>
      <c r="O62" s="9">
        <f t="shared" si="62"/>
        <v>0.11912116005223278</v>
      </c>
      <c r="P62" s="9">
        <f t="shared" si="47"/>
        <v>5.69717806046757E-3</v>
      </c>
      <c r="Q62" s="12">
        <f t="shared" si="48"/>
        <v>1.0824638314888384E-3</v>
      </c>
      <c r="R62" s="9">
        <f t="shared" si="49"/>
        <v>1.8955666666666669E-2</v>
      </c>
      <c r="S62" s="13">
        <f t="shared" si="50"/>
        <v>5.7105025664559668E-2</v>
      </c>
      <c r="T62" s="2">
        <f t="shared" si="51"/>
        <v>0.01</v>
      </c>
      <c r="U62" s="14">
        <f t="shared" si="52"/>
        <v>5.7105025664559673E-4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1.2571050256645597E-2</v>
      </c>
      <c r="AR62" s="9">
        <f t="shared" si="56"/>
        <v>9.9766666666666666</v>
      </c>
      <c r="AS62" s="1">
        <f t="shared" si="57"/>
        <v>0.19</v>
      </c>
      <c r="AT62" s="1">
        <f t="shared" si="58"/>
        <v>8940.8333333333339</v>
      </c>
      <c r="AU62" s="1">
        <f t="shared" si="59"/>
        <v>1427458.2917015778</v>
      </c>
    </row>
    <row r="63" spans="1:48" x14ac:dyDescent="0.15">
      <c r="C63" s="7">
        <v>5</v>
      </c>
      <c r="D63" s="7">
        <f t="shared" si="60"/>
        <v>15.3429809934368</v>
      </c>
      <c r="E63" s="10">
        <f t="shared" si="61"/>
        <v>7.9618512074770704</v>
      </c>
      <c r="F63" s="7" t="s">
        <v>85</v>
      </c>
      <c r="G63" s="1">
        <v>6</v>
      </c>
      <c r="H63" s="9">
        <f t="shared" si="42"/>
        <v>15.3429809934368</v>
      </c>
      <c r="I63" s="9">
        <f t="shared" si="43"/>
        <v>288.49298099343679</v>
      </c>
      <c r="J63" s="9">
        <f t="shared" si="44"/>
        <v>0.11602082837276852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0.21319064865843187</v>
      </c>
      <c r="P63" s="9">
        <f t="shared" si="47"/>
        <v>2.4734555658679117E-2</v>
      </c>
      <c r="Q63" s="12">
        <f t="shared" si="48"/>
        <v>4.6995655751490319E-3</v>
      </c>
      <c r="R63" s="9">
        <f t="shared" si="49"/>
        <v>1.8955666666666669E-2</v>
      </c>
      <c r="S63" s="13">
        <f t="shared" si="50"/>
        <v>0.24792404602752199</v>
      </c>
      <c r="T63" s="2">
        <f t="shared" si="51"/>
        <v>0.01</v>
      </c>
      <c r="U63" s="14">
        <f t="shared" si="52"/>
        <v>2.47924046027522E-3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1.447924046027522E-2</v>
      </c>
      <c r="AR63" s="9">
        <f t="shared" si="56"/>
        <v>9.9766666666666666</v>
      </c>
      <c r="AS63" s="1">
        <f t="shared" si="57"/>
        <v>0.19</v>
      </c>
      <c r="AT63" s="1">
        <f t="shared" si="58"/>
        <v>8940.8333333333339</v>
      </c>
      <c r="AU63" s="1">
        <f t="shared" si="59"/>
        <v>1644135.6474280716</v>
      </c>
    </row>
    <row r="64" spans="1:48" x14ac:dyDescent="0.15">
      <c r="C64" s="7">
        <v>6</v>
      </c>
      <c r="D64" s="7">
        <f t="shared" si="60"/>
        <v>15.8386523619405</v>
      </c>
      <c r="E64" s="10">
        <f t="shared" si="61"/>
        <v>15.3429809934368</v>
      </c>
      <c r="F64" s="7" t="s">
        <v>83</v>
      </c>
      <c r="G64" s="1">
        <v>7</v>
      </c>
      <c r="H64" s="9">
        <f t="shared" si="42"/>
        <v>15.8386523619405</v>
      </c>
      <c r="I64" s="9">
        <f t="shared" si="43"/>
        <v>288.98865236194047</v>
      </c>
      <c r="J64" s="9">
        <f t="shared" si="44"/>
        <v>0.12293532424799601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0.28822275966641941</v>
      </c>
      <c r="P64" s="9">
        <f t="shared" si="47"/>
        <v>3.5432758415243494E-2</v>
      </c>
      <c r="Q64" s="12">
        <f t="shared" si="48"/>
        <v>6.7322240988962638E-3</v>
      </c>
      <c r="R64" s="9">
        <f t="shared" si="49"/>
        <v>1.8955666666666669E-2</v>
      </c>
      <c r="S64" s="13">
        <f t="shared" si="50"/>
        <v>0.35515628214410444</v>
      </c>
      <c r="T64" s="2">
        <f t="shared" si="51"/>
        <v>0.01</v>
      </c>
      <c r="U64" s="14">
        <f t="shared" si="52"/>
        <v>3.5515628214410444E-3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2.3651562821441045E-2</v>
      </c>
      <c r="AR64" s="9">
        <f t="shared" si="56"/>
        <v>9.9766666666666666</v>
      </c>
      <c r="AS64" s="1">
        <f t="shared" si="57"/>
        <v>0.19</v>
      </c>
      <c r="AT64" s="1">
        <f t="shared" si="58"/>
        <v>8940.8333333333339</v>
      </c>
      <c r="AU64" s="1">
        <f t="shared" si="59"/>
        <v>2685664.1865160745</v>
      </c>
    </row>
    <row r="65" spans="1:48" x14ac:dyDescent="0.15">
      <c r="C65" s="7">
        <v>7</v>
      </c>
      <c r="D65" s="7">
        <f t="shared" si="60"/>
        <v>19.935434252302599</v>
      </c>
      <c r="E65" s="10">
        <f t="shared" si="61"/>
        <v>15.8386523619405</v>
      </c>
      <c r="F65" s="7" t="s">
        <v>83</v>
      </c>
      <c r="G65" s="1">
        <v>8</v>
      </c>
      <c r="H65" s="9">
        <f t="shared" si="42"/>
        <v>19.935434252302599</v>
      </c>
      <c r="I65" s="9">
        <f t="shared" si="43"/>
        <v>293.08543425230255</v>
      </c>
      <c r="J65" s="9">
        <f t="shared" si="44"/>
        <v>0.19688462954889296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0.35255666791784257</v>
      </c>
      <c r="P65" s="9">
        <f t="shared" si="47"/>
        <v>6.941298895799651E-2</v>
      </c>
      <c r="Q65" s="12">
        <f t="shared" si="48"/>
        <v>1.3188467902019337E-2</v>
      </c>
      <c r="R65" s="9">
        <f t="shared" si="49"/>
        <v>1.8955666666666669E-2</v>
      </c>
      <c r="S65" s="13">
        <f t="shared" si="50"/>
        <v>0.69575331397924989</v>
      </c>
      <c r="T65" s="2">
        <f t="shared" si="51"/>
        <v>0.01</v>
      </c>
      <c r="U65" s="14">
        <f t="shared" si="52"/>
        <v>6.9575331397924989E-3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2.7057533139792499E-2</v>
      </c>
      <c r="AR65" s="9">
        <f t="shared" si="56"/>
        <v>9.9766666666666666</v>
      </c>
      <c r="AS65" s="1">
        <f t="shared" si="57"/>
        <v>0.19</v>
      </c>
      <c r="AT65" s="1">
        <f t="shared" si="58"/>
        <v>8940.8333333333339</v>
      </c>
      <c r="AU65" s="1">
        <f t="shared" si="59"/>
        <v>3072416.3251967742</v>
      </c>
    </row>
    <row r="66" spans="1:48" x14ac:dyDescent="0.15">
      <c r="C66" s="7">
        <v>8</v>
      </c>
      <c r="D66" s="7">
        <f t="shared" si="60"/>
        <v>18.571452683674199</v>
      </c>
      <c r="E66" s="10">
        <f t="shared" si="61"/>
        <v>19.935434252302599</v>
      </c>
      <c r="F66" s="7" t="s">
        <v>83</v>
      </c>
      <c r="G66" s="1">
        <v>9</v>
      </c>
      <c r="H66" s="9">
        <f t="shared" si="42"/>
        <v>18.571452683674199</v>
      </c>
      <c r="I66" s="9">
        <f t="shared" si="43"/>
        <v>291.72145268367416</v>
      </c>
      <c r="J66" s="9">
        <f t="shared" si="44"/>
        <v>0.1685589701113091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0.38291034562651272</v>
      </c>
      <c r="P66" s="9">
        <f t="shared" si="47"/>
        <v>6.454297350377039E-2</v>
      </c>
      <c r="Q66" s="12">
        <f t="shared" si="48"/>
        <v>1.2263164965716375E-2</v>
      </c>
      <c r="R66" s="9">
        <f t="shared" si="49"/>
        <v>1.8955666666666669E-2</v>
      </c>
      <c r="S66" s="13">
        <f t="shared" si="50"/>
        <v>0.64693925997765167</v>
      </c>
      <c r="T66" s="2">
        <f t="shared" si="51"/>
        <v>0.01</v>
      </c>
      <c r="U66" s="14">
        <f t="shared" si="52"/>
        <v>6.4693925997765167E-3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2.6569392599776517E-2</v>
      </c>
      <c r="AR66" s="9">
        <f t="shared" si="56"/>
        <v>9.9766666666666666</v>
      </c>
      <c r="AS66" s="1">
        <f t="shared" si="57"/>
        <v>0.19</v>
      </c>
      <c r="AT66" s="1">
        <f t="shared" si="58"/>
        <v>8940.8333333333339</v>
      </c>
      <c r="AU66" s="1">
        <f t="shared" si="59"/>
        <v>3016987.363643372</v>
      </c>
    </row>
    <row r="67" spans="1:48" x14ac:dyDescent="0.15">
      <c r="C67" s="7">
        <v>9</v>
      </c>
      <c r="D67" s="7">
        <f t="shared" si="60"/>
        <v>14.4225821740966</v>
      </c>
      <c r="E67" s="10">
        <f t="shared" si="61"/>
        <v>18.571452683674199</v>
      </c>
      <c r="F67" s="7" t="s">
        <v>83</v>
      </c>
      <c r="G67" s="1">
        <v>10</v>
      </c>
      <c r="H67" s="9">
        <f t="shared" si="42"/>
        <v>14.4225821740966</v>
      </c>
      <c r="I67" s="9">
        <f t="shared" si="43"/>
        <v>287.57258217409657</v>
      </c>
      <c r="J67" s="9">
        <f t="shared" si="44"/>
        <v>0.10414128711693819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0.41813403878940902</v>
      </c>
      <c r="P67" s="9">
        <f t="shared" si="47"/>
        <v>4.3545016986932819E-2</v>
      </c>
      <c r="Q67" s="12">
        <f t="shared" si="48"/>
        <v>8.2735532275172354E-3</v>
      </c>
      <c r="R67" s="9">
        <f t="shared" si="49"/>
        <v>1.8955666666666669E-2</v>
      </c>
      <c r="S67" s="13">
        <f t="shared" si="50"/>
        <v>0.43646859659471576</v>
      </c>
      <c r="T67" s="2">
        <f t="shared" si="51"/>
        <v>0.01</v>
      </c>
      <c r="U67" s="14">
        <f t="shared" si="52"/>
        <v>4.3646859659471574E-3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2.4464685965947155E-2</v>
      </c>
      <c r="AR67" s="9">
        <f t="shared" si="56"/>
        <v>9.9766666666666666</v>
      </c>
      <c r="AS67" s="1">
        <f t="shared" si="57"/>
        <v>0.19</v>
      </c>
      <c r="AT67" s="1">
        <f t="shared" si="58"/>
        <v>8940.8333333333339</v>
      </c>
      <c r="AU67" s="1">
        <f t="shared" si="59"/>
        <v>2777995.3244165145</v>
      </c>
    </row>
    <row r="68" spans="1:48" x14ac:dyDescent="0.15">
      <c r="C68" s="7">
        <v>10</v>
      </c>
      <c r="D68" s="7">
        <f t="shared" si="60"/>
        <v>7.9316374001907297</v>
      </c>
      <c r="E68" s="10">
        <f t="shared" si="61"/>
        <v>14.4225821740966</v>
      </c>
      <c r="F68" s="7" t="s">
        <v>83</v>
      </c>
      <c r="G68" s="1">
        <v>11</v>
      </c>
      <c r="H68" s="9">
        <f t="shared" si="42"/>
        <v>7.9316374001907297</v>
      </c>
      <c r="I68" s="9">
        <f t="shared" si="43"/>
        <v>281.08163740019069</v>
      </c>
      <c r="J68" s="9">
        <f t="shared" si="44"/>
        <v>4.7649016288706887E-2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0.35585957071235241</v>
      </c>
      <c r="O68" s="9">
        <f t="shared" si="62"/>
        <v>0.11849611775679048</v>
      </c>
      <c r="P68" s="9">
        <f t="shared" si="47"/>
        <v>5.6462234451418389E-3</v>
      </c>
      <c r="Q68" s="12">
        <f t="shared" si="48"/>
        <v>1.0727824545769494E-3</v>
      </c>
      <c r="R68" s="9">
        <f t="shared" si="49"/>
        <v>1.8955666666666669E-2</v>
      </c>
      <c r="S68" s="13">
        <f t="shared" si="50"/>
        <v>5.6594287789594105E-2</v>
      </c>
      <c r="T68" s="2">
        <f t="shared" si="51"/>
        <v>0.01</v>
      </c>
      <c r="U68" s="14">
        <f t="shared" si="52"/>
        <v>5.6594287789594111E-4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1.2565942877895942E-2</v>
      </c>
      <c r="AR68" s="9">
        <f t="shared" si="56"/>
        <v>9.9766666666666666</v>
      </c>
      <c r="AS68" s="1">
        <f t="shared" si="57"/>
        <v>0.19</v>
      </c>
      <c r="AT68" s="1">
        <f t="shared" si="58"/>
        <v>8940.8333333333339</v>
      </c>
      <c r="AU68" s="1">
        <f t="shared" si="59"/>
        <v>1426878.3425329551</v>
      </c>
    </row>
    <row r="69" spans="1:48" x14ac:dyDescent="0.15">
      <c r="C69" s="7">
        <v>11</v>
      </c>
      <c r="D69" s="7">
        <f t="shared" si="60"/>
        <v>2.75972691342806</v>
      </c>
      <c r="E69" s="10">
        <f t="shared" si="61"/>
        <v>7.9316374001907297</v>
      </c>
      <c r="F69" s="7" t="s">
        <v>85</v>
      </c>
      <c r="G69" s="1">
        <v>12</v>
      </c>
      <c r="H69" s="9">
        <f t="shared" si="42"/>
        <v>2.75972691342806</v>
      </c>
      <c r="I69" s="9">
        <f t="shared" si="43"/>
        <v>275.90972691342802</v>
      </c>
      <c r="J69" s="9">
        <f t="shared" si="44"/>
        <v>2.4891572182146934E-2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0.2126165609783153</v>
      </c>
      <c r="P69" s="9">
        <f t="shared" si="47"/>
        <v>5.2923604747115802E-3</v>
      </c>
      <c r="Q69" s="12">
        <f t="shared" si="48"/>
        <v>1.0055484901952002E-3</v>
      </c>
      <c r="R69" s="9">
        <f t="shared" si="49"/>
        <v>1.8955666666666669E-2</v>
      </c>
      <c r="S69" s="13">
        <f t="shared" si="50"/>
        <v>5.3047381971716462E-2</v>
      </c>
      <c r="T69" s="2">
        <f t="shared" si="51"/>
        <v>0.01</v>
      </c>
      <c r="U69" s="14">
        <f t="shared" si="52"/>
        <v>5.3047381971716464E-4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1.2530473819717164E-2</v>
      </c>
      <c r="AR69" s="9">
        <f t="shared" si="56"/>
        <v>9.9766666666666666</v>
      </c>
      <c r="AS69" s="1">
        <f t="shared" si="57"/>
        <v>0.19</v>
      </c>
      <c r="AT69" s="1">
        <f t="shared" si="58"/>
        <v>8940.8333333333339</v>
      </c>
      <c r="AU69" s="1">
        <f t="shared" si="59"/>
        <v>1422850.7871447825</v>
      </c>
      <c r="AV69" s="1">
        <f>SUM(AU58:AU69)</f>
        <v>23061161.689161524</v>
      </c>
    </row>
    <row r="70" spans="1:48" x14ac:dyDescent="0.15">
      <c r="C70" s="7">
        <v>12</v>
      </c>
      <c r="D70" s="7">
        <f t="shared" si="60"/>
        <v>-1.2719098417061001</v>
      </c>
      <c r="E70" s="10">
        <f t="shared" si="61"/>
        <v>2.75972691342806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1.9923650516451601</v>
      </c>
      <c r="E73" s="7"/>
      <c r="F73" s="7"/>
      <c r="G73" s="1">
        <v>1</v>
      </c>
      <c r="H73" s="9">
        <f t="shared" ref="H73:H84" si="63">E74</f>
        <v>1.9923650516451601</v>
      </c>
      <c r="I73" s="9">
        <f t="shared" ref="I73:I84" si="64">H73+273.15</f>
        <v>275.14236505164513</v>
      </c>
      <c r="J73" s="9">
        <f t="shared" ref="J73:J84" si="65">EXP(($C$15*(I73-$C$13))/($C$16*I73*$C$13))</f>
        <v>2.2558398497360816E-2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2.4701446354610098E-3</v>
      </c>
      <c r="Q73" s="12">
        <f t="shared" ref="Q73:Q84" si="69">P73*$B$75</f>
        <v>4.4462603438298175E-4</v>
      </c>
      <c r="R73" s="9">
        <f t="shared" ref="R73:R84" si="70">L73*$B$75</f>
        <v>1.9710000000000002E-2</v>
      </c>
      <c r="S73" s="13">
        <f t="shared" ref="S73:S84" si="71">Q73/R73</f>
        <v>2.2558398497360816E-2</v>
      </c>
      <c r="T73" s="2">
        <f t="shared" ref="T73:T84" si="72">$B$74/100</f>
        <v>0.01</v>
      </c>
      <c r="U73" s="14">
        <f t="shared" ref="U73:U84" si="73">S73*T73</f>
        <v>2.2558398497360817E-4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1.2825583984973608E-2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1020</v>
      </c>
      <c r="AU73" s="1">
        <f t="shared" ref="AU73:AU84" si="80">AT73*10000*AS73*0.67*AR73*AQ73</f>
        <v>172758.23071897333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-1.6588989046325999</v>
      </c>
      <c r="E74" s="10">
        <f t="shared" ref="E74:E85" si="82">D73</f>
        <v>1.9923650516451601</v>
      </c>
      <c r="F74" s="7" t="s">
        <v>83</v>
      </c>
      <c r="G74" s="1">
        <v>2</v>
      </c>
      <c r="H74" s="9">
        <f t="shared" si="63"/>
        <v>-1.6588989046325999</v>
      </c>
      <c r="I74" s="9">
        <f t="shared" si="64"/>
        <v>271.49110109536736</v>
      </c>
      <c r="J74" s="9">
        <f t="shared" si="65"/>
        <v>1.4015646518531599E-2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0.21652985536453903</v>
      </c>
      <c r="P74" s="9">
        <f t="shared" si="68"/>
        <v>3.0348059134981524E-3</v>
      </c>
      <c r="Q74" s="12">
        <f t="shared" si="69"/>
        <v>5.4626506442966743E-4</v>
      </c>
      <c r="R74" s="9">
        <f t="shared" si="70"/>
        <v>1.9710000000000002E-2</v>
      </c>
      <c r="S74" s="13">
        <f t="shared" si="71"/>
        <v>2.7715122497700018E-2</v>
      </c>
      <c r="T74" s="2">
        <f t="shared" si="72"/>
        <v>0.01</v>
      </c>
      <c r="U74" s="14">
        <f t="shared" si="73"/>
        <v>2.7715122497700019E-4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1.2877151224977E-2</v>
      </c>
      <c r="AR74" s="9">
        <f t="shared" si="77"/>
        <v>10.950000000000001</v>
      </c>
      <c r="AS74" s="1">
        <f t="shared" si="78"/>
        <v>0.18</v>
      </c>
      <c r="AT74" s="1">
        <f t="shared" si="79"/>
        <v>1020</v>
      </c>
      <c r="AU74" s="1">
        <f t="shared" si="80"/>
        <v>173452.83185031239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-7.0918362943445397</v>
      </c>
      <c r="E75" s="10">
        <f t="shared" si="82"/>
        <v>-1.6588989046325999</v>
      </c>
      <c r="F75" s="7" t="s">
        <v>83</v>
      </c>
      <c r="G75" s="1">
        <v>3</v>
      </c>
      <c r="H75" s="9">
        <f t="shared" si="63"/>
        <v>-7.0918362943445397</v>
      </c>
      <c r="I75" s="9">
        <f t="shared" si="64"/>
        <v>266.05816370565543</v>
      </c>
      <c r="J75" s="9">
        <f t="shared" si="65"/>
        <v>6.7384168216616802E-3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0.32299504945104091</v>
      </c>
      <c r="P75" s="9">
        <f t="shared" si="68"/>
        <v>2.1764752745343403E-3</v>
      </c>
      <c r="Q75" s="12">
        <f t="shared" si="69"/>
        <v>3.9176554941618125E-4</v>
      </c>
      <c r="R75" s="9">
        <f t="shared" si="70"/>
        <v>1.9710000000000002E-2</v>
      </c>
      <c r="S75" s="13">
        <f t="shared" si="71"/>
        <v>1.9876486525427763E-2</v>
      </c>
      <c r="T75" s="2">
        <f t="shared" si="72"/>
        <v>0.01</v>
      </c>
      <c r="U75" s="14">
        <f t="shared" si="73"/>
        <v>1.9876486525427763E-4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1.2798764865254277E-2</v>
      </c>
      <c r="AR75" s="9">
        <f t="shared" si="77"/>
        <v>10.950000000000001</v>
      </c>
      <c r="AS75" s="1">
        <f t="shared" si="78"/>
        <v>0.18</v>
      </c>
      <c r="AT75" s="1">
        <f t="shared" si="79"/>
        <v>1020</v>
      </c>
      <c r="AU75" s="1">
        <f t="shared" si="80"/>
        <v>172396.98216471021</v>
      </c>
    </row>
    <row r="76" spans="1:48" x14ac:dyDescent="0.15">
      <c r="C76" s="7">
        <v>3</v>
      </c>
      <c r="D76" s="7">
        <f t="shared" si="81"/>
        <v>-2.4047048888292899</v>
      </c>
      <c r="E76" s="10">
        <f t="shared" si="82"/>
        <v>-7.0918362943445397</v>
      </c>
      <c r="F76" s="7" t="s">
        <v>83</v>
      </c>
      <c r="G76" s="1">
        <v>4</v>
      </c>
      <c r="H76" s="9">
        <f t="shared" si="63"/>
        <v>-2.4047048888292899</v>
      </c>
      <c r="I76" s="9">
        <f t="shared" si="64"/>
        <v>270.74529511117066</v>
      </c>
      <c r="J76" s="9">
        <f t="shared" si="65"/>
        <v>1.2697200749636534E-2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0.43031857417650654</v>
      </c>
      <c r="P76" s="9">
        <f t="shared" si="68"/>
        <v>5.4638413226164636E-3</v>
      </c>
      <c r="Q76" s="12">
        <f t="shared" si="69"/>
        <v>9.8349143807096337E-4</v>
      </c>
      <c r="R76" s="9">
        <f t="shared" si="70"/>
        <v>1.9710000000000002E-2</v>
      </c>
      <c r="S76" s="13">
        <f t="shared" si="71"/>
        <v>4.9898094270469977E-2</v>
      </c>
      <c r="T76" s="2">
        <f t="shared" si="72"/>
        <v>0.01</v>
      </c>
      <c r="U76" s="14">
        <f t="shared" si="73"/>
        <v>4.9898094270469978E-4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1.30989809427047E-2</v>
      </c>
      <c r="AR76" s="9">
        <f t="shared" si="77"/>
        <v>10.950000000000001</v>
      </c>
      <c r="AS76" s="1">
        <f t="shared" si="78"/>
        <v>0.18</v>
      </c>
      <c r="AT76" s="1">
        <f t="shared" si="79"/>
        <v>1020</v>
      </c>
      <c r="AU76" s="1">
        <f t="shared" si="80"/>
        <v>176440.836887777</v>
      </c>
    </row>
    <row r="77" spans="1:48" x14ac:dyDescent="0.15">
      <c r="C77" s="7">
        <v>4</v>
      </c>
      <c r="D77" s="7">
        <f t="shared" si="81"/>
        <v>7.9618512074770704</v>
      </c>
      <c r="E77" s="10">
        <f t="shared" si="82"/>
        <v>-2.4047048888292899</v>
      </c>
      <c r="F77" s="7" t="s">
        <v>83</v>
      </c>
      <c r="G77" s="1">
        <v>5</v>
      </c>
      <c r="H77" s="9">
        <f t="shared" si="63"/>
        <v>7.9618512074770704</v>
      </c>
      <c r="I77" s="9">
        <f t="shared" si="64"/>
        <v>281.11185120747706</v>
      </c>
      <c r="J77" s="9">
        <f t="shared" si="65"/>
        <v>4.7826750998474547E-2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0.40361199621119559</v>
      </c>
      <c r="O77" s="9">
        <f t="shared" si="83"/>
        <v>0.13074273664269453</v>
      </c>
      <c r="P77" s="9">
        <f t="shared" si="68"/>
        <v>6.2530003102692858E-3</v>
      </c>
      <c r="Q77" s="12">
        <f t="shared" si="69"/>
        <v>1.1255400558484714E-3</v>
      </c>
      <c r="R77" s="9">
        <f t="shared" si="70"/>
        <v>1.9710000000000002E-2</v>
      </c>
      <c r="S77" s="13">
        <f t="shared" si="71"/>
        <v>5.7105025664559682E-2</v>
      </c>
      <c r="T77" s="2">
        <f t="shared" si="72"/>
        <v>0.01</v>
      </c>
      <c r="U77" s="14">
        <f t="shared" si="73"/>
        <v>5.7105025664559684E-4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1.3171050256645597E-2</v>
      </c>
      <c r="AR77" s="9">
        <f t="shared" si="77"/>
        <v>10.950000000000001</v>
      </c>
      <c r="AS77" s="1">
        <f t="shared" si="78"/>
        <v>0.18</v>
      </c>
      <c r="AT77" s="1">
        <f t="shared" si="79"/>
        <v>1020</v>
      </c>
      <c r="AU77" s="1">
        <f t="shared" si="80"/>
        <v>177411.59714166849</v>
      </c>
    </row>
    <row r="78" spans="1:48" x14ac:dyDescent="0.15">
      <c r="C78" s="7">
        <v>5</v>
      </c>
      <c r="D78" s="7">
        <f t="shared" si="81"/>
        <v>15.3429809934368</v>
      </c>
      <c r="E78" s="10">
        <f t="shared" si="82"/>
        <v>7.9618512074770704</v>
      </c>
      <c r="F78" s="7" t="s">
        <v>85</v>
      </c>
      <c r="G78" s="1">
        <v>6</v>
      </c>
      <c r="H78" s="9">
        <f t="shared" si="63"/>
        <v>15.3429809934368</v>
      </c>
      <c r="I78" s="9">
        <f t="shared" si="64"/>
        <v>288.49298099343679</v>
      </c>
      <c r="J78" s="9">
        <f t="shared" si="65"/>
        <v>0.11602082837276852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0.23398973633242526</v>
      </c>
      <c r="P78" s="9">
        <f t="shared" si="68"/>
        <v>2.7147683040013668E-2</v>
      </c>
      <c r="Q78" s="12">
        <f t="shared" si="69"/>
        <v>4.8865829472024601E-3</v>
      </c>
      <c r="R78" s="9">
        <f t="shared" si="70"/>
        <v>1.9710000000000002E-2</v>
      </c>
      <c r="S78" s="13">
        <f t="shared" si="71"/>
        <v>0.24792404602752205</v>
      </c>
      <c r="T78" s="2">
        <f t="shared" si="72"/>
        <v>0.01</v>
      </c>
      <c r="U78" s="14">
        <f t="shared" si="73"/>
        <v>2.4792404602752205E-3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1.5079240460275221E-2</v>
      </c>
      <c r="AR78" s="9">
        <f t="shared" si="77"/>
        <v>10.950000000000001</v>
      </c>
      <c r="AS78" s="1">
        <f t="shared" si="78"/>
        <v>0.18</v>
      </c>
      <c r="AT78" s="1">
        <f t="shared" si="79"/>
        <v>1020</v>
      </c>
      <c r="AU78" s="1">
        <f t="shared" si="80"/>
        <v>203114.56426118166</v>
      </c>
    </row>
    <row r="79" spans="1:48" x14ac:dyDescent="0.15">
      <c r="C79" s="7">
        <v>6</v>
      </c>
      <c r="D79" s="7">
        <f t="shared" si="81"/>
        <v>15.8386523619405</v>
      </c>
      <c r="E79" s="10">
        <f t="shared" si="82"/>
        <v>15.3429809934368</v>
      </c>
      <c r="F79" s="7" t="s">
        <v>83</v>
      </c>
      <c r="G79" s="1">
        <v>7</v>
      </c>
      <c r="H79" s="9">
        <f t="shared" si="63"/>
        <v>15.8386523619405</v>
      </c>
      <c r="I79" s="9">
        <f t="shared" si="64"/>
        <v>288.98865236194047</v>
      </c>
      <c r="J79" s="9">
        <f t="shared" si="65"/>
        <v>0.12293532424799601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0.31634205329241161</v>
      </c>
      <c r="P79" s="9">
        <f t="shared" si="68"/>
        <v>3.8889612894779456E-2</v>
      </c>
      <c r="Q79" s="12">
        <f t="shared" si="69"/>
        <v>7.0001303210603018E-3</v>
      </c>
      <c r="R79" s="9">
        <f t="shared" si="70"/>
        <v>1.9710000000000002E-2</v>
      </c>
      <c r="S79" s="13">
        <f t="shared" si="71"/>
        <v>0.35515628214410455</v>
      </c>
      <c r="T79" s="2">
        <f t="shared" si="72"/>
        <v>0.01</v>
      </c>
      <c r="U79" s="14">
        <f t="shared" si="73"/>
        <v>3.5515628214410457E-3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2.5151562821441046E-2</v>
      </c>
      <c r="AR79" s="9">
        <f t="shared" si="77"/>
        <v>10.950000000000001</v>
      </c>
      <c r="AS79" s="1">
        <f t="shared" si="78"/>
        <v>0.18</v>
      </c>
      <c r="AT79" s="1">
        <f t="shared" si="79"/>
        <v>1020</v>
      </c>
      <c r="AU79" s="1">
        <f t="shared" si="80"/>
        <v>338786.87301412615</v>
      </c>
    </row>
    <row r="80" spans="1:48" x14ac:dyDescent="0.15">
      <c r="C80" s="7">
        <v>7</v>
      </c>
      <c r="D80" s="7">
        <f t="shared" si="81"/>
        <v>19.935434252302599</v>
      </c>
      <c r="E80" s="10">
        <f t="shared" si="82"/>
        <v>15.8386523619405</v>
      </c>
      <c r="F80" s="7" t="s">
        <v>83</v>
      </c>
      <c r="G80" s="1">
        <v>8</v>
      </c>
      <c r="H80" s="9">
        <f t="shared" si="63"/>
        <v>19.935434252302599</v>
      </c>
      <c r="I80" s="9">
        <f t="shared" si="64"/>
        <v>293.08543425230255</v>
      </c>
      <c r="J80" s="9">
        <f t="shared" si="65"/>
        <v>0.19688462954889296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0.38695244039763221</v>
      </c>
      <c r="P80" s="9">
        <f t="shared" si="68"/>
        <v>7.6184987880727903E-2</v>
      </c>
      <c r="Q80" s="12">
        <f t="shared" si="69"/>
        <v>1.3713297818531022E-2</v>
      </c>
      <c r="R80" s="9">
        <f t="shared" si="70"/>
        <v>1.9710000000000002E-2</v>
      </c>
      <c r="S80" s="13">
        <f t="shared" si="71"/>
        <v>0.69575331397925011</v>
      </c>
      <c r="T80" s="2">
        <f t="shared" si="72"/>
        <v>0.01</v>
      </c>
      <c r="U80" s="14">
        <f t="shared" si="73"/>
        <v>6.9575331397925015E-3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2.8557533139792503E-2</v>
      </c>
      <c r="AR80" s="9">
        <f t="shared" si="77"/>
        <v>10.950000000000001</v>
      </c>
      <c r="AS80" s="1">
        <f t="shared" si="78"/>
        <v>0.18</v>
      </c>
      <c r="AT80" s="1">
        <f t="shared" si="79"/>
        <v>1020</v>
      </c>
      <c r="AU80" s="1">
        <f t="shared" si="80"/>
        <v>384664.65969184105</v>
      </c>
    </row>
    <row r="81" spans="1:48" x14ac:dyDescent="0.15">
      <c r="C81" s="7">
        <v>8</v>
      </c>
      <c r="D81" s="7">
        <f t="shared" si="81"/>
        <v>18.571452683674199</v>
      </c>
      <c r="E81" s="10">
        <f t="shared" si="82"/>
        <v>19.935434252302599</v>
      </c>
      <c r="F81" s="7" t="s">
        <v>83</v>
      </c>
      <c r="G81" s="1">
        <v>9</v>
      </c>
      <c r="H81" s="9">
        <f t="shared" si="63"/>
        <v>18.571452683674199</v>
      </c>
      <c r="I81" s="9">
        <f t="shared" si="64"/>
        <v>291.72145268367416</v>
      </c>
      <c r="J81" s="9">
        <f t="shared" si="65"/>
        <v>0.1685589701113091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0.42026745251690434</v>
      </c>
      <c r="P81" s="9">
        <f t="shared" si="68"/>
        <v>7.0839848967552896E-2</v>
      </c>
      <c r="Q81" s="12">
        <f t="shared" si="69"/>
        <v>1.2751172814159521E-2</v>
      </c>
      <c r="R81" s="9">
        <f t="shared" si="70"/>
        <v>1.9710000000000002E-2</v>
      </c>
      <c r="S81" s="13">
        <f t="shared" si="71"/>
        <v>0.64693925997765189</v>
      </c>
      <c r="T81" s="2">
        <f t="shared" si="72"/>
        <v>0.01</v>
      </c>
      <c r="U81" s="14">
        <f t="shared" si="73"/>
        <v>6.4693925997765193E-3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2.8069392599776519E-2</v>
      </c>
      <c r="AR81" s="9">
        <f t="shared" si="77"/>
        <v>10.950000000000001</v>
      </c>
      <c r="AS81" s="1">
        <f t="shared" si="78"/>
        <v>0.18</v>
      </c>
      <c r="AT81" s="1">
        <f t="shared" si="79"/>
        <v>1020</v>
      </c>
      <c r="AU81" s="1">
        <f t="shared" si="80"/>
        <v>378089.49741196621</v>
      </c>
    </row>
    <row r="82" spans="1:48" x14ac:dyDescent="0.15">
      <c r="C82" s="7">
        <v>9</v>
      </c>
      <c r="D82" s="7">
        <f t="shared" si="81"/>
        <v>14.4225821740966</v>
      </c>
      <c r="E82" s="10">
        <f t="shared" si="82"/>
        <v>18.571452683674199</v>
      </c>
      <c r="F82" s="7" t="s">
        <v>83</v>
      </c>
      <c r="G82" s="1">
        <v>10</v>
      </c>
      <c r="H82" s="9">
        <f t="shared" si="63"/>
        <v>14.4225821740966</v>
      </c>
      <c r="I82" s="9">
        <f t="shared" si="64"/>
        <v>287.57258217409657</v>
      </c>
      <c r="J82" s="9">
        <f t="shared" si="65"/>
        <v>0.10414128711693819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0.45892760354935147</v>
      </c>
      <c r="P82" s="9">
        <f t="shared" si="68"/>
        <v>4.7793311327121397E-2</v>
      </c>
      <c r="Q82" s="12">
        <f t="shared" si="69"/>
        <v>8.602796038881852E-3</v>
      </c>
      <c r="R82" s="9">
        <f t="shared" si="70"/>
        <v>1.9710000000000002E-2</v>
      </c>
      <c r="S82" s="13">
        <f t="shared" si="71"/>
        <v>0.43646859659471593</v>
      </c>
      <c r="T82" s="2">
        <f t="shared" si="72"/>
        <v>0.01</v>
      </c>
      <c r="U82" s="14">
        <f t="shared" si="73"/>
        <v>4.3646859659471592E-3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2.596468596594716E-2</v>
      </c>
      <c r="AR82" s="9">
        <f t="shared" si="77"/>
        <v>10.950000000000001</v>
      </c>
      <c r="AS82" s="1">
        <f t="shared" si="78"/>
        <v>0.18</v>
      </c>
      <c r="AT82" s="1">
        <f t="shared" si="79"/>
        <v>1020</v>
      </c>
      <c r="AU82" s="1">
        <f t="shared" si="80"/>
        <v>349739.49052971863</v>
      </c>
    </row>
    <row r="83" spans="1:48" x14ac:dyDescent="0.15">
      <c r="C83" s="7">
        <v>10</v>
      </c>
      <c r="D83" s="7">
        <f t="shared" si="81"/>
        <v>7.9316374001907297</v>
      </c>
      <c r="E83" s="10">
        <f t="shared" si="82"/>
        <v>14.4225821740966</v>
      </c>
      <c r="F83" s="7" t="s">
        <v>83</v>
      </c>
      <c r="G83" s="1">
        <v>11</v>
      </c>
      <c r="H83" s="9">
        <f t="shared" si="63"/>
        <v>7.9316374001907297</v>
      </c>
      <c r="I83" s="9">
        <f t="shared" si="64"/>
        <v>281.08163740019069</v>
      </c>
      <c r="J83" s="9">
        <f t="shared" si="65"/>
        <v>4.7649016288706887E-2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0.39057757761111861</v>
      </c>
      <c r="O83" s="9">
        <f t="shared" si="83"/>
        <v>0.13005671461111151</v>
      </c>
      <c r="P83" s="9">
        <f t="shared" si="68"/>
        <v>6.1970745129605554E-3</v>
      </c>
      <c r="Q83" s="12">
        <f t="shared" si="69"/>
        <v>1.1154734123328999E-3</v>
      </c>
      <c r="R83" s="9">
        <f t="shared" si="70"/>
        <v>1.9710000000000002E-2</v>
      </c>
      <c r="S83" s="13">
        <f t="shared" si="71"/>
        <v>5.6594287789594105E-2</v>
      </c>
      <c r="T83" s="2">
        <f t="shared" si="72"/>
        <v>0.01</v>
      </c>
      <c r="U83" s="14">
        <f t="shared" si="73"/>
        <v>5.6594287789594111E-4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1.3165942877895942E-2</v>
      </c>
      <c r="AR83" s="9">
        <f t="shared" si="77"/>
        <v>10.950000000000001</v>
      </c>
      <c r="AS83" s="1">
        <f t="shared" si="78"/>
        <v>0.18</v>
      </c>
      <c r="AT83" s="1">
        <f t="shared" si="79"/>
        <v>1020</v>
      </c>
      <c r="AU83" s="1">
        <f t="shared" si="80"/>
        <v>177342.80169988307</v>
      </c>
    </row>
    <row r="84" spans="1:48" x14ac:dyDescent="0.15">
      <c r="C84" s="7">
        <v>11</v>
      </c>
      <c r="D84" s="7">
        <f t="shared" si="81"/>
        <v>2.75972691342806</v>
      </c>
      <c r="E84" s="10">
        <f t="shared" si="82"/>
        <v>7.9316374001907297</v>
      </c>
      <c r="F84" s="7" t="s">
        <v>85</v>
      </c>
      <c r="G84" s="1">
        <v>12</v>
      </c>
      <c r="H84" s="9">
        <f t="shared" si="63"/>
        <v>2.75972691342806</v>
      </c>
      <c r="I84" s="9">
        <f t="shared" si="64"/>
        <v>275.90972691342802</v>
      </c>
      <c r="J84" s="9">
        <f t="shared" si="65"/>
        <v>2.4891572182146934E-2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0.23335964009815097</v>
      </c>
      <c r="P84" s="9">
        <f t="shared" si="68"/>
        <v>5.808688325902955E-3</v>
      </c>
      <c r="Q84" s="12">
        <f t="shared" si="69"/>
        <v>1.0455638986625318E-3</v>
      </c>
      <c r="R84" s="9">
        <f t="shared" si="70"/>
        <v>1.9710000000000002E-2</v>
      </c>
      <c r="S84" s="13">
        <f t="shared" si="71"/>
        <v>5.3047381971716469E-2</v>
      </c>
      <c r="T84" s="2">
        <f t="shared" si="72"/>
        <v>0.01</v>
      </c>
      <c r="U84" s="14">
        <f t="shared" si="73"/>
        <v>5.3047381971716475E-4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1.3130473819717164E-2</v>
      </c>
      <c r="AR84" s="9">
        <f t="shared" si="77"/>
        <v>10.950000000000001</v>
      </c>
      <c r="AS84" s="1">
        <f t="shared" si="78"/>
        <v>0.18</v>
      </c>
      <c r="AT84" s="1">
        <f t="shared" si="79"/>
        <v>1020</v>
      </c>
      <c r="AU84" s="1">
        <f t="shared" si="80"/>
        <v>176865.04008345975</v>
      </c>
      <c r="AV84" s="1">
        <f>SUM(AU73:AU84)</f>
        <v>2881063.4054556182</v>
      </c>
    </row>
    <row r="85" spans="1:48" x14ac:dyDescent="0.15">
      <c r="C85" s="7">
        <v>12</v>
      </c>
      <c r="D85" s="7">
        <f t="shared" si="81"/>
        <v>-1.2719098417061001</v>
      </c>
      <c r="E85" s="10">
        <f t="shared" si="82"/>
        <v>2.75972691342806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1.9923650516451601</v>
      </c>
      <c r="E89" s="7"/>
      <c r="F89" s="7"/>
      <c r="G89" s="1">
        <v>1</v>
      </c>
      <c r="H89" s="9">
        <f t="shared" ref="H89:H100" si="84">E90</f>
        <v>1.9923650516451601</v>
      </c>
      <c r="I89" s="9">
        <f t="shared" ref="I89:I100" si="85">H89+273.15</f>
        <v>275.14236505164513</v>
      </c>
      <c r="J89" s="9">
        <f t="shared" ref="J89:J100" si="86">EXP(($C$15*(I89-$C$13))/($C$16*I89*$C$13))</f>
        <v>2.2558398497360816E-2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0.1196785075880859</v>
      </c>
      <c r="Q89" s="12">
        <f t="shared" ref="Q89:Q100" si="90">P89*$B$91</f>
        <v>5.3855328414638658E-2</v>
      </c>
      <c r="R89" s="9">
        <f t="shared" ref="R89:R100" si="91">L89*$B$91</f>
        <v>2.3873737500000001</v>
      </c>
      <c r="S89" s="13">
        <f t="shared" ref="S89:S100" si="92">Q89/R89</f>
        <v>2.2558398497360816E-2</v>
      </c>
      <c r="T89" s="2">
        <f t="shared" ref="T89:T100" si="93">$B$90/100</f>
        <v>0.51</v>
      </c>
      <c r="U89" s="14">
        <f t="shared" ref="U89:U100" si="94">S89*T89</f>
        <v>1.1504783233654016E-2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3.3805692144946685E-2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25408.333333333332</v>
      </c>
      <c r="AN89" s="1">
        <f t="shared" ref="AN89:AN100" si="99">AM89*10000*AK89*AJ89</f>
        <v>89351888.293981344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-1.6588989046325999</v>
      </c>
      <c r="E90" s="10">
        <f t="shared" ref="E90:E101" si="101">D89</f>
        <v>1.9923650516451601</v>
      </c>
      <c r="F90" s="7" t="s">
        <v>83</v>
      </c>
      <c r="G90" s="1">
        <v>2</v>
      </c>
      <c r="H90" s="9">
        <f t="shared" si="84"/>
        <v>-1.6588989046325999</v>
      </c>
      <c r="I90" s="9">
        <f t="shared" si="85"/>
        <v>271.49110109536736</v>
      </c>
      <c r="J90" s="9">
        <f t="shared" si="86"/>
        <v>1.4015646518531599E-2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10.490871492411914</v>
      </c>
      <c r="P90" s="9">
        <f t="shared" si="89"/>
        <v>0.14703634650898545</v>
      </c>
      <c r="Q90" s="12">
        <f t="shared" si="90"/>
        <v>6.6166355929043449E-2</v>
      </c>
      <c r="R90" s="9">
        <f t="shared" si="91"/>
        <v>2.3873737500000001</v>
      </c>
      <c r="S90" s="13">
        <f t="shared" si="92"/>
        <v>2.7715122497700015E-2</v>
      </c>
      <c r="T90" s="2">
        <f t="shared" si="93"/>
        <v>0.51</v>
      </c>
      <c r="U90" s="14">
        <f t="shared" si="94"/>
        <v>1.4134712473827008E-2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3.4598615810858845E-2</v>
      </c>
      <c r="AK90" s="9">
        <f t="shared" si="96"/>
        <v>10.4025</v>
      </c>
      <c r="AL90" s="1">
        <f t="shared" si="97"/>
        <v>0.45</v>
      </c>
      <c r="AM90" s="17">
        <f t="shared" si="98"/>
        <v>25408.333333333332</v>
      </c>
      <c r="AN90" s="1">
        <f t="shared" si="99"/>
        <v>91447666.322085634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-7.0918362943445397</v>
      </c>
      <c r="E91" s="10">
        <f t="shared" si="101"/>
        <v>-1.6588989046325999</v>
      </c>
      <c r="F91" s="7" t="s">
        <v>83</v>
      </c>
      <c r="G91" s="1">
        <v>3</v>
      </c>
      <c r="H91" s="9">
        <f t="shared" si="84"/>
        <v>-7.0918362943445397</v>
      </c>
      <c r="I91" s="9">
        <f t="shared" si="85"/>
        <v>266.05816370565543</v>
      </c>
      <c r="J91" s="9">
        <f t="shared" si="86"/>
        <v>6.7384168216616802E-3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15.649110145902929</v>
      </c>
      <c r="P91" s="9">
        <f t="shared" si="89"/>
        <v>0.10545022705118877</v>
      </c>
      <c r="Q91" s="12">
        <f t="shared" si="90"/>
        <v>4.7452602173034944E-2</v>
      </c>
      <c r="R91" s="9">
        <f t="shared" si="91"/>
        <v>2.3873737500000001</v>
      </c>
      <c r="S91" s="13">
        <f t="shared" si="92"/>
        <v>1.9876486525427759E-2</v>
      </c>
      <c r="T91" s="2">
        <f t="shared" si="93"/>
        <v>0.51</v>
      </c>
      <c r="U91" s="14">
        <f t="shared" si="94"/>
        <v>1.0137008127968158E-2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3.3393307950582402E-2</v>
      </c>
      <c r="AK91" s="9">
        <f t="shared" si="96"/>
        <v>10.4025</v>
      </c>
      <c r="AL91" s="1">
        <f t="shared" si="97"/>
        <v>0.45</v>
      </c>
      <c r="AM91" s="17">
        <f t="shared" si="98"/>
        <v>25408.333333333332</v>
      </c>
      <c r="AN91" s="1">
        <f t="shared" si="99"/>
        <v>88261914.856636733</v>
      </c>
    </row>
    <row r="92" spans="1:48" x14ac:dyDescent="0.15">
      <c r="C92" s="7">
        <v>3</v>
      </c>
      <c r="D92" s="7">
        <f t="shared" si="100"/>
        <v>-2.4047048888292899</v>
      </c>
      <c r="E92" s="10">
        <f t="shared" si="101"/>
        <v>-7.0918362943445397</v>
      </c>
      <c r="F92" s="7" t="s">
        <v>83</v>
      </c>
      <c r="G92" s="1">
        <v>4</v>
      </c>
      <c r="H92" s="9">
        <f t="shared" si="84"/>
        <v>-2.4047048888292899</v>
      </c>
      <c r="I92" s="9">
        <f t="shared" si="85"/>
        <v>270.74529511117066</v>
      </c>
      <c r="J92" s="9">
        <f t="shared" si="86"/>
        <v>1.2697200749636534E-2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20.848934918851739</v>
      </c>
      <c r="P92" s="9">
        <f t="shared" si="89"/>
        <v>0.2647231120807676</v>
      </c>
      <c r="Q92" s="12">
        <f t="shared" si="90"/>
        <v>0.11912540043634542</v>
      </c>
      <c r="R92" s="9">
        <f t="shared" si="91"/>
        <v>2.3873737500000001</v>
      </c>
      <c r="S92" s="13">
        <f t="shared" si="92"/>
        <v>4.9898094270469977E-2</v>
      </c>
      <c r="T92" s="2">
        <f t="shared" si="93"/>
        <v>0.51</v>
      </c>
      <c r="U92" s="14">
        <f t="shared" si="94"/>
        <v>2.5448028077939687E-2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3.8009580465498814E-2</v>
      </c>
      <c r="AK92" s="9">
        <f t="shared" si="96"/>
        <v>10.4025</v>
      </c>
      <c r="AL92" s="1">
        <f t="shared" si="97"/>
        <v>0.45</v>
      </c>
      <c r="AM92" s="17">
        <f t="shared" si="98"/>
        <v>25408.333333333332</v>
      </c>
      <c r="AN92" s="1">
        <f t="shared" si="99"/>
        <v>100463193.39632326</v>
      </c>
    </row>
    <row r="93" spans="1:48" x14ac:dyDescent="0.15">
      <c r="C93" s="7">
        <v>4</v>
      </c>
      <c r="D93" s="7">
        <f t="shared" si="100"/>
        <v>7.9618512074770704</v>
      </c>
      <c r="E93" s="10">
        <f t="shared" si="101"/>
        <v>-2.4047048888292899</v>
      </c>
      <c r="F93" s="7" t="s">
        <v>83</v>
      </c>
      <c r="G93" s="1">
        <v>5</v>
      </c>
      <c r="H93" s="9">
        <f t="shared" si="84"/>
        <v>7.9618512074770704</v>
      </c>
      <c r="I93" s="9">
        <f t="shared" si="85"/>
        <v>281.11185120747706</v>
      </c>
      <c r="J93" s="9">
        <f t="shared" si="86"/>
        <v>4.7826750998474547E-2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19.555001216432423</v>
      </c>
      <c r="O93" s="9">
        <f t="shared" si="102"/>
        <v>6.3344855903385522</v>
      </c>
      <c r="P93" s="9">
        <f t="shared" si="89"/>
        <v>0.30295786503254696</v>
      </c>
      <c r="Q93" s="12">
        <f t="shared" si="90"/>
        <v>0.13633103926464613</v>
      </c>
      <c r="R93" s="9">
        <f t="shared" si="91"/>
        <v>2.3873737500000001</v>
      </c>
      <c r="S93" s="13">
        <f t="shared" si="92"/>
        <v>5.7105025664559696E-2</v>
      </c>
      <c r="T93" s="2">
        <f t="shared" si="93"/>
        <v>0.51</v>
      </c>
      <c r="U93" s="14">
        <f t="shared" si="94"/>
        <v>2.9123563088925445E-2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3.1691754271311025E-2</v>
      </c>
      <c r="AK93" s="9">
        <f t="shared" si="96"/>
        <v>10.4025</v>
      </c>
      <c r="AL93" s="1">
        <f t="shared" si="97"/>
        <v>0.45</v>
      </c>
      <c r="AM93" s="17">
        <f t="shared" si="98"/>
        <v>25408.333333333332</v>
      </c>
      <c r="AN93" s="1">
        <f t="shared" si="99"/>
        <v>83764535.136541411</v>
      </c>
    </row>
    <row r="94" spans="1:48" x14ac:dyDescent="0.15">
      <c r="C94" s="7">
        <v>5</v>
      </c>
      <c r="D94" s="7">
        <f t="shared" si="100"/>
        <v>15.3429809934368</v>
      </c>
      <c r="E94" s="10">
        <f t="shared" si="101"/>
        <v>7.9618512074770704</v>
      </c>
      <c r="F94" s="7" t="s">
        <v>85</v>
      </c>
      <c r="G94" s="1">
        <v>6</v>
      </c>
      <c r="H94" s="9">
        <f t="shared" si="84"/>
        <v>15.3429809934368</v>
      </c>
      <c r="I94" s="9">
        <f t="shared" si="85"/>
        <v>288.49298099343679</v>
      </c>
      <c r="J94" s="9">
        <f t="shared" si="86"/>
        <v>0.11602082837276852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11.336802725306006</v>
      </c>
      <c r="P94" s="9">
        <f t="shared" si="89"/>
        <v>1.3153052432886625</v>
      </c>
      <c r="Q94" s="12">
        <f t="shared" si="90"/>
        <v>0.59188735947989812</v>
      </c>
      <c r="R94" s="9">
        <f t="shared" si="91"/>
        <v>2.3873737500000001</v>
      </c>
      <c r="S94" s="13">
        <f t="shared" si="92"/>
        <v>0.24792404602752213</v>
      </c>
      <c r="T94" s="2">
        <f t="shared" si="93"/>
        <v>0.51</v>
      </c>
      <c r="U94" s="14">
        <f t="shared" si="94"/>
        <v>0.12644126347403628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6.4251040937421941E-2</v>
      </c>
      <c r="AK94" s="9">
        <f t="shared" si="96"/>
        <v>10.4025</v>
      </c>
      <c r="AL94" s="1">
        <f t="shared" si="97"/>
        <v>0.45</v>
      </c>
      <c r="AM94" s="17">
        <f t="shared" si="98"/>
        <v>25408.333333333332</v>
      </c>
      <c r="AN94" s="1">
        <f t="shared" si="99"/>
        <v>169822046.77240166</v>
      </c>
    </row>
    <row r="95" spans="1:48" x14ac:dyDescent="0.15">
      <c r="C95" s="7">
        <v>6</v>
      </c>
      <c r="D95" s="7">
        <f t="shared" si="100"/>
        <v>15.8386523619405</v>
      </c>
      <c r="E95" s="10">
        <f t="shared" si="101"/>
        <v>15.3429809934368</v>
      </c>
      <c r="F95" s="7" t="s">
        <v>83</v>
      </c>
      <c r="G95" s="1">
        <v>7</v>
      </c>
      <c r="H95" s="9">
        <f t="shared" si="84"/>
        <v>15.8386523619405</v>
      </c>
      <c r="I95" s="9">
        <f t="shared" si="85"/>
        <v>288.98865236194047</v>
      </c>
      <c r="J95" s="9">
        <f t="shared" si="86"/>
        <v>0.12293532424799601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15.326772482017343</v>
      </c>
      <c r="P95" s="9">
        <f t="shared" si="89"/>
        <v>1.8842017447520647</v>
      </c>
      <c r="Q95" s="12">
        <f t="shared" si="90"/>
        <v>0.84789078513842908</v>
      </c>
      <c r="R95" s="9">
        <f t="shared" si="91"/>
        <v>2.3873737500000001</v>
      </c>
      <c r="S95" s="13">
        <f t="shared" si="92"/>
        <v>0.35515628214410461</v>
      </c>
      <c r="T95" s="2">
        <f t="shared" si="93"/>
        <v>0.51</v>
      </c>
      <c r="U95" s="14">
        <f t="shared" si="94"/>
        <v>0.18112970389349337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0.10106560572388826</v>
      </c>
      <c r="AK95" s="9">
        <f t="shared" si="96"/>
        <v>10.4025</v>
      </c>
      <c r="AL95" s="1">
        <f t="shared" si="97"/>
        <v>0.45</v>
      </c>
      <c r="AM95" s="17">
        <f t="shared" si="98"/>
        <v>25408.333333333332</v>
      </c>
      <c r="AN95" s="1">
        <f t="shared" si="99"/>
        <v>267126691.98681974</v>
      </c>
    </row>
    <row r="96" spans="1:48" x14ac:dyDescent="0.15">
      <c r="C96" s="7">
        <v>7</v>
      </c>
      <c r="D96" s="7">
        <f t="shared" si="100"/>
        <v>19.935434252302599</v>
      </c>
      <c r="E96" s="10">
        <f t="shared" si="101"/>
        <v>15.8386523619405</v>
      </c>
      <c r="F96" s="7" t="s">
        <v>83</v>
      </c>
      <c r="G96" s="1">
        <v>8</v>
      </c>
      <c r="H96" s="9">
        <f t="shared" si="84"/>
        <v>19.935434252302599</v>
      </c>
      <c r="I96" s="9">
        <f t="shared" si="85"/>
        <v>293.08543425230255</v>
      </c>
      <c r="J96" s="9">
        <f t="shared" si="86"/>
        <v>0.19688462954889296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18.747845737265276</v>
      </c>
      <c r="P96" s="9">
        <f t="shared" si="89"/>
        <v>3.6911626628212661</v>
      </c>
      <c r="Q96" s="12">
        <f t="shared" si="90"/>
        <v>1.6610231982695698</v>
      </c>
      <c r="R96" s="9">
        <f t="shared" si="91"/>
        <v>2.3873737500000001</v>
      </c>
      <c r="S96" s="13">
        <f t="shared" si="92"/>
        <v>0.69575331397925011</v>
      </c>
      <c r="T96" s="2">
        <f t="shared" si="93"/>
        <v>0.51</v>
      </c>
      <c r="U96" s="14">
        <f t="shared" si="94"/>
        <v>0.35483419012941758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0.15343750832401942</v>
      </c>
      <c r="AK96" s="9">
        <f t="shared" si="96"/>
        <v>10.4025</v>
      </c>
      <c r="AL96" s="1">
        <f t="shared" si="97"/>
        <v>0.45</v>
      </c>
      <c r="AM96" s="17">
        <f t="shared" si="98"/>
        <v>25408.333333333332</v>
      </c>
      <c r="AN96" s="1">
        <f t="shared" si="99"/>
        <v>405550965.94654375</v>
      </c>
    </row>
    <row r="97" spans="1:50" x14ac:dyDescent="0.15">
      <c r="C97" s="7">
        <v>8</v>
      </c>
      <c r="D97" s="7">
        <f t="shared" si="100"/>
        <v>18.571452683674199</v>
      </c>
      <c r="E97" s="10">
        <f t="shared" si="101"/>
        <v>19.935434252302599</v>
      </c>
      <c r="F97" s="7" t="s">
        <v>83</v>
      </c>
      <c r="G97" s="1">
        <v>9</v>
      </c>
      <c r="H97" s="9">
        <f t="shared" si="84"/>
        <v>18.571452683674199</v>
      </c>
      <c r="I97" s="9">
        <f t="shared" si="85"/>
        <v>291.72145268367416</v>
      </c>
      <c r="J97" s="9">
        <f t="shared" si="86"/>
        <v>0.1685589701113091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20.361958074444008</v>
      </c>
      <c r="P97" s="9">
        <f t="shared" si="89"/>
        <v>3.4321906824779367</v>
      </c>
      <c r="Q97" s="12">
        <f t="shared" si="90"/>
        <v>1.5444858071150716</v>
      </c>
      <c r="R97" s="9">
        <f t="shared" si="91"/>
        <v>2.3873737500000001</v>
      </c>
      <c r="S97" s="13">
        <f t="shared" si="92"/>
        <v>0.64693925997765178</v>
      </c>
      <c r="T97" s="2">
        <f t="shared" si="93"/>
        <v>0.51</v>
      </c>
      <c r="U97" s="14">
        <f t="shared" si="94"/>
        <v>0.32993902258860242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0.14593161531046364</v>
      </c>
      <c r="AK97" s="9">
        <f t="shared" si="96"/>
        <v>10.4025</v>
      </c>
      <c r="AL97" s="1">
        <f t="shared" si="97"/>
        <v>0.45</v>
      </c>
      <c r="AM97" s="17">
        <f t="shared" si="98"/>
        <v>25408.333333333332</v>
      </c>
      <c r="AN97" s="1">
        <f t="shared" si="99"/>
        <v>385712126.04886508</v>
      </c>
    </row>
    <row r="98" spans="1:50" x14ac:dyDescent="0.15">
      <c r="C98" s="7">
        <v>9</v>
      </c>
      <c r="D98" s="7">
        <f t="shared" si="100"/>
        <v>14.4225821740966</v>
      </c>
      <c r="E98" s="10">
        <f t="shared" si="101"/>
        <v>18.571452683674199</v>
      </c>
      <c r="F98" s="7" t="s">
        <v>83</v>
      </c>
      <c r="G98" s="1">
        <v>10</v>
      </c>
      <c r="H98" s="9">
        <f t="shared" si="84"/>
        <v>14.4225821740966</v>
      </c>
      <c r="I98" s="9">
        <f t="shared" si="85"/>
        <v>287.57258217409657</v>
      </c>
      <c r="J98" s="9">
        <f t="shared" si="86"/>
        <v>0.10414128711693819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22.235042391966068</v>
      </c>
      <c r="P98" s="9">
        <f t="shared" si="89"/>
        <v>2.3155859337990305</v>
      </c>
      <c r="Q98" s="12">
        <f t="shared" si="90"/>
        <v>1.0420136702095637</v>
      </c>
      <c r="R98" s="9">
        <f t="shared" si="91"/>
        <v>2.3873737500000001</v>
      </c>
      <c r="S98" s="13">
        <f t="shared" si="92"/>
        <v>0.43646859659471571</v>
      </c>
      <c r="T98" s="2">
        <f t="shared" si="93"/>
        <v>0.51</v>
      </c>
      <c r="U98" s="14">
        <f t="shared" si="94"/>
        <v>0.22259898426330502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0.11036259375538647</v>
      </c>
      <c r="AK98" s="9">
        <f t="shared" si="96"/>
        <v>10.4025</v>
      </c>
      <c r="AL98" s="1">
        <f t="shared" si="97"/>
        <v>0.45</v>
      </c>
      <c r="AM98" s="17">
        <f t="shared" si="98"/>
        <v>25408.333333333332</v>
      </c>
      <c r="AN98" s="1">
        <f t="shared" si="99"/>
        <v>291699578.48472524</v>
      </c>
    </row>
    <row r="99" spans="1:50" x14ac:dyDescent="0.15">
      <c r="C99" s="7">
        <v>10</v>
      </c>
      <c r="D99" s="7">
        <f t="shared" si="100"/>
        <v>7.9316374001907297</v>
      </c>
      <c r="E99" s="10">
        <f t="shared" si="101"/>
        <v>14.4225821740966</v>
      </c>
      <c r="F99" s="7" t="s">
        <v>83</v>
      </c>
      <c r="G99" s="1">
        <v>11</v>
      </c>
      <c r="H99" s="9">
        <f t="shared" si="84"/>
        <v>7.9316374001907297</v>
      </c>
      <c r="I99" s="9">
        <f t="shared" si="85"/>
        <v>281.08163740019069</v>
      </c>
      <c r="J99" s="9">
        <f t="shared" si="86"/>
        <v>4.7649016288706887E-2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18.923483635258684</v>
      </c>
      <c r="O99" s="9">
        <f t="shared" si="102"/>
        <v>6.3012478229083548</v>
      </c>
      <c r="P99" s="9">
        <f t="shared" si="89"/>
        <v>0.30024826015293898</v>
      </c>
      <c r="Q99" s="12">
        <f t="shared" si="90"/>
        <v>0.13511171706882255</v>
      </c>
      <c r="R99" s="9">
        <f t="shared" si="91"/>
        <v>2.3873737500000001</v>
      </c>
      <c r="S99" s="13">
        <f t="shared" si="92"/>
        <v>5.6594287789594126E-2</v>
      </c>
      <c r="T99" s="2">
        <f t="shared" si="93"/>
        <v>0.51</v>
      </c>
      <c r="U99" s="14">
        <f t="shared" si="94"/>
        <v>2.8863086772693006E-2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3.9039220661966939E-2</v>
      </c>
      <c r="AK99" s="9">
        <f t="shared" si="96"/>
        <v>10.4025</v>
      </c>
      <c r="AL99" s="1">
        <f t="shared" si="97"/>
        <v>0.45</v>
      </c>
      <c r="AM99" s="17">
        <f t="shared" si="98"/>
        <v>25408.333333333332</v>
      </c>
      <c r="AN99" s="1">
        <f t="shared" si="99"/>
        <v>103184637.33018354</v>
      </c>
    </row>
    <row r="100" spans="1:50" x14ac:dyDescent="0.15">
      <c r="C100" s="7">
        <v>11</v>
      </c>
      <c r="D100" s="7">
        <f t="shared" si="100"/>
        <v>2.75972691342806</v>
      </c>
      <c r="E100" s="10">
        <f t="shared" si="101"/>
        <v>7.9316374001907297</v>
      </c>
      <c r="F100" s="7" t="s">
        <v>85</v>
      </c>
      <c r="G100" s="1">
        <v>12</v>
      </c>
      <c r="H100" s="9">
        <f t="shared" si="84"/>
        <v>2.75972691342806</v>
      </c>
      <c r="I100" s="9">
        <f t="shared" si="85"/>
        <v>275.90972691342802</v>
      </c>
      <c r="J100" s="9">
        <f t="shared" si="86"/>
        <v>2.4891572182146934E-2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11.306274562755416</v>
      </c>
      <c r="P100" s="9">
        <f t="shared" si="89"/>
        <v>0.28143094938999819</v>
      </c>
      <c r="Q100" s="12">
        <f t="shared" si="90"/>
        <v>0.12664392722549919</v>
      </c>
      <c r="R100" s="9">
        <f t="shared" si="91"/>
        <v>2.3873737500000001</v>
      </c>
      <c r="S100" s="13">
        <f t="shared" si="92"/>
        <v>5.304738197171649E-2</v>
      </c>
      <c r="T100" s="2">
        <f t="shared" si="93"/>
        <v>0.51</v>
      </c>
      <c r="U100" s="14">
        <f t="shared" si="94"/>
        <v>2.7054164805575411E-2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3.8493830688880987E-2</v>
      </c>
      <c r="AK100" s="9">
        <f t="shared" si="96"/>
        <v>10.4025</v>
      </c>
      <c r="AL100" s="1">
        <f t="shared" si="97"/>
        <v>0.45</v>
      </c>
      <c r="AM100" s="17">
        <f t="shared" si="98"/>
        <v>25408.333333333332</v>
      </c>
      <c r="AN100" s="1">
        <f t="shared" si="99"/>
        <v>101743116.06971386</v>
      </c>
      <c r="AO100" s="1">
        <f>SUM(AN89:AN100)</f>
        <v>2178128360.6448212</v>
      </c>
    </row>
    <row r="101" spans="1:50" x14ac:dyDescent="0.15">
      <c r="C101" s="7">
        <v>12</v>
      </c>
      <c r="D101" s="7">
        <f t="shared" si="100"/>
        <v>-1.2719098417061001</v>
      </c>
      <c r="E101" s="10">
        <f t="shared" si="101"/>
        <v>2.75972691342806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1.9923650516451601</v>
      </c>
      <c r="E105" s="7"/>
      <c r="F105" s="7"/>
      <c r="G105" s="1">
        <v>1</v>
      </c>
      <c r="H105" s="9">
        <f t="shared" ref="H105:H116" si="103">E106</f>
        <v>1.9923650516451601</v>
      </c>
      <c r="I105" s="9">
        <f t="shared" ref="I105:I116" si="104">H105+273.15</f>
        <v>275.14236505164513</v>
      </c>
      <c r="J105" s="9">
        <f t="shared" ref="J105:J116" si="105">EXP(($C$15*(I105-$C$13))/($C$16*I105*$C$13))</f>
        <v>2.2558398497360816E-2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1.4615365502121455E-2</v>
      </c>
      <c r="Q105" s="12">
        <f t="shared" ref="Q105:Q116" si="109">P105*$B$107</f>
        <v>4.3846096506364365E-3</v>
      </c>
      <c r="R105" s="9">
        <f t="shared" ref="R105:R116" si="110">L105*$B$107</f>
        <v>0.19436706250000002</v>
      </c>
      <c r="S105" s="13">
        <f t="shared" ref="S105:S116" si="111">Q105/R105</f>
        <v>2.2558398497360816E-2</v>
      </c>
      <c r="T105" s="2">
        <f t="shared" ref="T105:T116" si="112">$B$106/100</f>
        <v>0.01</v>
      </c>
      <c r="U105" s="14">
        <f t="shared" ref="U105:U116" si="113">S105*T105</f>
        <v>2.2558398497360817E-4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5.7155839849736085E-3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739.16666666666663</v>
      </c>
      <c r="AX105" s="1">
        <f t="shared" ref="AX105:AX116" si="120">AW105*10000*AV105*0.67*AU105*AT105</f>
        <v>550174.50110768632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-1.6588989046325999</v>
      </c>
      <c r="E106" s="10">
        <f t="shared" ref="E106:E117" si="122">D105</f>
        <v>1.9923650516451601</v>
      </c>
      <c r="F106" s="7" t="s">
        <v>83</v>
      </c>
      <c r="G106" s="1">
        <v>2</v>
      </c>
      <c r="H106" s="9">
        <f t="shared" si="103"/>
        <v>-1.6588989046325999</v>
      </c>
      <c r="I106" s="9">
        <f t="shared" si="104"/>
        <v>271.49110109536736</v>
      </c>
      <c r="J106" s="9">
        <f t="shared" si="105"/>
        <v>1.4015646518531599E-2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1.2811650511645454</v>
      </c>
      <c r="P106" s="9">
        <f t="shared" si="108"/>
        <v>1.7956356489018718E-2</v>
      </c>
      <c r="Q106" s="12">
        <f t="shared" si="109"/>
        <v>5.3869069467056153E-3</v>
      </c>
      <c r="R106" s="9">
        <f t="shared" si="110"/>
        <v>0.19436706250000002</v>
      </c>
      <c r="S106" s="13">
        <f t="shared" si="111"/>
        <v>2.7715122497700015E-2</v>
      </c>
      <c r="T106" s="2">
        <f t="shared" si="112"/>
        <v>0.01</v>
      </c>
      <c r="U106" s="14">
        <f t="shared" si="113"/>
        <v>2.7715122497700014E-4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5.7671512249770004E-3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739.16666666666663</v>
      </c>
      <c r="AX106" s="1">
        <f t="shared" si="120"/>
        <v>555138.29494169424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-7.0918362943445397</v>
      </c>
      <c r="E107" s="10">
        <f t="shared" si="122"/>
        <v>-1.6588989046325999</v>
      </c>
      <c r="F107" s="7" t="s">
        <v>83</v>
      </c>
      <c r="G107" s="1">
        <v>3</v>
      </c>
      <c r="H107" s="9">
        <f t="shared" si="103"/>
        <v>-7.0918362943445397</v>
      </c>
      <c r="I107" s="9">
        <f t="shared" si="104"/>
        <v>266.05816370565543</v>
      </c>
      <c r="J107" s="9">
        <f t="shared" si="105"/>
        <v>6.7384168216616802E-3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1.9110989030088601</v>
      </c>
      <c r="P107" s="9">
        <f t="shared" si="108"/>
        <v>1.2877780995894086E-2</v>
      </c>
      <c r="Q107" s="12">
        <f t="shared" si="109"/>
        <v>3.8633342987682258E-3</v>
      </c>
      <c r="R107" s="9">
        <f t="shared" si="110"/>
        <v>0.19436706250000002</v>
      </c>
      <c r="S107" s="13">
        <f t="shared" si="111"/>
        <v>1.9876486525427759E-2</v>
      </c>
      <c r="T107" s="2">
        <f t="shared" si="112"/>
        <v>0.01</v>
      </c>
      <c r="U107" s="14">
        <f t="shared" si="113"/>
        <v>1.9876486525427761E-4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5.6887648652542777E-3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739.16666666666663</v>
      </c>
      <c r="AX107" s="1">
        <f t="shared" si="120"/>
        <v>547592.92836717167</v>
      </c>
    </row>
    <row r="108" spans="1:50" x14ac:dyDescent="0.15">
      <c r="C108" s="7">
        <v>3</v>
      </c>
      <c r="D108" s="7">
        <f t="shared" si="121"/>
        <v>-2.4047048888292899</v>
      </c>
      <c r="E108" s="10">
        <f t="shared" si="122"/>
        <v>-7.0918362943445397</v>
      </c>
      <c r="F108" s="7" t="s">
        <v>83</v>
      </c>
      <c r="G108" s="1">
        <v>4</v>
      </c>
      <c r="H108" s="9">
        <f t="shared" si="103"/>
        <v>-2.4047048888292899</v>
      </c>
      <c r="I108" s="9">
        <f t="shared" si="104"/>
        <v>270.74529511117066</v>
      </c>
      <c r="J108" s="9">
        <f t="shared" si="105"/>
        <v>1.2697200749636534E-2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2.5461113303462994</v>
      </c>
      <c r="P108" s="9">
        <f t="shared" si="108"/>
        <v>3.2328486692331106E-2</v>
      </c>
      <c r="Q108" s="12">
        <f t="shared" si="109"/>
        <v>9.6985460076993314E-3</v>
      </c>
      <c r="R108" s="9">
        <f t="shared" si="110"/>
        <v>0.19436706250000002</v>
      </c>
      <c r="S108" s="13">
        <f t="shared" si="111"/>
        <v>4.9898094270469977E-2</v>
      </c>
      <c r="T108" s="2">
        <f t="shared" si="112"/>
        <v>0.01</v>
      </c>
      <c r="U108" s="14">
        <f t="shared" si="113"/>
        <v>4.9898094270469978E-4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5.9889809427046995E-3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739.16666666666663</v>
      </c>
      <c r="AX108" s="1">
        <f t="shared" si="120"/>
        <v>576491.32808801043</v>
      </c>
    </row>
    <row r="109" spans="1:50" x14ac:dyDescent="0.15">
      <c r="C109" s="7">
        <v>4</v>
      </c>
      <c r="D109" s="7">
        <f t="shared" si="121"/>
        <v>7.9618512074770704</v>
      </c>
      <c r="E109" s="10">
        <f t="shared" si="122"/>
        <v>-2.4047048888292899</v>
      </c>
      <c r="F109" s="7" t="s">
        <v>83</v>
      </c>
      <c r="G109" s="1">
        <v>5</v>
      </c>
      <c r="H109" s="9">
        <f t="shared" si="103"/>
        <v>7.9618512074770704</v>
      </c>
      <c r="I109" s="9">
        <f t="shared" si="104"/>
        <v>281.11185120747706</v>
      </c>
      <c r="J109" s="9">
        <f t="shared" si="105"/>
        <v>4.7826750998474547E-2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2.38809370147127</v>
      </c>
      <c r="O109" s="9">
        <f t="shared" si="123"/>
        <v>0.77357935051603199</v>
      </c>
      <c r="P109" s="9">
        <f t="shared" si="108"/>
        <v>3.6997786974691922E-2</v>
      </c>
      <c r="Q109" s="12">
        <f t="shared" si="109"/>
        <v>1.1099336092407576E-2</v>
      </c>
      <c r="R109" s="9">
        <f t="shared" si="110"/>
        <v>0.19436706250000002</v>
      </c>
      <c r="S109" s="13">
        <f t="shared" si="111"/>
        <v>5.7105025664559675E-2</v>
      </c>
      <c r="T109" s="2">
        <f t="shared" si="112"/>
        <v>0.01</v>
      </c>
      <c r="U109" s="14">
        <f t="shared" si="113"/>
        <v>5.7105025664559673E-4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6.0610502566455964E-3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739.16666666666663</v>
      </c>
      <c r="AX109" s="1">
        <f t="shared" si="120"/>
        <v>583428.62425002095</v>
      </c>
    </row>
    <row r="110" spans="1:50" x14ac:dyDescent="0.15">
      <c r="C110" s="7">
        <v>5</v>
      </c>
      <c r="D110" s="7">
        <f t="shared" si="121"/>
        <v>15.3429809934368</v>
      </c>
      <c r="E110" s="10">
        <f t="shared" si="122"/>
        <v>7.9618512074770704</v>
      </c>
      <c r="F110" s="7" t="s">
        <v>85</v>
      </c>
      <c r="G110" s="1">
        <v>6</v>
      </c>
      <c r="H110" s="9">
        <f t="shared" si="103"/>
        <v>15.3429809934368</v>
      </c>
      <c r="I110" s="9">
        <f t="shared" si="104"/>
        <v>288.49298099343679</v>
      </c>
      <c r="J110" s="9">
        <f t="shared" si="105"/>
        <v>0.11602082837276852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1.3844717718746735</v>
      </c>
      <c r="P110" s="9">
        <f t="shared" si="108"/>
        <v>0.16062756183161422</v>
      </c>
      <c r="Q110" s="12">
        <f t="shared" si="109"/>
        <v>4.8188268549484263E-2</v>
      </c>
      <c r="R110" s="9">
        <f t="shared" si="110"/>
        <v>0.19436706250000002</v>
      </c>
      <c r="S110" s="13">
        <f t="shared" si="111"/>
        <v>0.24792404602752208</v>
      </c>
      <c r="T110" s="2">
        <f t="shared" si="112"/>
        <v>0.01</v>
      </c>
      <c r="U110" s="14">
        <f t="shared" si="113"/>
        <v>2.4792404602752209E-3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7.9692404602752197E-3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739.16666666666663</v>
      </c>
      <c r="AX110" s="1">
        <f t="shared" si="120"/>
        <v>767108.47149932175</v>
      </c>
    </row>
    <row r="111" spans="1:50" x14ac:dyDescent="0.15">
      <c r="C111" s="7">
        <v>6</v>
      </c>
      <c r="D111" s="7">
        <f t="shared" si="121"/>
        <v>15.8386523619405</v>
      </c>
      <c r="E111" s="10">
        <f t="shared" si="122"/>
        <v>15.3429809934368</v>
      </c>
      <c r="F111" s="7" t="s">
        <v>83</v>
      </c>
      <c r="G111" s="1">
        <v>7</v>
      </c>
      <c r="H111" s="9">
        <f t="shared" si="103"/>
        <v>15.8386523619405</v>
      </c>
      <c r="I111" s="9">
        <f t="shared" si="104"/>
        <v>288.98865236194047</v>
      </c>
      <c r="J111" s="9">
        <f t="shared" si="105"/>
        <v>0.12293532424799601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1.8717344183763929</v>
      </c>
      <c r="P111" s="9">
        <f t="shared" si="108"/>
        <v>0.23010227762923607</v>
      </c>
      <c r="Q111" s="12">
        <f t="shared" si="109"/>
        <v>6.9030683288770822E-2</v>
      </c>
      <c r="R111" s="9">
        <f t="shared" si="110"/>
        <v>0.19436706250000002</v>
      </c>
      <c r="S111" s="13">
        <f t="shared" si="111"/>
        <v>0.35515628214410461</v>
      </c>
      <c r="T111" s="2">
        <f t="shared" si="112"/>
        <v>0.01</v>
      </c>
      <c r="U111" s="14">
        <f t="shared" si="113"/>
        <v>3.5515628214410461E-3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1.3501562821441045E-2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739.16666666666663</v>
      </c>
      <c r="AX111" s="1">
        <f t="shared" si="120"/>
        <v>1299642.4528078581</v>
      </c>
    </row>
    <row r="112" spans="1:50" x14ac:dyDescent="0.15">
      <c r="C112" s="7">
        <v>7</v>
      </c>
      <c r="D112" s="7">
        <f t="shared" si="121"/>
        <v>19.935434252302599</v>
      </c>
      <c r="E112" s="10">
        <f t="shared" si="122"/>
        <v>15.8386523619405</v>
      </c>
      <c r="F112" s="7" t="s">
        <v>83</v>
      </c>
      <c r="G112" s="1">
        <v>8</v>
      </c>
      <c r="H112" s="9">
        <f t="shared" si="103"/>
        <v>19.935434252302599</v>
      </c>
      <c r="I112" s="9">
        <f t="shared" si="104"/>
        <v>293.08543425230255</v>
      </c>
      <c r="J112" s="9">
        <f t="shared" si="105"/>
        <v>0.19688462954889296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2.2895223490804901</v>
      </c>
      <c r="P112" s="9">
        <f t="shared" si="108"/>
        <v>0.4507717595426235</v>
      </c>
      <c r="Q112" s="12">
        <f t="shared" si="109"/>
        <v>0.13523152786278705</v>
      </c>
      <c r="R112" s="9">
        <f t="shared" si="110"/>
        <v>0.19436706250000002</v>
      </c>
      <c r="S112" s="13">
        <f t="shared" si="111"/>
        <v>0.69575331397925011</v>
      </c>
      <c r="T112" s="2">
        <f t="shared" si="112"/>
        <v>0.01</v>
      </c>
      <c r="U112" s="14">
        <f t="shared" si="113"/>
        <v>6.9575331397925015E-3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1.6907533139792503E-2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739.16666666666663</v>
      </c>
      <c r="AX112" s="1">
        <f t="shared" si="120"/>
        <v>1627496.6188236258</v>
      </c>
    </row>
    <row r="113" spans="1:53" x14ac:dyDescent="0.15">
      <c r="C113" s="7">
        <v>8</v>
      </c>
      <c r="D113" s="7">
        <f t="shared" si="121"/>
        <v>18.571452683674199</v>
      </c>
      <c r="E113" s="10">
        <f t="shared" si="122"/>
        <v>19.935434252302599</v>
      </c>
      <c r="F113" s="7" t="s">
        <v>83</v>
      </c>
      <c r="G113" s="1">
        <v>9</v>
      </c>
      <c r="H113" s="9">
        <f t="shared" si="103"/>
        <v>18.571452683674199</v>
      </c>
      <c r="I113" s="9">
        <f t="shared" si="104"/>
        <v>291.72145268367416</v>
      </c>
      <c r="J113" s="9">
        <f t="shared" si="105"/>
        <v>0.1685589701113091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2.4866407978712002</v>
      </c>
      <c r="P113" s="9">
        <f t="shared" si="108"/>
        <v>0.41914561192593347</v>
      </c>
      <c r="Q113" s="12">
        <f t="shared" si="109"/>
        <v>0.12574368357778004</v>
      </c>
      <c r="R113" s="9">
        <f t="shared" si="110"/>
        <v>0.19436706250000002</v>
      </c>
      <c r="S113" s="13">
        <f t="shared" si="111"/>
        <v>0.646939259977652</v>
      </c>
      <c r="T113" s="2">
        <f t="shared" si="112"/>
        <v>0.01</v>
      </c>
      <c r="U113" s="14">
        <f t="shared" si="113"/>
        <v>6.4693925997765201E-3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1.6419392599776522E-2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739.16666666666663</v>
      </c>
      <c r="AX113" s="1">
        <f t="shared" si="120"/>
        <v>1580508.8606558191</v>
      </c>
    </row>
    <row r="114" spans="1:53" x14ac:dyDescent="0.15">
      <c r="C114" s="7">
        <v>9</v>
      </c>
      <c r="D114" s="7">
        <f t="shared" si="121"/>
        <v>14.4225821740966</v>
      </c>
      <c r="E114" s="10">
        <f t="shared" si="122"/>
        <v>18.571452683674199</v>
      </c>
      <c r="F114" s="7" t="s">
        <v>83</v>
      </c>
      <c r="G114" s="1">
        <v>10</v>
      </c>
      <c r="H114" s="9">
        <f t="shared" si="103"/>
        <v>14.4225821740966</v>
      </c>
      <c r="I114" s="9">
        <f t="shared" si="104"/>
        <v>287.57258217409657</v>
      </c>
      <c r="J114" s="9">
        <f t="shared" si="105"/>
        <v>0.10414128711693819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2.7153853942786004</v>
      </c>
      <c r="P114" s="9">
        <f t="shared" si="108"/>
        <v>0.28278372997870815</v>
      </c>
      <c r="Q114" s="12">
        <f t="shared" si="109"/>
        <v>8.4835118993612443E-2</v>
      </c>
      <c r="R114" s="9">
        <f t="shared" si="110"/>
        <v>0.19436706250000002</v>
      </c>
      <c r="S114" s="13">
        <f t="shared" si="111"/>
        <v>0.43646859659471593</v>
      </c>
      <c r="T114" s="2">
        <f t="shared" si="112"/>
        <v>0.01</v>
      </c>
      <c r="U114" s="14">
        <f t="shared" si="113"/>
        <v>4.3646859659471592E-3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1.431468596594716E-2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739.16666666666663</v>
      </c>
      <c r="AX114" s="1">
        <f t="shared" si="120"/>
        <v>1377912.6035997777</v>
      </c>
    </row>
    <row r="115" spans="1:53" x14ac:dyDescent="0.15">
      <c r="C115" s="7">
        <v>10</v>
      </c>
      <c r="D115" s="7">
        <f t="shared" si="121"/>
        <v>7.9316374001907297</v>
      </c>
      <c r="E115" s="10">
        <f t="shared" si="122"/>
        <v>14.4225821740966</v>
      </c>
      <c r="F115" s="7" t="s">
        <v>83</v>
      </c>
      <c r="G115" s="1">
        <v>11</v>
      </c>
      <c r="H115" s="9">
        <f t="shared" si="103"/>
        <v>7.9316374001907297</v>
      </c>
      <c r="I115" s="9">
        <f t="shared" si="104"/>
        <v>281.08163740019069</v>
      </c>
      <c r="J115" s="9">
        <f t="shared" si="105"/>
        <v>4.7649016288706887E-2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2.3109715810848979</v>
      </c>
      <c r="O115" s="9">
        <f t="shared" si="123"/>
        <v>0.76952029154832768</v>
      </c>
      <c r="P115" s="9">
        <f t="shared" si="108"/>
        <v>3.6666884906476738E-2</v>
      </c>
      <c r="Q115" s="12">
        <f t="shared" si="109"/>
        <v>1.1000065471943021E-2</v>
      </c>
      <c r="R115" s="9">
        <f t="shared" si="110"/>
        <v>0.19436706250000002</v>
      </c>
      <c r="S115" s="13">
        <f t="shared" si="111"/>
        <v>5.6594287789594085E-2</v>
      </c>
      <c r="T115" s="2">
        <f t="shared" si="112"/>
        <v>0.01</v>
      </c>
      <c r="U115" s="14">
        <f t="shared" si="113"/>
        <v>5.6594287789594089E-4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6.0559428778959408E-3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739.16666666666663</v>
      </c>
      <c r="AX115" s="1">
        <f t="shared" si="120"/>
        <v>582936.99477472203</v>
      </c>
    </row>
    <row r="116" spans="1:53" x14ac:dyDescent="0.15">
      <c r="C116" s="7">
        <v>11</v>
      </c>
      <c r="D116" s="7">
        <f t="shared" si="121"/>
        <v>2.75972691342806</v>
      </c>
      <c r="E116" s="10">
        <f t="shared" si="122"/>
        <v>7.9316374001907297</v>
      </c>
      <c r="F116" s="7" t="s">
        <v>85</v>
      </c>
      <c r="G116" s="1">
        <v>12</v>
      </c>
      <c r="H116" s="9">
        <f t="shared" si="103"/>
        <v>2.75972691342806</v>
      </c>
      <c r="I116" s="9">
        <f t="shared" si="104"/>
        <v>275.90972691342802</v>
      </c>
      <c r="J116" s="9">
        <f t="shared" si="105"/>
        <v>2.4891572182146934E-2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1.3807436149751844</v>
      </c>
      <c r="P116" s="9">
        <f t="shared" si="108"/>
        <v>3.4368879357193294E-2</v>
      </c>
      <c r="Q116" s="12">
        <f t="shared" si="109"/>
        <v>1.0310663807157987E-2</v>
      </c>
      <c r="R116" s="9">
        <f t="shared" si="110"/>
        <v>0.19436706250000002</v>
      </c>
      <c r="S116" s="13">
        <f t="shared" si="111"/>
        <v>5.3047381971716462E-2</v>
      </c>
      <c r="T116" s="2">
        <f t="shared" si="112"/>
        <v>0.01</v>
      </c>
      <c r="U116" s="14">
        <f t="shared" si="113"/>
        <v>5.3047381971716464E-4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6.0204738197171649E-3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739.16666666666663</v>
      </c>
      <c r="AX116" s="1">
        <f t="shared" si="120"/>
        <v>579522.79048001289</v>
      </c>
      <c r="AY116" s="1">
        <f>SUM(AX105:AX116)</f>
        <v>10627954.469395719</v>
      </c>
    </row>
    <row r="117" spans="1:53" x14ac:dyDescent="0.15">
      <c r="C117" s="7">
        <v>12</v>
      </c>
      <c r="D117" s="7">
        <f t="shared" si="121"/>
        <v>-1.2719098417061001</v>
      </c>
      <c r="E117" s="10">
        <f t="shared" si="122"/>
        <v>2.75972691342806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1.9923650516451601</v>
      </c>
      <c r="E121" s="7"/>
      <c r="F121" s="7"/>
      <c r="G121" s="1">
        <v>1</v>
      </c>
      <c r="H121" s="9">
        <f t="shared" ref="H121:H132" si="124">E122</f>
        <v>1.9923650516451601</v>
      </c>
      <c r="I121" s="9">
        <f t="shared" ref="I121:I132" si="125">H121+273.15</f>
        <v>275.14236505164513</v>
      </c>
      <c r="J121" s="9">
        <f t="shared" ref="J121:J132" si="126">EXP(($C$15*(I121-$C$13))/($C$16*I121*$C$13))</f>
        <v>2.2558398497360816E-2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6.4223760521986244E-3</v>
      </c>
      <c r="Q121" s="12">
        <f t="shared" ref="Q121:Q132" si="130">P121*$B$123</f>
        <v>2.119384097225546E-3</v>
      </c>
      <c r="R121" s="9">
        <f t="shared" ref="R121:R132" si="131">L121*$B$123</f>
        <v>9.3951000000000007E-2</v>
      </c>
      <c r="S121" s="13">
        <f t="shared" ref="S121:S132" si="132">Q121/R121</f>
        <v>2.2558398497360813E-2</v>
      </c>
      <c r="T121" s="2">
        <f t="shared" ref="T121:T132" si="133">$B$122/100</f>
        <v>0.01</v>
      </c>
      <c r="U121" s="14">
        <f t="shared" ref="U121:U132" si="134">S121*T121</f>
        <v>2.2558398497360814E-4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5.7155839849736085E-3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-1.6588989046325999</v>
      </c>
      <c r="E122" s="10">
        <f t="shared" ref="E122:E133" si="145">D121</f>
        <v>1.9923650516451601</v>
      </c>
      <c r="F122" s="7" t="s">
        <v>83</v>
      </c>
      <c r="G122" s="1">
        <v>2</v>
      </c>
      <c r="H122" s="9">
        <f t="shared" si="124"/>
        <v>-1.6588989046325999</v>
      </c>
      <c r="I122" s="9">
        <f t="shared" si="125"/>
        <v>271.49110109536736</v>
      </c>
      <c r="J122" s="9">
        <f t="shared" si="126"/>
        <v>1.4015646518531599E-2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0.56297762394780138</v>
      </c>
      <c r="P122" s="9">
        <f t="shared" si="129"/>
        <v>7.8904953750951936E-3</v>
      </c>
      <c r="Q122" s="12">
        <f t="shared" si="130"/>
        <v>2.6038634737814139E-3</v>
      </c>
      <c r="R122" s="9">
        <f t="shared" si="131"/>
        <v>9.3951000000000007E-2</v>
      </c>
      <c r="S122" s="13">
        <f t="shared" si="132"/>
        <v>2.7715122497700011E-2</v>
      </c>
      <c r="T122" s="2">
        <f t="shared" si="133"/>
        <v>0.01</v>
      </c>
      <c r="U122" s="14">
        <f t="shared" si="134"/>
        <v>2.7715122497700014E-4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5.7671512249770004E-3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-7.0918362943445397</v>
      </c>
      <c r="E123" s="10">
        <f t="shared" si="145"/>
        <v>-1.6588989046325999</v>
      </c>
      <c r="F123" s="7" t="s">
        <v>83</v>
      </c>
      <c r="G123" s="1">
        <v>3</v>
      </c>
      <c r="H123" s="9">
        <f t="shared" si="124"/>
        <v>-7.0918362943445397</v>
      </c>
      <c r="I123" s="9">
        <f t="shared" si="125"/>
        <v>266.05816370565543</v>
      </c>
      <c r="J123" s="9">
        <f t="shared" si="126"/>
        <v>6.7384168216616802E-3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0.83978712857270621</v>
      </c>
      <c r="P123" s="9">
        <f t="shared" si="129"/>
        <v>5.6588357137892838E-3</v>
      </c>
      <c r="Q123" s="12">
        <f t="shared" si="130"/>
        <v>1.8674157855504637E-3</v>
      </c>
      <c r="R123" s="9">
        <f t="shared" si="131"/>
        <v>9.3951000000000007E-2</v>
      </c>
      <c r="S123" s="13">
        <f t="shared" si="132"/>
        <v>1.9876486525427763E-2</v>
      </c>
      <c r="T123" s="2">
        <f t="shared" si="133"/>
        <v>0.01</v>
      </c>
      <c r="U123" s="14">
        <f t="shared" si="134"/>
        <v>1.9876486525427763E-4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5.6887648652542777E-3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-2.4047048888292899</v>
      </c>
      <c r="E124" s="10">
        <f t="shared" si="145"/>
        <v>-7.0918362943445397</v>
      </c>
      <c r="F124" s="7" t="s">
        <v>83</v>
      </c>
      <c r="G124" s="1">
        <v>4</v>
      </c>
      <c r="H124" s="9">
        <f t="shared" si="124"/>
        <v>-2.4047048888292899</v>
      </c>
      <c r="I124" s="9">
        <f t="shared" si="125"/>
        <v>270.74529511117066</v>
      </c>
      <c r="J124" s="9">
        <f t="shared" si="126"/>
        <v>1.2697200749636534E-2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1.1188282928589171</v>
      </c>
      <c r="P124" s="9">
        <f t="shared" si="129"/>
        <v>1.4205987438802805E-2</v>
      </c>
      <c r="Q124" s="12">
        <f t="shared" si="130"/>
        <v>4.6879758548049261E-3</v>
      </c>
      <c r="R124" s="9">
        <f t="shared" si="131"/>
        <v>9.3951000000000007E-2</v>
      </c>
      <c r="S124" s="13">
        <f t="shared" si="132"/>
        <v>4.9898094270469991E-2</v>
      </c>
      <c r="T124" s="2">
        <f t="shared" si="133"/>
        <v>0.01</v>
      </c>
      <c r="U124" s="14">
        <f t="shared" si="134"/>
        <v>4.9898094270469989E-4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5.9889809427046995E-3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7.9618512074770704</v>
      </c>
      <c r="E125" s="10">
        <f t="shared" si="145"/>
        <v>-2.4047048888292899</v>
      </c>
      <c r="F125" s="7" t="s">
        <v>83</v>
      </c>
      <c r="G125" s="1">
        <v>5</v>
      </c>
      <c r="H125" s="9">
        <f t="shared" si="124"/>
        <v>7.9618512074770704</v>
      </c>
      <c r="I125" s="9">
        <f t="shared" si="125"/>
        <v>281.11185120747706</v>
      </c>
      <c r="J125" s="9">
        <f t="shared" si="126"/>
        <v>4.7826750998474547E-2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1.0493911901491086</v>
      </c>
      <c r="O125" s="9">
        <f t="shared" si="146"/>
        <v>0.33993111527100561</v>
      </c>
      <c r="P125" s="9">
        <f t="shared" si="129"/>
        <v>1.6257800806700133E-2</v>
      </c>
      <c r="Q125" s="12">
        <f t="shared" si="130"/>
        <v>5.3650742662110446E-3</v>
      </c>
      <c r="R125" s="9">
        <f t="shared" si="131"/>
        <v>9.3951000000000007E-2</v>
      </c>
      <c r="S125" s="13">
        <f t="shared" si="132"/>
        <v>5.7105025664559654E-2</v>
      </c>
      <c r="T125" s="2">
        <f t="shared" si="133"/>
        <v>0.01</v>
      </c>
      <c r="U125" s="14">
        <f t="shared" si="134"/>
        <v>5.7105025664559651E-4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6.0610502566455964E-3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15.3429809934368</v>
      </c>
      <c r="E126" s="10">
        <f t="shared" si="145"/>
        <v>7.9618512074770704</v>
      </c>
      <c r="F126" s="7" t="s">
        <v>85</v>
      </c>
      <c r="G126" s="1">
        <v>6</v>
      </c>
      <c r="H126" s="9">
        <f t="shared" si="124"/>
        <v>15.3429809934368</v>
      </c>
      <c r="I126" s="9">
        <f t="shared" si="125"/>
        <v>288.49298099343679</v>
      </c>
      <c r="J126" s="9">
        <f t="shared" si="126"/>
        <v>0.11602082837276852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0.60837331446430543</v>
      </c>
      <c r="P126" s="9">
        <f t="shared" si="129"/>
        <v>7.0583975904035506E-2</v>
      </c>
      <c r="Q126" s="12">
        <f t="shared" si="130"/>
        <v>2.3292712048331717E-2</v>
      </c>
      <c r="R126" s="9">
        <f t="shared" si="131"/>
        <v>9.3951000000000007E-2</v>
      </c>
      <c r="S126" s="13">
        <f t="shared" si="132"/>
        <v>0.24792404602752197</v>
      </c>
      <c r="T126" s="2">
        <f t="shared" si="133"/>
        <v>0.01</v>
      </c>
      <c r="U126" s="14">
        <f t="shared" si="134"/>
        <v>2.4792404602752196E-3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7.9692404602752197E-3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15.8386523619405</v>
      </c>
      <c r="E127" s="10">
        <f t="shared" si="145"/>
        <v>15.3429809934368</v>
      </c>
      <c r="F127" s="7" t="s">
        <v>83</v>
      </c>
      <c r="G127" s="1">
        <v>7</v>
      </c>
      <c r="H127" s="9">
        <f t="shared" si="124"/>
        <v>15.8386523619405</v>
      </c>
      <c r="I127" s="9">
        <f t="shared" si="125"/>
        <v>288.98865236194047</v>
      </c>
      <c r="J127" s="9">
        <f t="shared" si="126"/>
        <v>0.12293532424799601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0.82248933856026996</v>
      </c>
      <c r="P127" s="9">
        <f t="shared" si="129"/>
        <v>0.10111299352642655</v>
      </c>
      <c r="Q127" s="12">
        <f t="shared" si="130"/>
        <v>3.3367287863720764E-2</v>
      </c>
      <c r="R127" s="9">
        <f t="shared" si="131"/>
        <v>9.3951000000000007E-2</v>
      </c>
      <c r="S127" s="13">
        <f t="shared" si="132"/>
        <v>0.3551562821441045</v>
      </c>
      <c r="T127" s="2">
        <f t="shared" si="133"/>
        <v>0.01</v>
      </c>
      <c r="U127" s="14">
        <f t="shared" si="134"/>
        <v>3.5515628214410448E-3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1.3501562821441045E-2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19.935434252302599</v>
      </c>
      <c r="E128" s="10">
        <f t="shared" si="145"/>
        <v>15.8386523619405</v>
      </c>
      <c r="F128" s="7" t="s">
        <v>83</v>
      </c>
      <c r="G128" s="1">
        <v>8</v>
      </c>
      <c r="H128" s="9">
        <f t="shared" si="124"/>
        <v>19.935434252302599</v>
      </c>
      <c r="I128" s="9">
        <f t="shared" si="125"/>
        <v>293.08543425230255</v>
      </c>
      <c r="J128" s="9">
        <f t="shared" si="126"/>
        <v>0.19688462954889296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1.0060763450338435</v>
      </c>
      <c r="P128" s="9">
        <f t="shared" si="129"/>
        <v>0.19808096848989248</v>
      </c>
      <c r="Q128" s="12">
        <f t="shared" si="130"/>
        <v>6.5366719601664527E-2</v>
      </c>
      <c r="R128" s="9">
        <f t="shared" si="131"/>
        <v>9.3951000000000007E-2</v>
      </c>
      <c r="S128" s="13">
        <f t="shared" si="132"/>
        <v>0.69575331397925011</v>
      </c>
      <c r="T128" s="2">
        <f t="shared" si="133"/>
        <v>0.01</v>
      </c>
      <c r="U128" s="14">
        <f t="shared" si="134"/>
        <v>6.9575331397925015E-3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1.6907533139792503E-2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18.571452683674199</v>
      </c>
      <c r="E129" s="10">
        <f t="shared" si="145"/>
        <v>19.935434252302599</v>
      </c>
      <c r="F129" s="7" t="s">
        <v>83</v>
      </c>
      <c r="G129" s="1">
        <v>9</v>
      </c>
      <c r="H129" s="9">
        <f t="shared" si="124"/>
        <v>18.571452683674199</v>
      </c>
      <c r="I129" s="9">
        <f t="shared" si="125"/>
        <v>291.72145268367416</v>
      </c>
      <c r="J129" s="9">
        <f t="shared" si="126"/>
        <v>0.1685589701113091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1.0926953765439509</v>
      </c>
      <c r="P129" s="9">
        <f t="shared" si="129"/>
        <v>0.18418360731563746</v>
      </c>
      <c r="Q129" s="12">
        <f t="shared" si="130"/>
        <v>6.0780590414160361E-2</v>
      </c>
      <c r="R129" s="9">
        <f t="shared" si="131"/>
        <v>9.3951000000000007E-2</v>
      </c>
      <c r="S129" s="13">
        <f t="shared" si="132"/>
        <v>0.64693925997765167</v>
      </c>
      <c r="T129" s="2">
        <f t="shared" si="133"/>
        <v>0.01</v>
      </c>
      <c r="U129" s="14">
        <f t="shared" si="134"/>
        <v>6.4693925997765167E-3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1.6419392599776518E-2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14.4225821740966</v>
      </c>
      <c r="E130" s="10">
        <f t="shared" si="145"/>
        <v>18.571452683674199</v>
      </c>
      <c r="F130" s="7" t="s">
        <v>83</v>
      </c>
      <c r="G130" s="1">
        <v>10</v>
      </c>
      <c r="H130" s="9">
        <f t="shared" si="124"/>
        <v>14.4225821740966</v>
      </c>
      <c r="I130" s="9">
        <f t="shared" si="125"/>
        <v>287.57258217409657</v>
      </c>
      <c r="J130" s="9">
        <f t="shared" si="126"/>
        <v>0.10414128711693819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1.1932117692283133</v>
      </c>
      <c r="P130" s="9">
        <f t="shared" si="129"/>
        <v>0.12426260945051558</v>
      </c>
      <c r="Q130" s="12">
        <f t="shared" si="130"/>
        <v>4.1006661118670143E-2</v>
      </c>
      <c r="R130" s="9">
        <f t="shared" si="131"/>
        <v>9.3951000000000007E-2</v>
      </c>
      <c r="S130" s="13">
        <f t="shared" si="132"/>
        <v>0.43646859659471576</v>
      </c>
      <c r="T130" s="2">
        <f t="shared" si="133"/>
        <v>0.01</v>
      </c>
      <c r="U130" s="14">
        <f t="shared" si="134"/>
        <v>4.3646859659471574E-3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1.4314685965947156E-2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7.9316374001907297</v>
      </c>
      <c r="E131" s="10">
        <f t="shared" si="145"/>
        <v>14.4225821740966</v>
      </c>
      <c r="F131" s="7" t="s">
        <v>83</v>
      </c>
      <c r="G131" s="1">
        <v>11</v>
      </c>
      <c r="H131" s="9">
        <f t="shared" si="124"/>
        <v>7.9316374001907297</v>
      </c>
      <c r="I131" s="9">
        <f t="shared" si="125"/>
        <v>281.08163740019069</v>
      </c>
      <c r="J131" s="9">
        <f t="shared" si="126"/>
        <v>4.7649016288706887E-2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1.0155017017889079</v>
      </c>
      <c r="O131" s="9">
        <f t="shared" si="146"/>
        <v>0.3381474579888899</v>
      </c>
      <c r="P131" s="9">
        <f t="shared" si="129"/>
        <v>1.6112393733697442E-2</v>
      </c>
      <c r="Q131" s="12">
        <f t="shared" si="130"/>
        <v>5.3170899321201559E-3</v>
      </c>
      <c r="R131" s="9">
        <f t="shared" si="131"/>
        <v>9.3951000000000007E-2</v>
      </c>
      <c r="S131" s="13">
        <f t="shared" si="132"/>
        <v>5.6594287789594105E-2</v>
      </c>
      <c r="T131" s="2">
        <f t="shared" si="133"/>
        <v>0.01</v>
      </c>
      <c r="U131" s="14">
        <f t="shared" si="134"/>
        <v>5.6594287789594111E-4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6.0559428778959408E-3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2.75972691342806</v>
      </c>
      <c r="E132" s="10">
        <f t="shared" si="145"/>
        <v>7.9316374001907297</v>
      </c>
      <c r="F132" s="7" t="s">
        <v>85</v>
      </c>
      <c r="G132" s="1">
        <v>12</v>
      </c>
      <c r="H132" s="9">
        <f t="shared" si="124"/>
        <v>2.75972691342806</v>
      </c>
      <c r="I132" s="9">
        <f t="shared" si="125"/>
        <v>275.90972691342802</v>
      </c>
      <c r="J132" s="9">
        <f t="shared" si="126"/>
        <v>2.4891572182146934E-2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0.60673506425519241</v>
      </c>
      <c r="P132" s="9">
        <f t="shared" si="129"/>
        <v>1.510258964734768E-2</v>
      </c>
      <c r="Q132" s="12">
        <f t="shared" si="130"/>
        <v>4.9838545836247347E-3</v>
      </c>
      <c r="R132" s="9">
        <f t="shared" si="131"/>
        <v>9.3951000000000007E-2</v>
      </c>
      <c r="S132" s="13">
        <f t="shared" si="132"/>
        <v>5.3047381971716476E-2</v>
      </c>
      <c r="T132" s="2">
        <f t="shared" si="133"/>
        <v>0.01</v>
      </c>
      <c r="U132" s="14">
        <f t="shared" si="134"/>
        <v>5.3047381971716475E-4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6.0204738197171649E-3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-1.2719098417061001</v>
      </c>
      <c r="E133" s="10">
        <f t="shared" si="145"/>
        <v>2.75972691342806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1.9923650516451601</v>
      </c>
      <c r="E136" s="7"/>
      <c r="F136" s="7"/>
      <c r="G136" s="1">
        <v>1</v>
      </c>
      <c r="H136" s="9">
        <f t="shared" ref="H136:H147" si="147">E137</f>
        <v>1.9923650516451601</v>
      </c>
      <c r="I136" s="9">
        <f t="shared" ref="I136:I147" si="148">H136+273.15</f>
        <v>275.14236505164513</v>
      </c>
      <c r="J136" s="9">
        <f t="shared" ref="J136:J147" si="149">EXP(($C$15*(I136-$C$13))/($C$16*I136*$C$13))</f>
        <v>2.2558398497360816E-2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1.7122905382758194E-2</v>
      </c>
      <c r="Q136" s="12">
        <f t="shared" ref="Q136:Q147" si="153">P136*$B$138</f>
        <v>4.4519553995171308E-3</v>
      </c>
      <c r="R136" s="9">
        <f t="shared" ref="R136:R147" si="154">L136*$B$138</f>
        <v>0.19735245833333334</v>
      </c>
      <c r="S136" s="13">
        <f t="shared" ref="S136:S147" si="155">Q136/R136</f>
        <v>2.255839849736082E-2</v>
      </c>
      <c r="T136" s="2">
        <f t="shared" ref="T136:T147" si="156">$B$137/100</f>
        <v>0.01</v>
      </c>
      <c r="U136" s="14">
        <f t="shared" ref="U136:U147" si="157">S136*T136</f>
        <v>2.2558398497360819E-4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5.7155839849736085E-3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-1.6588989046325999</v>
      </c>
      <c r="E137" s="10">
        <f t="shared" ref="E137:E148" si="166">D136</f>
        <v>1.9923650516451601</v>
      </c>
      <c r="F137" s="7" t="s">
        <v>83</v>
      </c>
      <c r="G137" s="1">
        <v>2</v>
      </c>
      <c r="H137" s="9">
        <f t="shared" si="147"/>
        <v>-1.6588989046325999</v>
      </c>
      <c r="I137" s="9">
        <f t="shared" si="148"/>
        <v>271.49110109536736</v>
      </c>
      <c r="J137" s="9">
        <f t="shared" si="149"/>
        <v>1.4015646518531599E-2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1.5009729279505752</v>
      </c>
      <c r="P137" s="9">
        <f t="shared" si="152"/>
        <v>2.1037105992040662E-2</v>
      </c>
      <c r="Q137" s="12">
        <f t="shared" si="153"/>
        <v>5.4696475579305726E-3</v>
      </c>
      <c r="R137" s="9">
        <f t="shared" si="154"/>
        <v>0.19735245833333334</v>
      </c>
      <c r="S137" s="13">
        <f t="shared" si="155"/>
        <v>2.7715122497700018E-2</v>
      </c>
      <c r="T137" s="2">
        <f t="shared" si="156"/>
        <v>0.01</v>
      </c>
      <c r="U137" s="14">
        <f t="shared" si="157"/>
        <v>2.7715122497700019E-4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5.7671512249770004E-3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-7.0918362943445397</v>
      </c>
      <c r="E138" s="10">
        <f t="shared" si="166"/>
        <v>-1.6588989046325999</v>
      </c>
      <c r="F138" s="7" t="s">
        <v>83</v>
      </c>
      <c r="G138" s="1">
        <v>3</v>
      </c>
      <c r="H138" s="9">
        <f t="shared" si="147"/>
        <v>-7.0918362943445397</v>
      </c>
      <c r="I138" s="9">
        <f t="shared" si="148"/>
        <v>266.05816370565543</v>
      </c>
      <c r="J138" s="9">
        <f t="shared" si="149"/>
        <v>6.7384168216616802E-3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2.2389837386252012</v>
      </c>
      <c r="P138" s="9">
        <f t="shared" si="152"/>
        <v>1.5087205687779014E-2</v>
      </c>
      <c r="Q138" s="12">
        <f t="shared" si="153"/>
        <v>3.9226734788225439E-3</v>
      </c>
      <c r="R138" s="9">
        <f t="shared" si="154"/>
        <v>0.19735245833333334</v>
      </c>
      <c r="S138" s="13">
        <f t="shared" si="155"/>
        <v>1.9876486525427763E-2</v>
      </c>
      <c r="T138" s="2">
        <f t="shared" si="156"/>
        <v>0.01</v>
      </c>
      <c r="U138" s="14">
        <f t="shared" si="157"/>
        <v>1.9876486525427763E-4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5.6887648652542777E-3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-2.4047048888292899</v>
      </c>
      <c r="E139" s="10">
        <f t="shared" si="166"/>
        <v>-7.0918362943445397</v>
      </c>
      <c r="F139" s="7" t="s">
        <v>83</v>
      </c>
      <c r="G139" s="1">
        <v>4</v>
      </c>
      <c r="H139" s="9">
        <f t="shared" si="147"/>
        <v>-2.4047048888292899</v>
      </c>
      <c r="I139" s="9">
        <f t="shared" si="148"/>
        <v>270.74529511117066</v>
      </c>
      <c r="J139" s="9">
        <f t="shared" si="149"/>
        <v>1.2697200749636534E-2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2.9829444496040889</v>
      </c>
      <c r="P139" s="9">
        <f t="shared" si="152"/>
        <v>3.7875044501637173E-2</v>
      </c>
      <c r="Q139" s="12">
        <f t="shared" si="153"/>
        <v>9.8475115704256648E-3</v>
      </c>
      <c r="R139" s="9">
        <f t="shared" si="154"/>
        <v>0.19735245833333334</v>
      </c>
      <c r="S139" s="13">
        <f t="shared" si="155"/>
        <v>4.9898094270469977E-2</v>
      </c>
      <c r="T139" s="2">
        <f t="shared" si="156"/>
        <v>0.01</v>
      </c>
      <c r="U139" s="14">
        <f t="shared" si="157"/>
        <v>4.9898094270469978E-4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5.9889809427046995E-3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7.9618512074770704</v>
      </c>
      <c r="E140" s="10">
        <f t="shared" si="166"/>
        <v>-2.4047048888292899</v>
      </c>
      <c r="F140" s="7" t="s">
        <v>83</v>
      </c>
      <c r="G140" s="1">
        <v>5</v>
      </c>
      <c r="H140" s="9">
        <f t="shared" si="147"/>
        <v>7.9618512074770704</v>
      </c>
      <c r="I140" s="9">
        <f t="shared" si="148"/>
        <v>281.11185120747706</v>
      </c>
      <c r="J140" s="9">
        <f t="shared" si="149"/>
        <v>4.7826750998474547E-2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3.7041173217691186</v>
      </c>
      <c r="P140" s="9">
        <f t="shared" si="152"/>
        <v>0.17715589681738805</v>
      </c>
      <c r="Q140" s="12">
        <f t="shared" si="153"/>
        <v>4.6060533172520894E-2</v>
      </c>
      <c r="R140" s="9">
        <f t="shared" si="154"/>
        <v>0.19735245833333334</v>
      </c>
      <c r="S140" s="13">
        <f t="shared" si="155"/>
        <v>0.23339224432017705</v>
      </c>
      <c r="T140" s="2">
        <f t="shared" si="156"/>
        <v>0.01</v>
      </c>
      <c r="U140" s="14">
        <f t="shared" si="157"/>
        <v>2.3339224432017704E-3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7.8239224432017709E-3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15.3429809934368</v>
      </c>
      <c r="E141" s="10">
        <f t="shared" si="166"/>
        <v>7.9618512074770704</v>
      </c>
      <c r="F141" s="7" t="s">
        <v>85</v>
      </c>
      <c r="G141" s="1">
        <v>6</v>
      </c>
      <c r="H141" s="9">
        <f t="shared" si="147"/>
        <v>15.3429809934368</v>
      </c>
      <c r="I141" s="9">
        <f t="shared" si="148"/>
        <v>288.49298099343679</v>
      </c>
      <c r="J141" s="9">
        <f t="shared" si="149"/>
        <v>0.11602082837276852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4.2860093416183966</v>
      </c>
      <c r="P141" s="9">
        <f t="shared" si="152"/>
        <v>0.49726635422799059</v>
      </c>
      <c r="Q141" s="12">
        <f t="shared" si="153"/>
        <v>0.12928925209927755</v>
      </c>
      <c r="R141" s="9">
        <f t="shared" si="154"/>
        <v>0.19735245833333334</v>
      </c>
      <c r="S141" s="13">
        <f t="shared" si="155"/>
        <v>0.65511852850043906</v>
      </c>
      <c r="T141" s="2">
        <f t="shared" si="156"/>
        <v>0.01</v>
      </c>
      <c r="U141" s="14">
        <f t="shared" si="157"/>
        <v>6.5511852850043909E-3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1.2041185285004391E-2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15.8386523619405</v>
      </c>
      <c r="E142" s="10">
        <f t="shared" si="166"/>
        <v>15.3429809934368</v>
      </c>
      <c r="F142" s="7" t="s">
        <v>83</v>
      </c>
      <c r="G142" s="1">
        <v>7</v>
      </c>
      <c r="H142" s="9">
        <f t="shared" si="147"/>
        <v>15.8386523619405</v>
      </c>
      <c r="I142" s="9">
        <f t="shared" si="148"/>
        <v>288.98865236194047</v>
      </c>
      <c r="J142" s="9">
        <f t="shared" si="149"/>
        <v>0.12293532424799601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4.5477909040570728</v>
      </c>
      <c r="P142" s="9">
        <f t="shared" si="152"/>
        <v>0.55908414940234319</v>
      </c>
      <c r="Q142" s="12">
        <f t="shared" si="153"/>
        <v>0.14536187884460924</v>
      </c>
      <c r="R142" s="9">
        <f t="shared" si="154"/>
        <v>0.19735245833333334</v>
      </c>
      <c r="S142" s="13">
        <f t="shared" si="155"/>
        <v>0.73655975746240421</v>
      </c>
      <c r="T142" s="2">
        <f t="shared" si="156"/>
        <v>0.01</v>
      </c>
      <c r="U142" s="14">
        <f t="shared" si="157"/>
        <v>7.3655975746240426E-3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1.7315597574624041E-2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19.935434252302599</v>
      </c>
      <c r="E143" s="10">
        <f t="shared" si="166"/>
        <v>15.8386523619405</v>
      </c>
      <c r="F143" s="7" t="s">
        <v>83</v>
      </c>
      <c r="G143" s="1">
        <v>8</v>
      </c>
      <c r="H143" s="9">
        <f t="shared" si="147"/>
        <v>19.935434252302599</v>
      </c>
      <c r="I143" s="9">
        <f t="shared" si="148"/>
        <v>293.08543425230255</v>
      </c>
      <c r="J143" s="9">
        <f t="shared" si="149"/>
        <v>0.19688462954889296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4.7477546713213963</v>
      </c>
      <c r="P143" s="9">
        <f t="shared" si="152"/>
        <v>0.93475991965213923</v>
      </c>
      <c r="Q143" s="12">
        <f t="shared" si="153"/>
        <v>0.2430375791095562</v>
      </c>
      <c r="R143" s="9">
        <f t="shared" si="154"/>
        <v>0.19735245833333334</v>
      </c>
      <c r="S143" s="13">
        <f t="shared" si="155"/>
        <v>1.2314900009963876</v>
      </c>
      <c r="T143" s="2">
        <f t="shared" si="156"/>
        <v>0.01</v>
      </c>
      <c r="U143" s="14">
        <f t="shared" si="157"/>
        <v>1.2314900009963877E-2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2.2264900009963878E-2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18.571452683674199</v>
      </c>
      <c r="E144" s="10">
        <f t="shared" si="166"/>
        <v>19.935434252302599</v>
      </c>
      <c r="F144" s="7" t="s">
        <v>83</v>
      </c>
      <c r="G144" s="1">
        <v>9</v>
      </c>
      <c r="H144" s="9">
        <f t="shared" si="147"/>
        <v>18.571452683674199</v>
      </c>
      <c r="I144" s="9">
        <f t="shared" si="148"/>
        <v>291.72145268367416</v>
      </c>
      <c r="J144" s="9">
        <f t="shared" si="149"/>
        <v>0.1685589701113091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4.5720426683359241</v>
      </c>
      <c r="P144" s="9">
        <f t="shared" si="152"/>
        <v>0.77065880347966498</v>
      </c>
      <c r="Q144" s="12">
        <f t="shared" si="153"/>
        <v>0.2003712889047129</v>
      </c>
      <c r="R144" s="9">
        <f t="shared" si="154"/>
        <v>0.19735245833333334</v>
      </c>
      <c r="S144" s="13">
        <f t="shared" si="155"/>
        <v>1.0152966453870094</v>
      </c>
      <c r="T144" s="2">
        <f t="shared" si="156"/>
        <v>0.01</v>
      </c>
      <c r="U144" s="14">
        <f t="shared" si="157"/>
        <v>1.0152966453870094E-2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2.0102966453870094E-2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14.4225821740966</v>
      </c>
      <c r="E145" s="10">
        <f t="shared" si="166"/>
        <v>18.571452683674199</v>
      </c>
      <c r="F145" s="7" t="s">
        <v>83</v>
      </c>
      <c r="G145" s="1">
        <v>10</v>
      </c>
      <c r="H145" s="9">
        <f t="shared" si="147"/>
        <v>14.4225821740966</v>
      </c>
      <c r="I145" s="9">
        <f t="shared" si="148"/>
        <v>287.57258217409657</v>
      </c>
      <c r="J145" s="9">
        <f t="shared" si="149"/>
        <v>0.10414128711693819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4.5604317815229258</v>
      </c>
      <c r="P145" s="9">
        <f t="shared" si="152"/>
        <v>0.47492923553678895</v>
      </c>
      <c r="Q145" s="12">
        <f t="shared" si="153"/>
        <v>0.12348160123956513</v>
      </c>
      <c r="R145" s="9">
        <f t="shared" si="154"/>
        <v>0.19735245833333334</v>
      </c>
      <c r="S145" s="13">
        <f t="shared" si="155"/>
        <v>0.62569071742193128</v>
      </c>
      <c r="T145" s="2">
        <f t="shared" si="156"/>
        <v>0.01</v>
      </c>
      <c r="U145" s="14">
        <f t="shared" si="157"/>
        <v>6.2569071742193125E-3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1.6206907174219312E-2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7.9316374001907297</v>
      </c>
      <c r="E146" s="10">
        <f t="shared" si="166"/>
        <v>14.4225821740966</v>
      </c>
      <c r="F146" s="7" t="s">
        <v>83</v>
      </c>
      <c r="G146" s="1">
        <v>11</v>
      </c>
      <c r="H146" s="9">
        <f t="shared" si="147"/>
        <v>7.9316374001907297</v>
      </c>
      <c r="I146" s="9">
        <f t="shared" si="148"/>
        <v>281.08163740019069</v>
      </c>
      <c r="J146" s="9">
        <f t="shared" si="149"/>
        <v>4.7649016288706887E-2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4.844550462652804</v>
      </c>
      <c r="P146" s="9">
        <f t="shared" si="152"/>
        <v>0.23083806390640593</v>
      </c>
      <c r="Q146" s="12">
        <f t="shared" si="153"/>
        <v>6.0017896615665547E-2</v>
      </c>
      <c r="R146" s="9">
        <f t="shared" si="154"/>
        <v>0.19735245833333334</v>
      </c>
      <c r="S146" s="13">
        <f t="shared" si="155"/>
        <v>0.30411527235345498</v>
      </c>
      <c r="T146" s="2">
        <f t="shared" si="156"/>
        <v>0.01</v>
      </c>
      <c r="U146" s="14">
        <f t="shared" si="157"/>
        <v>3.0411527235345501E-3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8.5311527235345519E-3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2.75972691342806</v>
      </c>
      <c r="E147" s="10">
        <f t="shared" si="166"/>
        <v>7.9316374001907297</v>
      </c>
      <c r="F147" s="7" t="s">
        <v>85</v>
      </c>
      <c r="G147" s="1">
        <v>12</v>
      </c>
      <c r="H147" s="9">
        <f t="shared" si="147"/>
        <v>2.75972691342806</v>
      </c>
      <c r="I147" s="9">
        <f t="shared" si="148"/>
        <v>275.90972691342802</v>
      </c>
      <c r="J147" s="9">
        <f t="shared" si="149"/>
        <v>2.4891572182146934E-2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5.372760315413065</v>
      </c>
      <c r="P147" s="9">
        <f t="shared" si="152"/>
        <v>0.13373645120847882</v>
      </c>
      <c r="Q147" s="12">
        <f t="shared" si="153"/>
        <v>3.4771477314204498E-2</v>
      </c>
      <c r="R147" s="9">
        <f t="shared" si="154"/>
        <v>0.19735245833333334</v>
      </c>
      <c r="S147" s="13">
        <f t="shared" si="155"/>
        <v>0.17618973489286149</v>
      </c>
      <c r="T147" s="2">
        <f t="shared" si="156"/>
        <v>0.01</v>
      </c>
      <c r="U147" s="14">
        <f t="shared" si="157"/>
        <v>1.7618973489286151E-3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7.2518973489286154E-3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-1.2719098417061001</v>
      </c>
      <c r="E148" s="10">
        <f t="shared" si="166"/>
        <v>2.75972691342806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>
        <v>14120</v>
      </c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14120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5730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13170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>
        <v>5730</v>
      </c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36290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>
        <v>13170</v>
      </c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>
        <v>36290</v>
      </c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125399.41901402352</v>
      </c>
      <c r="J13" s="6" t="s">
        <v>37</v>
      </c>
      <c r="K13" s="6">
        <f>I13/(10000*1000)</f>
        <v>1.2539941901402351E-2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15.8823808970968</v>
      </c>
      <c r="E26" s="7"/>
      <c r="F26" s="7"/>
      <c r="G26" s="1">
        <v>1</v>
      </c>
      <c r="H26" s="9">
        <f t="shared" ref="H26:H37" si="0">E27</f>
        <v>15.8823808970968</v>
      </c>
      <c r="I26" s="9">
        <f t="shared" ref="I26:I37" si="1">H26+273.15</f>
        <v>289.0323808970968</v>
      </c>
      <c r="J26" s="9">
        <f t="shared" ref="J26:J37" si="2">EXP(($C$15*(I26-$C$13))/($C$16*I26*$C$13))</f>
        <v>0.1235635814318374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5.0082907181658189</v>
      </c>
      <c r="Q26" s="12">
        <f t="shared" ref="Q26:Q37" si="6">P26*$B$28</f>
        <v>0.50082907181658187</v>
      </c>
      <c r="R26" s="9">
        <f t="shared" ref="R26:R37" si="7">L26*$B$28</f>
        <v>4.0532094166666672</v>
      </c>
      <c r="S26" s="13">
        <f t="shared" ref="S26:S37" si="8">Q26/R26</f>
        <v>0.12356358143183739</v>
      </c>
      <c r="T26" s="2">
        <f t="shared" ref="T26:T37" si="9">$B$27/100</f>
        <v>0.34</v>
      </c>
      <c r="U26" s="14">
        <f t="shared" ref="U26:U37" si="10">S26*T26</f>
        <v>4.2011617686824716E-2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6.7661617686824715E-2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15.3339873339966</v>
      </c>
      <c r="E27" s="10">
        <f t="shared" ref="E27:E38" si="18">D26</f>
        <v>15.8823808970968</v>
      </c>
      <c r="F27" s="7" t="s">
        <v>83</v>
      </c>
      <c r="G27" s="1">
        <v>2</v>
      </c>
      <c r="H27" s="9">
        <f t="shared" si="0"/>
        <v>15.3339873339966</v>
      </c>
      <c r="I27" s="9">
        <f t="shared" si="1"/>
        <v>288.48398733399659</v>
      </c>
      <c r="J27" s="9">
        <f t="shared" si="2"/>
        <v>0.11589881631808831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76.05589761516751</v>
      </c>
      <c r="P27" s="9">
        <f t="shared" si="5"/>
        <v>8.8147885076076289</v>
      </c>
      <c r="Q27" s="12">
        <f t="shared" si="6"/>
        <v>0.88147885076076293</v>
      </c>
      <c r="R27" s="9">
        <f t="shared" si="7"/>
        <v>4.0532094166666672</v>
      </c>
      <c r="S27" s="13">
        <f t="shared" si="8"/>
        <v>0.21747675980820289</v>
      </c>
      <c r="T27" s="2">
        <f t="shared" si="9"/>
        <v>0.34</v>
      </c>
      <c r="U27" s="14">
        <f t="shared" si="10"/>
        <v>7.3942098334788986E-2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9.9592098334788992E-2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13.8926907449887</v>
      </c>
      <c r="E28" s="10">
        <f t="shared" si="18"/>
        <v>15.3339873339966</v>
      </c>
      <c r="F28" s="7" t="s">
        <v>83</v>
      </c>
      <c r="G28" s="1">
        <v>3</v>
      </c>
      <c r="H28" s="9">
        <f t="shared" si="0"/>
        <v>13.8926907449887</v>
      </c>
      <c r="I28" s="9">
        <f t="shared" si="1"/>
        <v>287.0426907449887</v>
      </c>
      <c r="J28" s="9">
        <f t="shared" si="2"/>
        <v>9.7831281798410108E-2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107.77320327422655</v>
      </c>
      <c r="P28" s="9">
        <f t="shared" si="5"/>
        <v>10.543590619838191</v>
      </c>
      <c r="Q28" s="12">
        <f t="shared" si="6"/>
        <v>1.0543590619838192</v>
      </c>
      <c r="R28" s="9">
        <f t="shared" si="7"/>
        <v>4.0532094166666672</v>
      </c>
      <c r="S28" s="13">
        <f t="shared" si="8"/>
        <v>0.26012943166674996</v>
      </c>
      <c r="T28" s="2">
        <f t="shared" si="9"/>
        <v>0.34</v>
      </c>
      <c r="U28" s="14">
        <f t="shared" si="10"/>
        <v>8.8444006766694991E-2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0.11409400676669498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15.2998207517397</v>
      </c>
      <c r="E29" s="10">
        <f t="shared" si="18"/>
        <v>13.8926907449887</v>
      </c>
      <c r="F29" s="7" t="s">
        <v>83</v>
      </c>
      <c r="G29" s="1">
        <v>4</v>
      </c>
      <c r="H29" s="9">
        <f t="shared" si="0"/>
        <v>15.2998207517397</v>
      </c>
      <c r="I29" s="9">
        <f t="shared" si="1"/>
        <v>288.44982075173965</v>
      </c>
      <c r="J29" s="9">
        <f t="shared" si="2"/>
        <v>0.1154363964486485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137.76170682105501</v>
      </c>
      <c r="P29" s="9">
        <f t="shared" si="5"/>
        <v>15.902715004037791</v>
      </c>
      <c r="Q29" s="12">
        <f t="shared" si="6"/>
        <v>1.5902715004037793</v>
      </c>
      <c r="R29" s="9">
        <f t="shared" si="7"/>
        <v>4.0532094166666672</v>
      </c>
      <c r="S29" s="13">
        <f t="shared" si="8"/>
        <v>0.39234871355638173</v>
      </c>
      <c r="T29" s="2">
        <f t="shared" si="9"/>
        <v>0.34</v>
      </c>
      <c r="U29" s="14">
        <f t="shared" si="10"/>
        <v>0.1333985626091698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0.1590485626091698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16.4443388817668</v>
      </c>
      <c r="E30" s="10">
        <f t="shared" si="18"/>
        <v>15.2998207517397</v>
      </c>
      <c r="F30" s="7" t="s">
        <v>83</v>
      </c>
      <c r="G30" s="1">
        <v>5</v>
      </c>
      <c r="H30" s="9">
        <f t="shared" si="0"/>
        <v>16.4443388817668</v>
      </c>
      <c r="I30" s="9">
        <f t="shared" si="1"/>
        <v>289.59433888176676</v>
      </c>
      <c r="J30" s="9">
        <f t="shared" si="2"/>
        <v>0.13191087946850738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115.76604222616638</v>
      </c>
      <c r="O30" s="9">
        <f t="shared" si="19"/>
        <v>46.625043757517517</v>
      </c>
      <c r="P30" s="9">
        <f t="shared" si="5"/>
        <v>6.150350527311776</v>
      </c>
      <c r="Q30" s="12">
        <f t="shared" si="6"/>
        <v>0.61503505273117764</v>
      </c>
      <c r="R30" s="9">
        <f t="shared" si="7"/>
        <v>4.0532094166666672</v>
      </c>
      <c r="S30" s="13">
        <f t="shared" si="8"/>
        <v>0.15174026049632994</v>
      </c>
      <c r="T30" s="2">
        <f t="shared" si="9"/>
        <v>0.34</v>
      </c>
      <c r="U30" s="14">
        <f t="shared" si="10"/>
        <v>5.1591688568752181E-2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8.3691688568752184E-2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18.689363546163101</v>
      </c>
      <c r="E31" s="10">
        <f t="shared" si="18"/>
        <v>16.4443388817668</v>
      </c>
      <c r="F31" s="7" t="s">
        <v>85</v>
      </c>
      <c r="G31" s="1">
        <v>6</v>
      </c>
      <c r="H31" s="9">
        <f t="shared" si="0"/>
        <v>18.689363546163101</v>
      </c>
      <c r="I31" s="9">
        <f t="shared" si="1"/>
        <v>291.8393635461631</v>
      </c>
      <c r="J31" s="9">
        <f t="shared" si="2"/>
        <v>0.17084741668097217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81.006787396872411</v>
      </c>
      <c r="P31" s="9">
        <f t="shared" si="5"/>
        <v>13.839800360380385</v>
      </c>
      <c r="Q31" s="12">
        <f t="shared" si="6"/>
        <v>1.3839800360380385</v>
      </c>
      <c r="R31" s="9">
        <f t="shared" si="7"/>
        <v>4.0532094166666672</v>
      </c>
      <c r="S31" s="13">
        <f t="shared" si="8"/>
        <v>0.34145288184399181</v>
      </c>
      <c r="T31" s="2">
        <f t="shared" si="9"/>
        <v>0.34</v>
      </c>
      <c r="U31" s="14">
        <f t="shared" si="10"/>
        <v>0.11609397982695722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0.14819397982695723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22.152908221455601</v>
      </c>
      <c r="E32" s="10">
        <f t="shared" si="18"/>
        <v>18.689363546163101</v>
      </c>
      <c r="F32" s="7" t="s">
        <v>83</v>
      </c>
      <c r="G32" s="1">
        <v>7</v>
      </c>
      <c r="H32" s="9">
        <f t="shared" si="0"/>
        <v>22.152908221455601</v>
      </c>
      <c r="I32" s="9">
        <f t="shared" si="1"/>
        <v>295.3029082214556</v>
      </c>
      <c r="J32" s="9">
        <f t="shared" si="2"/>
        <v>0.25267004779991209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107.6990812031587</v>
      </c>
      <c r="P32" s="9">
        <f t="shared" si="5"/>
        <v>27.212331995608722</v>
      </c>
      <c r="Q32" s="12">
        <f t="shared" si="6"/>
        <v>2.7212331995608725</v>
      </c>
      <c r="R32" s="9">
        <f t="shared" si="7"/>
        <v>4.0532094166666672</v>
      </c>
      <c r="S32" s="13">
        <f t="shared" si="8"/>
        <v>0.67137739993676337</v>
      </c>
      <c r="T32" s="2">
        <f t="shared" si="9"/>
        <v>0.34</v>
      </c>
      <c r="U32" s="14">
        <f t="shared" si="10"/>
        <v>0.22826831597849956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0.26036831597849958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24.870166045749599</v>
      </c>
      <c r="E33" s="10">
        <f t="shared" si="18"/>
        <v>22.152908221455601</v>
      </c>
      <c r="F33" s="7" t="s">
        <v>83</v>
      </c>
      <c r="G33" s="1">
        <v>8</v>
      </c>
      <c r="H33" s="9">
        <f t="shared" si="0"/>
        <v>24.870166045749599</v>
      </c>
      <c r="I33" s="9">
        <f t="shared" si="1"/>
        <v>298.02016604574959</v>
      </c>
      <c r="J33" s="9">
        <f t="shared" si="2"/>
        <v>0.34128404770969595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121.01884337421664</v>
      </c>
      <c r="P33" s="9">
        <f t="shared" si="5"/>
        <v>41.301800715898374</v>
      </c>
      <c r="Q33" s="12">
        <f t="shared" si="6"/>
        <v>4.1301800715898374</v>
      </c>
      <c r="R33" s="9">
        <f t="shared" si="7"/>
        <v>4.0532094166666672</v>
      </c>
      <c r="S33" s="13">
        <f t="shared" si="8"/>
        <v>1.0189900513421954</v>
      </c>
      <c r="T33" s="2">
        <f t="shared" si="9"/>
        <v>0.34</v>
      </c>
      <c r="U33" s="14">
        <f t="shared" si="10"/>
        <v>0.34645661745634648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0.3785566174563465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26.144103042740898</v>
      </c>
      <c r="E34" s="10">
        <f t="shared" si="18"/>
        <v>24.870166045749599</v>
      </c>
      <c r="F34" s="7" t="s">
        <v>83</v>
      </c>
      <c r="G34" s="1">
        <v>9</v>
      </c>
      <c r="H34" s="9">
        <f t="shared" si="0"/>
        <v>26.144103042740898</v>
      </c>
      <c r="I34" s="9">
        <f t="shared" si="1"/>
        <v>299.29410304274086</v>
      </c>
      <c r="J34" s="9">
        <f t="shared" si="2"/>
        <v>0.39220347555371693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120.24913682498493</v>
      </c>
      <c r="P34" s="9">
        <f t="shared" si="5"/>
        <v>47.162129395093537</v>
      </c>
      <c r="Q34" s="12">
        <f t="shared" si="6"/>
        <v>4.7162129395093535</v>
      </c>
      <c r="R34" s="9">
        <f t="shared" si="7"/>
        <v>4.0532094166666672</v>
      </c>
      <c r="S34" s="13">
        <f t="shared" si="8"/>
        <v>1.1635749488088223</v>
      </c>
      <c r="T34" s="2">
        <f t="shared" si="9"/>
        <v>0.34</v>
      </c>
      <c r="U34" s="14">
        <f t="shared" si="10"/>
        <v>0.39561548259499962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0.42771548259499964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25.331477463056899</v>
      </c>
      <c r="E35" s="10">
        <f t="shared" si="18"/>
        <v>26.144103042740898</v>
      </c>
      <c r="F35" s="7" t="s">
        <v>83</v>
      </c>
      <c r="G35" s="1">
        <v>10</v>
      </c>
      <c r="H35" s="9">
        <f t="shared" si="0"/>
        <v>25.331477463056899</v>
      </c>
      <c r="I35" s="9">
        <f t="shared" si="1"/>
        <v>298.48147746305688</v>
      </c>
      <c r="J35" s="9">
        <f t="shared" si="2"/>
        <v>0.35895963571119099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113.61910159655807</v>
      </c>
      <c r="P35" s="9">
        <f t="shared" si="5"/>
        <v>40.784671318933285</v>
      </c>
      <c r="Q35" s="12">
        <f t="shared" si="6"/>
        <v>4.078467131893329</v>
      </c>
      <c r="R35" s="9">
        <f t="shared" si="7"/>
        <v>4.0532094166666672</v>
      </c>
      <c r="S35" s="13">
        <f t="shared" si="8"/>
        <v>1.0062315347247548</v>
      </c>
      <c r="T35" s="2">
        <f t="shared" si="9"/>
        <v>0.34</v>
      </c>
      <c r="U35" s="14">
        <f t="shared" si="10"/>
        <v>0.34211872180641667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0.37421872180641669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22.426075549693099</v>
      </c>
      <c r="E36" s="10">
        <f t="shared" si="18"/>
        <v>25.331477463056899</v>
      </c>
      <c r="F36" s="7" t="s">
        <v>83</v>
      </c>
      <c r="G36" s="1">
        <v>11</v>
      </c>
      <c r="H36" s="9">
        <f t="shared" si="0"/>
        <v>22.426075549693099</v>
      </c>
      <c r="I36" s="9">
        <f t="shared" si="1"/>
        <v>295.57607554969309</v>
      </c>
      <c r="J36" s="9">
        <f t="shared" si="2"/>
        <v>0.26048803748294724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69.192708763743553</v>
      </c>
      <c r="O36" s="9">
        <f t="shared" si="19"/>
        <v>44.173815680547904</v>
      </c>
      <c r="P36" s="9">
        <f t="shared" si="5"/>
        <v>11.506750554759366</v>
      </c>
      <c r="Q36" s="12">
        <f t="shared" si="6"/>
        <v>1.1506750554759366</v>
      </c>
      <c r="R36" s="9">
        <f t="shared" si="7"/>
        <v>4.0532094166666672</v>
      </c>
      <c r="S36" s="13">
        <f t="shared" si="8"/>
        <v>0.28389232758228522</v>
      </c>
      <c r="T36" s="2">
        <f t="shared" si="9"/>
        <v>0.34</v>
      </c>
      <c r="U36" s="14">
        <f t="shared" si="10"/>
        <v>9.6523391377976983E-2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0.12862339137797699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19.7322118319656</v>
      </c>
      <c r="E37" s="10">
        <f t="shared" si="18"/>
        <v>22.426075549693099</v>
      </c>
      <c r="F37" s="7" t="s">
        <v>85</v>
      </c>
      <c r="G37" s="1">
        <v>12</v>
      </c>
      <c r="H37" s="9">
        <f t="shared" si="0"/>
        <v>19.7322118319656</v>
      </c>
      <c r="I37" s="9">
        <f t="shared" si="1"/>
        <v>292.88221183196561</v>
      </c>
      <c r="J37" s="9">
        <f t="shared" si="2"/>
        <v>0.19239804351116652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73.199159292455207</v>
      </c>
      <c r="P37" s="9">
        <f t="shared" si="5"/>
        <v>14.083375034530606</v>
      </c>
      <c r="Q37" s="12">
        <f t="shared" si="6"/>
        <v>1.4083375034530607</v>
      </c>
      <c r="R37" s="9">
        <f t="shared" si="7"/>
        <v>4.0532094166666672</v>
      </c>
      <c r="S37" s="13">
        <f t="shared" si="8"/>
        <v>0.34746230916715581</v>
      </c>
      <c r="T37" s="2">
        <f t="shared" si="9"/>
        <v>0.34</v>
      </c>
      <c r="U37" s="14">
        <f t="shared" si="10"/>
        <v>0.11813718511683298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0.15023718511683298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16.132610713952602</v>
      </c>
      <c r="E38" s="10">
        <f t="shared" si="18"/>
        <v>19.7322118319656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15.8823808970968</v>
      </c>
      <c r="E42" s="7"/>
      <c r="F42" s="7"/>
      <c r="G42" s="1">
        <v>1</v>
      </c>
      <c r="H42" s="9">
        <f t="shared" ref="H42:H53" si="20">E43</f>
        <v>15.8823808970968</v>
      </c>
      <c r="I42" s="9">
        <f t="shared" ref="I42:I53" si="21">H42+273.15</f>
        <v>289.0323808970968</v>
      </c>
      <c r="J42" s="9">
        <f t="shared" ref="J42:J53" si="22">EXP(($C$15*(I42-$C$13))/($C$16*I42*$C$13))</f>
        <v>0.1235635814318374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7.2724890396475805</v>
      </c>
      <c r="Q42" s="12">
        <f t="shared" ref="Q42:Q53" si="26">P42*$B$44</f>
        <v>1.7453973695154192</v>
      </c>
      <c r="R42" s="9">
        <f t="shared" ref="R42:R53" si="27">L42*$B$44</f>
        <v>14.125500000000001</v>
      </c>
      <c r="S42" s="13">
        <f t="shared" ref="S42:S53" si="28">Q42/R42</f>
        <v>0.12356358143183739</v>
      </c>
      <c r="T42" s="2">
        <f t="shared" ref="T42:T53" si="29">$B$43/100</f>
        <v>0.43</v>
      </c>
      <c r="U42" s="14">
        <f t="shared" ref="U42:U53" si="30">S42*T42</f>
        <v>5.3132340015690074E-2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6.8732340015690077E-2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1176.6666666666667</v>
      </c>
      <c r="AU42" s="1">
        <f t="shared" ref="AU42:AU53" si="38">AT42*10000*AS42*0.67*AR42*AQ42</f>
        <v>17800194.882136393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15.3339873339966</v>
      </c>
      <c r="E43" s="10">
        <f t="shared" ref="E43:E54" si="40">D42</f>
        <v>15.8823808970968</v>
      </c>
      <c r="F43" s="7" t="s">
        <v>83</v>
      </c>
      <c r="G43" s="1">
        <v>2</v>
      </c>
      <c r="H43" s="9">
        <f t="shared" si="20"/>
        <v>15.3339873339966</v>
      </c>
      <c r="I43" s="9">
        <f t="shared" si="21"/>
        <v>288.48398733399659</v>
      </c>
      <c r="J43" s="9">
        <f t="shared" si="22"/>
        <v>0.11589881631808831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110.44001096035242</v>
      </c>
      <c r="P43" s="9">
        <f t="shared" si="25"/>
        <v>12.799866544461546</v>
      </c>
      <c r="Q43" s="12">
        <f t="shared" si="26"/>
        <v>3.0719679706707708</v>
      </c>
      <c r="R43" s="9">
        <f t="shared" si="27"/>
        <v>14.125500000000001</v>
      </c>
      <c r="S43" s="13">
        <f t="shared" si="28"/>
        <v>0.21747675980820294</v>
      </c>
      <c r="T43" s="2">
        <f t="shared" si="29"/>
        <v>0.43</v>
      </c>
      <c r="U43" s="14">
        <f t="shared" si="30"/>
        <v>9.3515006717527258E-2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0.10911500671752726</v>
      </c>
      <c r="AR43" s="9">
        <f t="shared" si="35"/>
        <v>136.875</v>
      </c>
      <c r="AS43" s="1">
        <f t="shared" si="36"/>
        <v>0.24</v>
      </c>
      <c r="AT43" s="1">
        <f t="shared" si="37"/>
        <v>1176.6666666666667</v>
      </c>
      <c r="AU43" s="1">
        <f t="shared" si="38"/>
        <v>28258435.311444797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13.8926907449887</v>
      </c>
      <c r="E44" s="10">
        <f t="shared" si="40"/>
        <v>15.3339873339966</v>
      </c>
      <c r="F44" s="7" t="s">
        <v>83</v>
      </c>
      <c r="G44" s="1">
        <v>3</v>
      </c>
      <c r="H44" s="9">
        <f t="shared" si="20"/>
        <v>13.8926907449887</v>
      </c>
      <c r="I44" s="9">
        <f t="shared" si="21"/>
        <v>287.0426907449887</v>
      </c>
      <c r="J44" s="9">
        <f t="shared" si="22"/>
        <v>9.7831281798410108E-2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156.49639441589088</v>
      </c>
      <c r="P44" s="9">
        <f t="shared" si="25"/>
        <v>15.310242862536155</v>
      </c>
      <c r="Q44" s="12">
        <f t="shared" si="26"/>
        <v>3.6744582870086773</v>
      </c>
      <c r="R44" s="9">
        <f t="shared" si="27"/>
        <v>14.125500000000001</v>
      </c>
      <c r="S44" s="13">
        <f t="shared" si="28"/>
        <v>0.26012943166675001</v>
      </c>
      <c r="T44" s="2">
        <f t="shared" si="29"/>
        <v>0.43</v>
      </c>
      <c r="U44" s="14">
        <f t="shared" si="30"/>
        <v>0.11185565561670251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0.1274556556167025</v>
      </c>
      <c r="AR44" s="9">
        <f t="shared" si="35"/>
        <v>136.875</v>
      </c>
      <c r="AS44" s="1">
        <f t="shared" si="36"/>
        <v>0.24</v>
      </c>
      <c r="AT44" s="1">
        <f t="shared" si="37"/>
        <v>1176.6666666666667</v>
      </c>
      <c r="AU44" s="1">
        <f t="shared" si="38"/>
        <v>33008268.135347407</v>
      </c>
    </row>
    <row r="45" spans="1:48" x14ac:dyDescent="0.15">
      <c r="C45" s="7">
        <v>3</v>
      </c>
      <c r="D45" s="7">
        <f t="shared" si="39"/>
        <v>15.2998207517397</v>
      </c>
      <c r="E45" s="10">
        <f t="shared" si="40"/>
        <v>13.8926907449887</v>
      </c>
      <c r="F45" s="7" t="s">
        <v>83</v>
      </c>
      <c r="G45" s="1">
        <v>4</v>
      </c>
      <c r="H45" s="9">
        <f t="shared" si="20"/>
        <v>15.2998207517397</v>
      </c>
      <c r="I45" s="9">
        <f t="shared" si="21"/>
        <v>288.44982075173965</v>
      </c>
      <c r="J45" s="9">
        <f t="shared" si="22"/>
        <v>0.1154363964486485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200.04240155335475</v>
      </c>
      <c r="P45" s="9">
        <f t="shared" si="25"/>
        <v>23.092173972252798</v>
      </c>
      <c r="Q45" s="12">
        <f t="shared" si="26"/>
        <v>5.5421217533406715</v>
      </c>
      <c r="R45" s="9">
        <f t="shared" si="27"/>
        <v>14.125500000000001</v>
      </c>
      <c r="S45" s="13">
        <f t="shared" si="28"/>
        <v>0.39234871355638179</v>
      </c>
      <c r="T45" s="2">
        <f t="shared" si="29"/>
        <v>0.43</v>
      </c>
      <c r="U45" s="14">
        <f t="shared" si="30"/>
        <v>0.16870994682924417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0.18430994682924418</v>
      </c>
      <c r="AR45" s="9">
        <f t="shared" si="35"/>
        <v>136.875</v>
      </c>
      <c r="AS45" s="1">
        <f t="shared" si="36"/>
        <v>0.24</v>
      </c>
      <c r="AT45" s="1">
        <f t="shared" si="37"/>
        <v>1176.6666666666667</v>
      </c>
      <c r="AU45" s="1">
        <f t="shared" si="38"/>
        <v>47732304.349420071</v>
      </c>
    </row>
    <row r="46" spans="1:48" x14ac:dyDescent="0.15">
      <c r="C46" s="7">
        <v>4</v>
      </c>
      <c r="D46" s="7">
        <f t="shared" si="39"/>
        <v>16.4443388817668</v>
      </c>
      <c r="E46" s="10">
        <f t="shared" si="40"/>
        <v>15.2998207517397</v>
      </c>
      <c r="F46" s="7" t="s">
        <v>83</v>
      </c>
      <c r="G46" s="1">
        <v>5</v>
      </c>
      <c r="H46" s="9">
        <f t="shared" si="20"/>
        <v>16.4443388817668</v>
      </c>
      <c r="I46" s="9">
        <f t="shared" si="21"/>
        <v>289.59433888176676</v>
      </c>
      <c r="J46" s="9">
        <f t="shared" si="22"/>
        <v>0.13191087946850738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168.10271620204688</v>
      </c>
      <c r="O46" s="9">
        <f t="shared" si="41"/>
        <v>67.703761379055067</v>
      </c>
      <c r="P46" s="9">
        <f t="shared" si="25"/>
        <v>8.930862706837118</v>
      </c>
      <c r="Q46" s="12">
        <f t="shared" si="26"/>
        <v>2.1434070496409081</v>
      </c>
      <c r="R46" s="9">
        <f t="shared" si="27"/>
        <v>14.125500000000001</v>
      </c>
      <c r="S46" s="13">
        <f t="shared" si="28"/>
        <v>0.15174026049632991</v>
      </c>
      <c r="T46" s="2">
        <f t="shared" si="29"/>
        <v>0.43</v>
      </c>
      <c r="U46" s="14">
        <f t="shared" si="30"/>
        <v>6.5248312013421864E-2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8.5148312013421865E-2</v>
      </c>
      <c r="AR46" s="9">
        <f t="shared" si="35"/>
        <v>136.875</v>
      </c>
      <c r="AS46" s="1">
        <f t="shared" si="36"/>
        <v>0.24</v>
      </c>
      <c r="AT46" s="1">
        <f t="shared" si="37"/>
        <v>1176.6666666666667</v>
      </c>
      <c r="AU46" s="1">
        <f t="shared" si="38"/>
        <v>22051577.865352374</v>
      </c>
    </row>
    <row r="47" spans="1:48" x14ac:dyDescent="0.15">
      <c r="C47" s="7">
        <v>5</v>
      </c>
      <c r="D47" s="7">
        <f t="shared" si="39"/>
        <v>18.689363546163101</v>
      </c>
      <c r="E47" s="10">
        <f t="shared" si="40"/>
        <v>16.4443388817668</v>
      </c>
      <c r="F47" s="7" t="s">
        <v>85</v>
      </c>
      <c r="G47" s="1">
        <v>6</v>
      </c>
      <c r="H47" s="9">
        <f t="shared" si="20"/>
        <v>18.689363546163101</v>
      </c>
      <c r="I47" s="9">
        <f t="shared" si="21"/>
        <v>291.8393635461631</v>
      </c>
      <c r="J47" s="9">
        <f t="shared" si="22"/>
        <v>0.17084741668097217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117.62914867221795</v>
      </c>
      <c r="P47" s="9">
        <f t="shared" si="25"/>
        <v>20.096636177030444</v>
      </c>
      <c r="Q47" s="12">
        <f t="shared" si="26"/>
        <v>4.8231926824873064</v>
      </c>
      <c r="R47" s="9">
        <f t="shared" si="27"/>
        <v>14.125500000000001</v>
      </c>
      <c r="S47" s="13">
        <f t="shared" si="28"/>
        <v>0.34145288184399181</v>
      </c>
      <c r="T47" s="2">
        <f t="shared" si="29"/>
        <v>0.43</v>
      </c>
      <c r="U47" s="14">
        <f t="shared" si="30"/>
        <v>0.14682473919291647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0.16672473919291647</v>
      </c>
      <c r="AR47" s="9">
        <f t="shared" si="35"/>
        <v>136.875</v>
      </c>
      <c r="AS47" s="1">
        <f t="shared" si="36"/>
        <v>0.24</v>
      </c>
      <c r="AT47" s="1">
        <f t="shared" si="37"/>
        <v>1176.6666666666667</v>
      </c>
      <c r="AU47" s="1">
        <f t="shared" si="38"/>
        <v>43178114.532835759</v>
      </c>
    </row>
    <row r="48" spans="1:48" x14ac:dyDescent="0.15">
      <c r="C48" s="7">
        <v>6</v>
      </c>
      <c r="D48" s="7">
        <f t="shared" si="39"/>
        <v>22.152908221455601</v>
      </c>
      <c r="E48" s="10">
        <f t="shared" si="40"/>
        <v>18.689363546163101</v>
      </c>
      <c r="F48" s="7" t="s">
        <v>83</v>
      </c>
      <c r="G48" s="1">
        <v>7</v>
      </c>
      <c r="H48" s="9">
        <f t="shared" si="20"/>
        <v>22.152908221455601</v>
      </c>
      <c r="I48" s="9">
        <f t="shared" si="21"/>
        <v>295.3029082214556</v>
      </c>
      <c r="J48" s="9">
        <f t="shared" si="22"/>
        <v>0.25267004779991209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156.38876249518754</v>
      </c>
      <c r="P48" s="9">
        <f t="shared" si="25"/>
        <v>39.514756095028133</v>
      </c>
      <c r="Q48" s="12">
        <f t="shared" si="26"/>
        <v>9.4835414628067518</v>
      </c>
      <c r="R48" s="9">
        <f t="shared" si="27"/>
        <v>14.125500000000001</v>
      </c>
      <c r="S48" s="13">
        <f t="shared" si="28"/>
        <v>0.67137739993676337</v>
      </c>
      <c r="T48" s="2">
        <f t="shared" si="29"/>
        <v>0.43</v>
      </c>
      <c r="U48" s="14">
        <f t="shared" si="30"/>
        <v>0.28869228197280827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0.30859228197280825</v>
      </c>
      <c r="AR48" s="9">
        <f t="shared" si="35"/>
        <v>136.875</v>
      </c>
      <c r="AS48" s="1">
        <f t="shared" si="36"/>
        <v>0.24</v>
      </c>
      <c r="AT48" s="1">
        <f t="shared" si="37"/>
        <v>1176.6666666666667</v>
      </c>
      <c r="AU48" s="1">
        <f t="shared" si="38"/>
        <v>79918750.867280826</v>
      </c>
    </row>
    <row r="49" spans="1:48" x14ac:dyDescent="0.15">
      <c r="C49" s="7">
        <v>7</v>
      </c>
      <c r="D49" s="7">
        <f t="shared" si="39"/>
        <v>24.870166045749599</v>
      </c>
      <c r="E49" s="10">
        <f t="shared" si="40"/>
        <v>22.152908221455601</v>
      </c>
      <c r="F49" s="7" t="s">
        <v>83</v>
      </c>
      <c r="G49" s="1">
        <v>8</v>
      </c>
      <c r="H49" s="9">
        <f t="shared" si="20"/>
        <v>24.870166045749599</v>
      </c>
      <c r="I49" s="9">
        <f t="shared" si="21"/>
        <v>298.02016604574959</v>
      </c>
      <c r="J49" s="9">
        <f t="shared" si="22"/>
        <v>0.34128404770969595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175.73025640015942</v>
      </c>
      <c r="P49" s="9">
        <f t="shared" si="25"/>
        <v>59.973933209309109</v>
      </c>
      <c r="Q49" s="12">
        <f t="shared" si="26"/>
        <v>14.393743970234185</v>
      </c>
      <c r="R49" s="9">
        <f t="shared" si="27"/>
        <v>14.125500000000001</v>
      </c>
      <c r="S49" s="13">
        <f t="shared" si="28"/>
        <v>1.0189900513421957</v>
      </c>
      <c r="T49" s="2">
        <f t="shared" si="29"/>
        <v>0.43</v>
      </c>
      <c r="U49" s="14">
        <f t="shared" si="30"/>
        <v>0.4381657220771441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0.45806572207714408</v>
      </c>
      <c r="AR49" s="9">
        <f t="shared" si="35"/>
        <v>136.875</v>
      </c>
      <c r="AS49" s="1">
        <f t="shared" si="36"/>
        <v>0.24</v>
      </c>
      <c r="AT49" s="1">
        <f t="shared" si="37"/>
        <v>1176.6666666666667</v>
      </c>
      <c r="AU49" s="1">
        <f t="shared" si="38"/>
        <v>118629150.70166956</v>
      </c>
    </row>
    <row r="50" spans="1:48" x14ac:dyDescent="0.15">
      <c r="C50" s="7">
        <v>8</v>
      </c>
      <c r="D50" s="7">
        <f t="shared" si="39"/>
        <v>26.144103042740898</v>
      </c>
      <c r="E50" s="10">
        <f t="shared" si="40"/>
        <v>24.870166045749599</v>
      </c>
      <c r="F50" s="7" t="s">
        <v>83</v>
      </c>
      <c r="G50" s="1">
        <v>9</v>
      </c>
      <c r="H50" s="9">
        <f t="shared" si="20"/>
        <v>26.144103042740898</v>
      </c>
      <c r="I50" s="9">
        <f t="shared" si="21"/>
        <v>299.29410304274086</v>
      </c>
      <c r="J50" s="9">
        <f t="shared" si="22"/>
        <v>0.39220347555371693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174.6125731908503</v>
      </c>
      <c r="P50" s="9">
        <f t="shared" si="25"/>
        <v>68.483658080829258</v>
      </c>
      <c r="Q50" s="12">
        <f t="shared" si="26"/>
        <v>16.43607793939902</v>
      </c>
      <c r="R50" s="9">
        <f t="shared" si="27"/>
        <v>14.125500000000001</v>
      </c>
      <c r="S50" s="13">
        <f t="shared" si="28"/>
        <v>1.1635749488088223</v>
      </c>
      <c r="T50" s="2">
        <f t="shared" si="29"/>
        <v>0.43</v>
      </c>
      <c r="U50" s="14">
        <f t="shared" si="30"/>
        <v>0.50033722798779356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0.52023722798779359</v>
      </c>
      <c r="AR50" s="9">
        <f t="shared" si="35"/>
        <v>136.875</v>
      </c>
      <c r="AS50" s="1">
        <f t="shared" si="36"/>
        <v>0.24</v>
      </c>
      <c r="AT50" s="1">
        <f t="shared" si="37"/>
        <v>1176.6666666666667</v>
      </c>
      <c r="AU50" s="1">
        <f t="shared" si="38"/>
        <v>134730230.93657541</v>
      </c>
    </row>
    <row r="51" spans="1:48" x14ac:dyDescent="0.15">
      <c r="C51" s="7">
        <v>9</v>
      </c>
      <c r="D51" s="7">
        <f t="shared" si="39"/>
        <v>25.331477463056899</v>
      </c>
      <c r="E51" s="10">
        <f t="shared" si="40"/>
        <v>26.144103042740898</v>
      </c>
      <c r="F51" s="7" t="s">
        <v>83</v>
      </c>
      <c r="G51" s="1">
        <v>10</v>
      </c>
      <c r="H51" s="9">
        <f t="shared" si="20"/>
        <v>25.331477463056899</v>
      </c>
      <c r="I51" s="9">
        <f t="shared" si="21"/>
        <v>298.48147746305688</v>
      </c>
      <c r="J51" s="9">
        <f t="shared" si="22"/>
        <v>0.35895963571119099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164.98516511002103</v>
      </c>
      <c r="P51" s="9">
        <f t="shared" si="25"/>
        <v>59.223014765643846</v>
      </c>
      <c r="Q51" s="12">
        <f t="shared" si="26"/>
        <v>14.213523543754523</v>
      </c>
      <c r="R51" s="9">
        <f t="shared" si="27"/>
        <v>14.125500000000001</v>
      </c>
      <c r="S51" s="13">
        <f t="shared" si="28"/>
        <v>1.0062315347247546</v>
      </c>
      <c r="T51" s="2">
        <f t="shared" si="29"/>
        <v>0.43</v>
      </c>
      <c r="U51" s="14">
        <f t="shared" si="30"/>
        <v>0.43267955993164448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0.45257955993164445</v>
      </c>
      <c r="AR51" s="9">
        <f t="shared" si="35"/>
        <v>136.875</v>
      </c>
      <c r="AS51" s="1">
        <f t="shared" si="36"/>
        <v>0.24</v>
      </c>
      <c r="AT51" s="1">
        <f t="shared" si="37"/>
        <v>1176.6666666666667</v>
      </c>
      <c r="AU51" s="1">
        <f t="shared" si="38"/>
        <v>117208352.93277939</v>
      </c>
    </row>
    <row r="52" spans="1:48" x14ac:dyDescent="0.15">
      <c r="C52" s="7">
        <v>10</v>
      </c>
      <c r="D52" s="7">
        <f t="shared" si="39"/>
        <v>22.426075549693099</v>
      </c>
      <c r="E52" s="10">
        <f t="shared" si="40"/>
        <v>25.331477463056899</v>
      </c>
      <c r="F52" s="7" t="s">
        <v>83</v>
      </c>
      <c r="G52" s="1">
        <v>11</v>
      </c>
      <c r="H52" s="9">
        <f t="shared" si="20"/>
        <v>22.426075549693099</v>
      </c>
      <c r="I52" s="9">
        <f t="shared" si="21"/>
        <v>295.57607554969309</v>
      </c>
      <c r="J52" s="9">
        <f t="shared" si="22"/>
        <v>0.26048803748294724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100.47404282715831</v>
      </c>
      <c r="O52" s="9">
        <f t="shared" si="41"/>
        <v>64.144357517218879</v>
      </c>
      <c r="P52" s="9">
        <f t="shared" si="25"/>
        <v>16.708837805264881</v>
      </c>
      <c r="Q52" s="12">
        <f t="shared" si="26"/>
        <v>4.010121073263571</v>
      </c>
      <c r="R52" s="9">
        <f t="shared" si="27"/>
        <v>14.125500000000001</v>
      </c>
      <c r="S52" s="13">
        <f t="shared" si="28"/>
        <v>0.28389232758228528</v>
      </c>
      <c r="T52" s="2">
        <f t="shared" si="29"/>
        <v>0.43</v>
      </c>
      <c r="U52" s="14">
        <f t="shared" si="30"/>
        <v>0.12207370086038266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0.14197370086038266</v>
      </c>
      <c r="AR52" s="9">
        <f t="shared" si="35"/>
        <v>136.875</v>
      </c>
      <c r="AS52" s="1">
        <f t="shared" si="36"/>
        <v>0.24</v>
      </c>
      <c r="AT52" s="1">
        <f t="shared" si="37"/>
        <v>1176.6666666666667</v>
      </c>
      <c r="AU52" s="1">
        <f t="shared" si="38"/>
        <v>36768128.989585571</v>
      </c>
    </row>
    <row r="53" spans="1:48" x14ac:dyDescent="0.15">
      <c r="C53" s="7">
        <v>11</v>
      </c>
      <c r="D53" s="7">
        <f t="shared" si="39"/>
        <v>19.7322118319656</v>
      </c>
      <c r="E53" s="10">
        <f t="shared" si="40"/>
        <v>22.426075549693099</v>
      </c>
      <c r="F53" s="7" t="s">
        <v>85</v>
      </c>
      <c r="G53" s="1">
        <v>12</v>
      </c>
      <c r="H53" s="9">
        <f t="shared" si="20"/>
        <v>19.7322118319656</v>
      </c>
      <c r="I53" s="9">
        <f t="shared" si="21"/>
        <v>292.88221183196561</v>
      </c>
      <c r="J53" s="9">
        <f t="shared" si="22"/>
        <v>0.19239804351116652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106.291769711954</v>
      </c>
      <c r="P53" s="9">
        <f t="shared" si="25"/>
        <v>20.450328533919418</v>
      </c>
      <c r="Q53" s="12">
        <f t="shared" si="26"/>
        <v>4.9080788481406605</v>
      </c>
      <c r="R53" s="9">
        <f t="shared" si="27"/>
        <v>14.125500000000001</v>
      </c>
      <c r="S53" s="13">
        <f t="shared" si="28"/>
        <v>0.34746230916715587</v>
      </c>
      <c r="T53" s="2">
        <f t="shared" si="29"/>
        <v>0.43</v>
      </c>
      <c r="U53" s="14">
        <f t="shared" si="30"/>
        <v>0.14940879294187703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0.16930879294187703</v>
      </c>
      <c r="AR53" s="9">
        <f t="shared" si="35"/>
        <v>136.875</v>
      </c>
      <c r="AS53" s="1">
        <f t="shared" si="36"/>
        <v>0.24</v>
      </c>
      <c r="AT53" s="1">
        <f t="shared" si="37"/>
        <v>1176.6666666666667</v>
      </c>
      <c r="AU53" s="1">
        <f t="shared" si="38"/>
        <v>43847328.767458253</v>
      </c>
      <c r="AV53" s="1">
        <f>SUM(AU42:AU53)</f>
        <v>723130838.27188575</v>
      </c>
    </row>
    <row r="54" spans="1:48" x14ac:dyDescent="0.15">
      <c r="C54" s="7">
        <v>12</v>
      </c>
      <c r="D54" s="7">
        <f t="shared" si="39"/>
        <v>16.132610713952602</v>
      </c>
      <c r="E54" s="10">
        <f t="shared" si="40"/>
        <v>19.7322118319656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15.8823808970968</v>
      </c>
      <c r="E58" s="7"/>
      <c r="F58" s="7"/>
      <c r="G58" s="1">
        <v>1</v>
      </c>
      <c r="H58" s="9">
        <f t="shared" ref="H58:H69" si="42">E59</f>
        <v>15.8823808970968</v>
      </c>
      <c r="I58" s="9">
        <f t="shared" ref="I58:I69" si="43">H58+273.15</f>
        <v>289.0323808970968</v>
      </c>
      <c r="J58" s="9">
        <f t="shared" ref="J58:J69" si="44">EXP(($C$15*(I58-$C$13))/($C$16*I58*$C$13))</f>
        <v>0.1235635814318374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1.2327526640849646E-2</v>
      </c>
      <c r="Q58" s="12">
        <f t="shared" ref="Q58:Q69" si="48">P58*$B$60</f>
        <v>2.3422300617614326E-3</v>
      </c>
      <c r="R58" s="9">
        <f t="shared" ref="R58:R69" si="49">L58*$B$60</f>
        <v>1.8955666666666669E-2</v>
      </c>
      <c r="S58" s="13">
        <f t="shared" ref="S58:S69" si="50">Q58/R58</f>
        <v>0.12356358143183739</v>
      </c>
      <c r="T58" s="2">
        <f t="shared" ref="T58:T69" si="51">$B$59/100</f>
        <v>0.01</v>
      </c>
      <c r="U58" s="14">
        <f t="shared" ref="U58:U69" si="52">S58*T58</f>
        <v>1.2356358143183739E-3</v>
      </c>
      <c r="V58" s="13"/>
      <c r="W58" s="2"/>
      <c r="X58" s="14"/>
      <c r="Y58" s="2">
        <v>0.04</v>
      </c>
      <c r="Z58" s="2">
        <v>0.21</v>
      </c>
      <c r="AA58" s="2">
        <f t="shared" ref="AA58:AA69" si="53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4">AO58*AN58</f>
        <v>1.17E-2</v>
      </c>
      <c r="AQ58" s="1">
        <f t="shared" ref="AQ58:AQ69" si="55">(AP58+AM58+AD58+AA58+U58+X58+AG58+AJ58)</f>
        <v>2.1335635814318375E-2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1097.5</v>
      </c>
      <c r="AU58" s="1">
        <f t="shared" ref="AU58:AU69" si="59">AT58*10000*AS58*0.67*AR58*AQ58</f>
        <v>297388.37259414728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15.3339873339966</v>
      </c>
      <c r="E59" s="10">
        <f t="shared" ref="E59:E70" si="61">D58</f>
        <v>15.8823808970968</v>
      </c>
      <c r="F59" s="7" t="s">
        <v>83</v>
      </c>
      <c r="G59" s="1">
        <v>2</v>
      </c>
      <c r="H59" s="9">
        <f t="shared" si="42"/>
        <v>15.3339873339966</v>
      </c>
      <c r="I59" s="9">
        <f t="shared" si="43"/>
        <v>288.48398733399659</v>
      </c>
      <c r="J59" s="9">
        <f t="shared" si="44"/>
        <v>0.11589881631808831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0.18720580669248368</v>
      </c>
      <c r="P59" s="9">
        <f t="shared" si="47"/>
        <v>2.1696931403531714E-2</v>
      </c>
      <c r="Q59" s="12">
        <f t="shared" si="48"/>
        <v>4.1224169666710256E-3</v>
      </c>
      <c r="R59" s="9">
        <f t="shared" si="49"/>
        <v>1.8955666666666669E-2</v>
      </c>
      <c r="S59" s="13">
        <f t="shared" si="50"/>
        <v>0.21747675980820291</v>
      </c>
      <c r="T59" s="2">
        <f t="shared" si="51"/>
        <v>0.01</v>
      </c>
      <c r="U59" s="14">
        <f t="shared" si="52"/>
        <v>2.174767598082029E-3</v>
      </c>
      <c r="V59" s="13"/>
      <c r="W59" s="2"/>
      <c r="X59" s="14"/>
      <c r="Y59" s="2">
        <v>0.04</v>
      </c>
      <c r="Z59" s="2">
        <v>0.21</v>
      </c>
      <c r="AA59" s="2">
        <f t="shared" si="53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4"/>
        <v>1.17E-2</v>
      </c>
      <c r="AQ59" s="1">
        <f t="shared" si="55"/>
        <v>2.2274767598082029E-2</v>
      </c>
      <c r="AR59" s="9">
        <f t="shared" si="56"/>
        <v>9.9766666666666666</v>
      </c>
      <c r="AS59" s="1">
        <f t="shared" si="57"/>
        <v>0.19</v>
      </c>
      <c r="AT59" s="1">
        <f t="shared" si="58"/>
        <v>1097.5</v>
      </c>
      <c r="AU59" s="1">
        <f t="shared" si="59"/>
        <v>310478.53195267374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13.8926907449887</v>
      </c>
      <c r="E60" s="10">
        <f t="shared" si="61"/>
        <v>15.3339873339966</v>
      </c>
      <c r="F60" s="7" t="s">
        <v>83</v>
      </c>
      <c r="G60" s="1">
        <v>3</v>
      </c>
      <c r="H60" s="9">
        <f t="shared" si="42"/>
        <v>13.8926907449887</v>
      </c>
      <c r="I60" s="9">
        <f t="shared" si="43"/>
        <v>287.0426907449887</v>
      </c>
      <c r="J60" s="9">
        <f t="shared" si="44"/>
        <v>9.7831281798410108E-2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0.26527554195561859</v>
      </c>
      <c r="P60" s="9">
        <f t="shared" si="47"/>
        <v>2.5952246299286087E-2</v>
      </c>
      <c r="Q60" s="12">
        <f t="shared" si="48"/>
        <v>4.930926796864357E-3</v>
      </c>
      <c r="R60" s="9">
        <f t="shared" si="49"/>
        <v>1.8955666666666669E-2</v>
      </c>
      <c r="S60" s="13">
        <f t="shared" si="50"/>
        <v>0.26012943166674996</v>
      </c>
      <c r="T60" s="2">
        <f t="shared" si="51"/>
        <v>0.01</v>
      </c>
      <c r="U60" s="14">
        <f t="shared" si="52"/>
        <v>2.6012943166674996E-3</v>
      </c>
      <c r="V60" s="13"/>
      <c r="W60" s="2"/>
      <c r="X60" s="14"/>
      <c r="Y60" s="2">
        <v>0.04</v>
      </c>
      <c r="Z60" s="2">
        <v>0.21</v>
      </c>
      <c r="AA60" s="2">
        <f t="shared" si="53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4"/>
        <v>1.17E-2</v>
      </c>
      <c r="AQ60" s="1">
        <f t="shared" si="55"/>
        <v>2.2701294316667498E-2</v>
      </c>
      <c r="AR60" s="9">
        <f t="shared" si="56"/>
        <v>9.9766666666666666</v>
      </c>
      <c r="AS60" s="1">
        <f t="shared" si="57"/>
        <v>0.19</v>
      </c>
      <c r="AT60" s="1">
        <f t="shared" si="58"/>
        <v>1097.5</v>
      </c>
      <c r="AU60" s="1">
        <f t="shared" si="59"/>
        <v>316423.70686154283</v>
      </c>
    </row>
    <row r="61" spans="1:48" x14ac:dyDescent="0.15">
      <c r="C61" s="7">
        <v>3</v>
      </c>
      <c r="D61" s="7">
        <f t="shared" si="60"/>
        <v>15.2998207517397</v>
      </c>
      <c r="E61" s="10">
        <f t="shared" si="61"/>
        <v>13.8926907449887</v>
      </c>
      <c r="F61" s="7" t="s">
        <v>83</v>
      </c>
      <c r="G61" s="1">
        <v>4</v>
      </c>
      <c r="H61" s="9">
        <f t="shared" si="42"/>
        <v>15.2998207517397</v>
      </c>
      <c r="I61" s="9">
        <f t="shared" si="43"/>
        <v>288.44982075173965</v>
      </c>
      <c r="J61" s="9">
        <f t="shared" si="44"/>
        <v>0.1154363964486485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0.33908996232299915</v>
      </c>
      <c r="P61" s="9">
        <f t="shared" si="47"/>
        <v>3.9143323322475013E-2</v>
      </c>
      <c r="Q61" s="12">
        <f t="shared" si="48"/>
        <v>7.4372314312702529E-3</v>
      </c>
      <c r="R61" s="9">
        <f t="shared" si="49"/>
        <v>1.8955666666666669E-2</v>
      </c>
      <c r="S61" s="13">
        <f t="shared" si="50"/>
        <v>0.39234871355638168</v>
      </c>
      <c r="T61" s="2">
        <f t="shared" si="51"/>
        <v>0.01</v>
      </c>
      <c r="U61" s="14">
        <f t="shared" si="52"/>
        <v>3.9234871355638169E-3</v>
      </c>
      <c r="V61" s="13"/>
      <c r="W61" s="2"/>
      <c r="X61" s="14"/>
      <c r="Y61" s="2">
        <v>0.04</v>
      </c>
      <c r="Z61" s="2">
        <v>0.21</v>
      </c>
      <c r="AA61" s="2">
        <f t="shared" si="53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4"/>
        <v>1.17E-2</v>
      </c>
      <c r="AQ61" s="1">
        <f t="shared" si="55"/>
        <v>2.4023487135563817E-2</v>
      </c>
      <c r="AR61" s="9">
        <f t="shared" si="56"/>
        <v>9.9766666666666666</v>
      </c>
      <c r="AS61" s="1">
        <f t="shared" si="57"/>
        <v>0.19</v>
      </c>
      <c r="AT61" s="1">
        <f t="shared" si="58"/>
        <v>1097.5</v>
      </c>
      <c r="AU61" s="1">
        <f t="shared" si="59"/>
        <v>334853.19141448801</v>
      </c>
    </row>
    <row r="62" spans="1:48" x14ac:dyDescent="0.15">
      <c r="C62" s="7">
        <v>4</v>
      </c>
      <c r="D62" s="7">
        <f t="shared" si="60"/>
        <v>16.4443388817668</v>
      </c>
      <c r="E62" s="10">
        <f t="shared" si="61"/>
        <v>15.2998207517397</v>
      </c>
      <c r="F62" s="7" t="s">
        <v>83</v>
      </c>
      <c r="G62" s="1">
        <v>5</v>
      </c>
      <c r="H62" s="9">
        <f t="shared" si="42"/>
        <v>16.4443388817668</v>
      </c>
      <c r="I62" s="9">
        <f t="shared" si="43"/>
        <v>289.59433888176676</v>
      </c>
      <c r="J62" s="9">
        <f t="shared" si="44"/>
        <v>0.13191087946850738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0.28494930705049792</v>
      </c>
      <c r="O62" s="9">
        <f t="shared" si="62"/>
        <v>0.1147639986166929</v>
      </c>
      <c r="P62" s="9">
        <f t="shared" si="47"/>
        <v>1.5138619988850525E-2</v>
      </c>
      <c r="Q62" s="12">
        <f t="shared" si="48"/>
        <v>2.8763377978815998E-3</v>
      </c>
      <c r="R62" s="9">
        <f t="shared" si="49"/>
        <v>1.8955666666666669E-2</v>
      </c>
      <c r="S62" s="13">
        <f t="shared" si="50"/>
        <v>0.15174026049632999</v>
      </c>
      <c r="T62" s="2">
        <f t="shared" si="51"/>
        <v>0.01</v>
      </c>
      <c r="U62" s="14">
        <f t="shared" si="52"/>
        <v>1.5174026049632999E-3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2.7617402604963301E-2</v>
      </c>
      <c r="AR62" s="9">
        <f t="shared" si="56"/>
        <v>9.9766666666666666</v>
      </c>
      <c r="AS62" s="1">
        <f t="shared" si="57"/>
        <v>0.19</v>
      </c>
      <c r="AT62" s="1">
        <f t="shared" si="58"/>
        <v>1097.5</v>
      </c>
      <c r="AU62" s="1">
        <f t="shared" si="59"/>
        <v>384947.25385477289</v>
      </c>
    </row>
    <row r="63" spans="1:48" x14ac:dyDescent="0.15">
      <c r="C63" s="7">
        <v>5</v>
      </c>
      <c r="D63" s="7">
        <f t="shared" si="60"/>
        <v>18.689363546163101</v>
      </c>
      <c r="E63" s="10">
        <f t="shared" si="61"/>
        <v>16.4443388817668</v>
      </c>
      <c r="F63" s="7" t="s">
        <v>85</v>
      </c>
      <c r="G63" s="1">
        <v>6</v>
      </c>
      <c r="H63" s="9">
        <f t="shared" si="42"/>
        <v>18.689363546163101</v>
      </c>
      <c r="I63" s="9">
        <f t="shared" si="43"/>
        <v>291.8393635461631</v>
      </c>
      <c r="J63" s="9">
        <f t="shared" si="44"/>
        <v>0.17084741668097217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0.19939204529450905</v>
      </c>
      <c r="P63" s="9">
        <f t="shared" si="47"/>
        <v>3.4065615845302266E-2</v>
      </c>
      <c r="Q63" s="12">
        <f t="shared" si="48"/>
        <v>6.4724670106074307E-3</v>
      </c>
      <c r="R63" s="9">
        <f t="shared" si="49"/>
        <v>1.8955666666666669E-2</v>
      </c>
      <c r="S63" s="13">
        <f t="shared" si="50"/>
        <v>0.34145288184399192</v>
      </c>
      <c r="T63" s="2">
        <f t="shared" si="51"/>
        <v>0.01</v>
      </c>
      <c r="U63" s="14">
        <f t="shared" si="52"/>
        <v>3.4145288184399191E-3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2.9514528818439922E-2</v>
      </c>
      <c r="AR63" s="9">
        <f t="shared" si="56"/>
        <v>9.9766666666666666</v>
      </c>
      <c r="AS63" s="1">
        <f t="shared" si="57"/>
        <v>0.19</v>
      </c>
      <c r="AT63" s="1">
        <f t="shared" si="58"/>
        <v>1097.5</v>
      </c>
      <c r="AU63" s="1">
        <f t="shared" si="59"/>
        <v>411390.49098824913</v>
      </c>
    </row>
    <row r="64" spans="1:48" x14ac:dyDescent="0.15">
      <c r="C64" s="7">
        <v>6</v>
      </c>
      <c r="D64" s="7">
        <f t="shared" si="60"/>
        <v>22.152908221455601</v>
      </c>
      <c r="E64" s="10">
        <f t="shared" si="61"/>
        <v>18.689363546163101</v>
      </c>
      <c r="F64" s="7" t="s">
        <v>83</v>
      </c>
      <c r="G64" s="1">
        <v>7</v>
      </c>
      <c r="H64" s="9">
        <f t="shared" si="42"/>
        <v>22.152908221455601</v>
      </c>
      <c r="I64" s="9">
        <f t="shared" si="43"/>
        <v>295.3029082214556</v>
      </c>
      <c r="J64" s="9">
        <f t="shared" si="44"/>
        <v>0.25267004779991209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0.26509309611587345</v>
      </c>
      <c r="P64" s="9">
        <f t="shared" si="47"/>
        <v>6.698108526702444E-2</v>
      </c>
      <c r="Q64" s="12">
        <f t="shared" si="48"/>
        <v>1.2726406200734643E-2</v>
      </c>
      <c r="R64" s="9">
        <f t="shared" si="49"/>
        <v>1.8955666666666669E-2</v>
      </c>
      <c r="S64" s="13">
        <f t="shared" si="50"/>
        <v>0.67137739993676337</v>
      </c>
      <c r="T64" s="2">
        <f t="shared" si="51"/>
        <v>0.01</v>
      </c>
      <c r="U64" s="14">
        <f t="shared" si="52"/>
        <v>6.7137739993676339E-3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3.2813773999367635E-2</v>
      </c>
      <c r="AR64" s="9">
        <f t="shared" si="56"/>
        <v>9.9766666666666666</v>
      </c>
      <c r="AS64" s="1">
        <f t="shared" si="57"/>
        <v>0.19</v>
      </c>
      <c r="AT64" s="1">
        <f t="shared" si="58"/>
        <v>1097.5</v>
      </c>
      <c r="AU64" s="1">
        <f t="shared" si="59"/>
        <v>457377.26933805202</v>
      </c>
    </row>
    <row r="65" spans="1:48" x14ac:dyDescent="0.15">
      <c r="C65" s="7">
        <v>7</v>
      </c>
      <c r="D65" s="7">
        <f t="shared" si="60"/>
        <v>24.870166045749599</v>
      </c>
      <c r="E65" s="10">
        <f t="shared" si="61"/>
        <v>22.152908221455601</v>
      </c>
      <c r="F65" s="7" t="s">
        <v>83</v>
      </c>
      <c r="G65" s="1">
        <v>8</v>
      </c>
      <c r="H65" s="9">
        <f t="shared" si="42"/>
        <v>24.870166045749599</v>
      </c>
      <c r="I65" s="9">
        <f t="shared" si="43"/>
        <v>298.02016604574959</v>
      </c>
      <c r="J65" s="9">
        <f t="shared" si="44"/>
        <v>0.34128404770969595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0.29787867751551567</v>
      </c>
      <c r="P65" s="9">
        <f t="shared" si="47"/>
        <v>0.10166124078890638</v>
      </c>
      <c r="Q65" s="12">
        <f t="shared" si="48"/>
        <v>1.9315635749892212E-2</v>
      </c>
      <c r="R65" s="9">
        <f t="shared" si="49"/>
        <v>1.8955666666666669E-2</v>
      </c>
      <c r="S65" s="13">
        <f t="shared" si="50"/>
        <v>1.0189900513421954</v>
      </c>
      <c r="T65" s="2">
        <f t="shared" si="51"/>
        <v>0.01</v>
      </c>
      <c r="U65" s="14">
        <f t="shared" si="52"/>
        <v>1.0189900513421954E-2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3.6289900513421958E-2</v>
      </c>
      <c r="AR65" s="9">
        <f t="shared" si="56"/>
        <v>9.9766666666666666</v>
      </c>
      <c r="AS65" s="1">
        <f t="shared" si="57"/>
        <v>0.19</v>
      </c>
      <c r="AT65" s="1">
        <f t="shared" si="58"/>
        <v>1097.5</v>
      </c>
      <c r="AU65" s="1">
        <f t="shared" si="59"/>
        <v>505829.52152039495</v>
      </c>
    </row>
    <row r="66" spans="1:48" x14ac:dyDescent="0.15">
      <c r="C66" s="7">
        <v>8</v>
      </c>
      <c r="D66" s="7">
        <f t="shared" si="60"/>
        <v>26.144103042740898</v>
      </c>
      <c r="E66" s="10">
        <f t="shared" si="61"/>
        <v>24.870166045749599</v>
      </c>
      <c r="F66" s="7" t="s">
        <v>83</v>
      </c>
      <c r="G66" s="1">
        <v>9</v>
      </c>
      <c r="H66" s="9">
        <f t="shared" si="42"/>
        <v>26.144103042740898</v>
      </c>
      <c r="I66" s="9">
        <f t="shared" si="43"/>
        <v>299.29410304274086</v>
      </c>
      <c r="J66" s="9">
        <f t="shared" si="44"/>
        <v>0.39220347555371693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0.29598410339327597</v>
      </c>
      <c r="P66" s="9">
        <f t="shared" si="47"/>
        <v>0.11608599405949353</v>
      </c>
      <c r="Q66" s="12">
        <f t="shared" si="48"/>
        <v>2.205633887130377E-2</v>
      </c>
      <c r="R66" s="9">
        <f t="shared" si="49"/>
        <v>1.8955666666666669E-2</v>
      </c>
      <c r="S66" s="13">
        <f t="shared" si="50"/>
        <v>1.1635749488088223</v>
      </c>
      <c r="T66" s="2">
        <f t="shared" si="51"/>
        <v>0.01</v>
      </c>
      <c r="U66" s="14">
        <f t="shared" si="52"/>
        <v>1.1635749488088223E-2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3.7735749488088222E-2</v>
      </c>
      <c r="AR66" s="9">
        <f t="shared" si="56"/>
        <v>9.9766666666666666</v>
      </c>
      <c r="AS66" s="1">
        <f t="shared" si="57"/>
        <v>0.19</v>
      </c>
      <c r="AT66" s="1">
        <f t="shared" si="58"/>
        <v>1097.5</v>
      </c>
      <c r="AU66" s="1">
        <f t="shared" si="59"/>
        <v>525982.59674791445</v>
      </c>
    </row>
    <row r="67" spans="1:48" x14ac:dyDescent="0.15">
      <c r="C67" s="7">
        <v>9</v>
      </c>
      <c r="D67" s="7">
        <f t="shared" si="60"/>
        <v>25.331477463056899</v>
      </c>
      <c r="E67" s="10">
        <f t="shared" si="61"/>
        <v>26.144103042740898</v>
      </c>
      <c r="F67" s="7" t="s">
        <v>83</v>
      </c>
      <c r="G67" s="1">
        <v>10</v>
      </c>
      <c r="H67" s="9">
        <f t="shared" si="42"/>
        <v>25.331477463056899</v>
      </c>
      <c r="I67" s="9">
        <f t="shared" si="43"/>
        <v>298.48147746305688</v>
      </c>
      <c r="J67" s="9">
        <f t="shared" si="44"/>
        <v>0.35895963571119099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0.27966477600044909</v>
      </c>
      <c r="P67" s="9">
        <f t="shared" si="47"/>
        <v>0.10038836611437303</v>
      </c>
      <c r="Q67" s="12">
        <f t="shared" si="48"/>
        <v>1.9073789561730878E-2</v>
      </c>
      <c r="R67" s="9">
        <f t="shared" si="49"/>
        <v>1.8955666666666669E-2</v>
      </c>
      <c r="S67" s="13">
        <f t="shared" si="50"/>
        <v>1.0062315347247548</v>
      </c>
      <c r="T67" s="2">
        <f t="shared" si="51"/>
        <v>0.01</v>
      </c>
      <c r="U67" s="14">
        <f t="shared" si="52"/>
        <v>1.0062315347247549E-2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3.6162315347247551E-2</v>
      </c>
      <c r="AR67" s="9">
        <f t="shared" si="56"/>
        <v>9.9766666666666666</v>
      </c>
      <c r="AS67" s="1">
        <f t="shared" si="57"/>
        <v>0.19</v>
      </c>
      <c r="AT67" s="1">
        <f t="shared" si="58"/>
        <v>1097.5</v>
      </c>
      <c r="AU67" s="1">
        <f t="shared" si="59"/>
        <v>504051.16603729763</v>
      </c>
    </row>
    <row r="68" spans="1:48" x14ac:dyDescent="0.15">
      <c r="C68" s="7">
        <v>10</v>
      </c>
      <c r="D68" s="7">
        <f t="shared" si="60"/>
        <v>22.426075549693099</v>
      </c>
      <c r="E68" s="10">
        <f t="shared" si="61"/>
        <v>25.331477463056899</v>
      </c>
      <c r="F68" s="7" t="s">
        <v>83</v>
      </c>
      <c r="G68" s="1">
        <v>11</v>
      </c>
      <c r="H68" s="9">
        <f t="shared" si="42"/>
        <v>22.426075549693099</v>
      </c>
      <c r="I68" s="9">
        <f t="shared" si="43"/>
        <v>295.57607554969309</v>
      </c>
      <c r="J68" s="9">
        <f t="shared" si="44"/>
        <v>0.26048803748294724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0.17031258939177227</v>
      </c>
      <c r="O68" s="9">
        <f t="shared" si="62"/>
        <v>0.10873048716097047</v>
      </c>
      <c r="P68" s="9">
        <f t="shared" si="47"/>
        <v>2.8322991215125992E-2</v>
      </c>
      <c r="Q68" s="12">
        <f t="shared" si="48"/>
        <v>5.3813683308739386E-3</v>
      </c>
      <c r="R68" s="9">
        <f t="shared" si="49"/>
        <v>1.8955666666666669E-2</v>
      </c>
      <c r="S68" s="13">
        <f t="shared" si="50"/>
        <v>0.28389232758228522</v>
      </c>
      <c r="T68" s="2">
        <f t="shared" si="51"/>
        <v>0.01</v>
      </c>
      <c r="U68" s="14">
        <f t="shared" si="52"/>
        <v>2.8389232758228521E-3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2.8938923275822852E-2</v>
      </c>
      <c r="AR68" s="9">
        <f t="shared" si="56"/>
        <v>9.9766666666666666</v>
      </c>
      <c r="AS68" s="1">
        <f t="shared" si="57"/>
        <v>0.19</v>
      </c>
      <c r="AT68" s="1">
        <f t="shared" si="58"/>
        <v>1097.5</v>
      </c>
      <c r="AU68" s="1">
        <f t="shared" si="59"/>
        <v>403367.3696214988</v>
      </c>
    </row>
    <row r="69" spans="1:48" x14ac:dyDescent="0.15">
      <c r="C69" s="7">
        <v>11</v>
      </c>
      <c r="D69" s="7">
        <f t="shared" si="60"/>
        <v>19.7322118319656</v>
      </c>
      <c r="E69" s="10">
        <f t="shared" si="61"/>
        <v>22.426075549693099</v>
      </c>
      <c r="F69" s="7" t="s">
        <v>85</v>
      </c>
      <c r="G69" s="1">
        <v>12</v>
      </c>
      <c r="H69" s="9">
        <f t="shared" si="42"/>
        <v>19.7322118319656</v>
      </c>
      <c r="I69" s="9">
        <f t="shared" si="43"/>
        <v>292.88221183196561</v>
      </c>
      <c r="J69" s="9">
        <f t="shared" si="44"/>
        <v>0.19239804351116652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0.18017416261251115</v>
      </c>
      <c r="P69" s="9">
        <f t="shared" si="47"/>
        <v>3.4665156377909914E-2</v>
      </c>
      <c r="Q69" s="12">
        <f t="shared" si="48"/>
        <v>6.5863797118028838E-3</v>
      </c>
      <c r="R69" s="9">
        <f t="shared" si="49"/>
        <v>1.8955666666666669E-2</v>
      </c>
      <c r="S69" s="13">
        <f t="shared" si="50"/>
        <v>0.34746230916715581</v>
      </c>
      <c r="T69" s="2">
        <f t="shared" si="51"/>
        <v>0.01</v>
      </c>
      <c r="U69" s="14">
        <f t="shared" si="52"/>
        <v>3.4746230916715584E-3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2.9574623091671561E-2</v>
      </c>
      <c r="AR69" s="9">
        <f t="shared" si="56"/>
        <v>9.9766666666666666</v>
      </c>
      <c r="AS69" s="1">
        <f t="shared" si="57"/>
        <v>0.19</v>
      </c>
      <c r="AT69" s="1">
        <f t="shared" si="58"/>
        <v>1097.5</v>
      </c>
      <c r="AU69" s="1">
        <f t="shared" si="59"/>
        <v>412228.11955831456</v>
      </c>
      <c r="AV69" s="1">
        <f>SUM(AU58:AU69)</f>
        <v>4864317.5904893465</v>
      </c>
    </row>
    <row r="70" spans="1:48" x14ac:dyDescent="0.15">
      <c r="C70" s="7">
        <v>12</v>
      </c>
      <c r="D70" s="7">
        <f t="shared" si="60"/>
        <v>16.132610713952602</v>
      </c>
      <c r="E70" s="10">
        <f t="shared" si="61"/>
        <v>19.7322118319656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15.8823808970968</v>
      </c>
      <c r="E73" s="7"/>
      <c r="F73" s="7"/>
      <c r="G73" s="1">
        <v>1</v>
      </c>
      <c r="H73" s="9">
        <f t="shared" ref="H73:H84" si="63">E74</f>
        <v>15.8823808970968</v>
      </c>
      <c r="I73" s="9">
        <f t="shared" ref="I73:I84" si="64">H73+273.15</f>
        <v>289.0323808970968</v>
      </c>
      <c r="J73" s="9">
        <f t="shared" ref="J73:J84" si="65">EXP(($C$15*(I73-$C$13))/($C$16*I73*$C$13))</f>
        <v>0.1235635814318374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1.3530212166786197E-2</v>
      </c>
      <c r="Q73" s="12">
        <f t="shared" ref="Q73:Q84" si="69">P73*$B$75</f>
        <v>2.4354381900215153E-3</v>
      </c>
      <c r="R73" s="9">
        <f t="shared" ref="R73:R84" si="70">L73*$B$75</f>
        <v>1.9710000000000002E-2</v>
      </c>
      <c r="S73" s="13">
        <f t="shared" ref="S73:S84" si="71">Q73/R73</f>
        <v>0.12356358143183739</v>
      </c>
      <c r="T73" s="2">
        <f t="shared" ref="T73:T84" si="72">$B$74/100</f>
        <v>0.01</v>
      </c>
      <c r="U73" s="14">
        <f t="shared" ref="U73:U84" si="73">S73*T73</f>
        <v>1.2356358143183739E-3</v>
      </c>
      <c r="V73" s="13"/>
      <c r="W73" s="2"/>
      <c r="X73" s="14"/>
      <c r="Y73" s="2">
        <v>0.04</v>
      </c>
      <c r="Z73" s="2">
        <v>0.27</v>
      </c>
      <c r="AA73" s="2">
        <f t="shared" ref="AA73:AA84" si="74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5">AO73*AN73</f>
        <v>1.0799999999999999E-2</v>
      </c>
      <c r="AQ73" s="1">
        <f t="shared" ref="AQ73:AQ84" si="76">(AP73+AM73+AD73+AA73+U73+X73+AG73+AJ73)</f>
        <v>2.2835635814318377E-2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477.5</v>
      </c>
      <c r="AU73" s="1">
        <f t="shared" ref="AU73:AU84" si="80">AT73*10000*AS73*0.67*AR73*AQ73</f>
        <v>143995.16542942636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15.3339873339966</v>
      </c>
      <c r="E74" s="10">
        <f t="shared" ref="E74:E85" si="82">D73</f>
        <v>15.8823808970968</v>
      </c>
      <c r="F74" s="7" t="s">
        <v>83</v>
      </c>
      <c r="G74" s="1">
        <v>2</v>
      </c>
      <c r="H74" s="9">
        <f t="shared" si="63"/>
        <v>15.3339873339966</v>
      </c>
      <c r="I74" s="9">
        <f t="shared" si="64"/>
        <v>288.48398733399659</v>
      </c>
      <c r="J74" s="9">
        <f t="shared" si="65"/>
        <v>0.11589881631808831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0.20546978783321382</v>
      </c>
      <c r="P74" s="9">
        <f t="shared" si="68"/>
        <v>2.3813705198998225E-2</v>
      </c>
      <c r="Q74" s="12">
        <f t="shared" si="69"/>
        <v>4.2864669358196805E-3</v>
      </c>
      <c r="R74" s="9">
        <f t="shared" si="70"/>
        <v>1.9710000000000002E-2</v>
      </c>
      <c r="S74" s="13">
        <f t="shared" si="71"/>
        <v>0.21747675980820294</v>
      </c>
      <c r="T74" s="2">
        <f t="shared" si="72"/>
        <v>0.01</v>
      </c>
      <c r="U74" s="14">
        <f t="shared" si="73"/>
        <v>2.1747675980820294E-3</v>
      </c>
      <c r="V74" s="13"/>
      <c r="W74" s="2"/>
      <c r="X74" s="14"/>
      <c r="Y74" s="2">
        <v>0.04</v>
      </c>
      <c r="Z74" s="2">
        <v>0.27</v>
      </c>
      <c r="AA74" s="2">
        <f t="shared" si="74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5"/>
        <v>1.0799999999999999E-2</v>
      </c>
      <c r="AQ74" s="1">
        <f t="shared" si="76"/>
        <v>2.3774767598082031E-2</v>
      </c>
      <c r="AR74" s="9">
        <f t="shared" si="77"/>
        <v>10.950000000000001</v>
      </c>
      <c r="AS74" s="1">
        <f t="shared" si="78"/>
        <v>0.18</v>
      </c>
      <c r="AT74" s="1">
        <f t="shared" si="79"/>
        <v>477.5</v>
      </c>
      <c r="AU74" s="1">
        <f t="shared" si="80"/>
        <v>149917.06914442114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13.8926907449887</v>
      </c>
      <c r="E75" s="10">
        <f t="shared" si="82"/>
        <v>15.3339873339966</v>
      </c>
      <c r="F75" s="7" t="s">
        <v>83</v>
      </c>
      <c r="G75" s="1">
        <v>3</v>
      </c>
      <c r="H75" s="9">
        <f t="shared" si="63"/>
        <v>13.8926907449887</v>
      </c>
      <c r="I75" s="9">
        <f t="shared" si="64"/>
        <v>287.0426907449887</v>
      </c>
      <c r="J75" s="9">
        <f t="shared" si="65"/>
        <v>9.7831281798410108E-2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0.29115608263421561</v>
      </c>
      <c r="P75" s="9">
        <f t="shared" si="68"/>
        <v>2.8484172767509128E-2</v>
      </c>
      <c r="Q75" s="12">
        <f t="shared" si="69"/>
        <v>5.127151098151643E-3</v>
      </c>
      <c r="R75" s="9">
        <f t="shared" si="70"/>
        <v>1.9710000000000002E-2</v>
      </c>
      <c r="S75" s="13">
        <f t="shared" si="71"/>
        <v>0.26012943166675001</v>
      </c>
      <c r="T75" s="2">
        <f t="shared" si="72"/>
        <v>0.01</v>
      </c>
      <c r="U75" s="14">
        <f t="shared" si="73"/>
        <v>2.6012943166675E-3</v>
      </c>
      <c r="V75" s="13"/>
      <c r="W75" s="2"/>
      <c r="X75" s="14"/>
      <c r="Y75" s="2">
        <v>0.04</v>
      </c>
      <c r="Z75" s="2">
        <v>0.27</v>
      </c>
      <c r="AA75" s="2">
        <f t="shared" si="74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5"/>
        <v>1.0799999999999999E-2</v>
      </c>
      <c r="AQ75" s="1">
        <f t="shared" si="76"/>
        <v>2.4201294316667503E-2</v>
      </c>
      <c r="AR75" s="9">
        <f t="shared" si="77"/>
        <v>10.950000000000001</v>
      </c>
      <c r="AS75" s="1">
        <f t="shared" si="78"/>
        <v>0.18</v>
      </c>
      <c r="AT75" s="1">
        <f t="shared" si="79"/>
        <v>477.5</v>
      </c>
      <c r="AU75" s="1">
        <f t="shared" si="80"/>
        <v>152606.62795076167</v>
      </c>
    </row>
    <row r="76" spans="1:48" x14ac:dyDescent="0.15">
      <c r="C76" s="7">
        <v>3</v>
      </c>
      <c r="D76" s="7">
        <f t="shared" si="81"/>
        <v>15.2998207517397</v>
      </c>
      <c r="E76" s="10">
        <f t="shared" si="82"/>
        <v>13.8926907449887</v>
      </c>
      <c r="F76" s="7" t="s">
        <v>83</v>
      </c>
      <c r="G76" s="1">
        <v>4</v>
      </c>
      <c r="H76" s="9">
        <f t="shared" si="63"/>
        <v>15.2998207517397</v>
      </c>
      <c r="I76" s="9">
        <f t="shared" si="64"/>
        <v>288.44982075173965</v>
      </c>
      <c r="J76" s="9">
        <f t="shared" si="65"/>
        <v>0.1154363964486485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0.37217190986670645</v>
      </c>
      <c r="P76" s="9">
        <f t="shared" si="68"/>
        <v>4.2962184134423806E-2</v>
      </c>
      <c r="Q76" s="12">
        <f t="shared" si="69"/>
        <v>7.7331931441962844E-3</v>
      </c>
      <c r="R76" s="9">
        <f t="shared" si="70"/>
        <v>1.9710000000000002E-2</v>
      </c>
      <c r="S76" s="13">
        <f t="shared" si="71"/>
        <v>0.39234871355638173</v>
      </c>
      <c r="T76" s="2">
        <f t="shared" si="72"/>
        <v>0.01</v>
      </c>
      <c r="U76" s="14">
        <f t="shared" si="73"/>
        <v>3.9234871355638178E-3</v>
      </c>
      <c r="V76" s="13"/>
      <c r="W76" s="2"/>
      <c r="X76" s="14"/>
      <c r="Y76" s="2">
        <v>0.04</v>
      </c>
      <c r="Z76" s="2">
        <v>0.27</v>
      </c>
      <c r="AA76" s="2">
        <f t="shared" si="74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5"/>
        <v>1.0799999999999999E-2</v>
      </c>
      <c r="AQ76" s="1">
        <f t="shared" si="76"/>
        <v>2.5523487135563818E-2</v>
      </c>
      <c r="AR76" s="9">
        <f t="shared" si="77"/>
        <v>10.950000000000001</v>
      </c>
      <c r="AS76" s="1">
        <f t="shared" si="78"/>
        <v>0.18</v>
      </c>
      <c r="AT76" s="1">
        <f t="shared" si="79"/>
        <v>477.5</v>
      </c>
      <c r="AU76" s="1">
        <f t="shared" si="80"/>
        <v>160944.00796657</v>
      </c>
    </row>
    <row r="77" spans="1:48" x14ac:dyDescent="0.15">
      <c r="C77" s="7">
        <v>4</v>
      </c>
      <c r="D77" s="7">
        <f t="shared" si="81"/>
        <v>16.4443388817668</v>
      </c>
      <c r="E77" s="10">
        <f t="shared" si="82"/>
        <v>15.2998207517397</v>
      </c>
      <c r="F77" s="7" t="s">
        <v>83</v>
      </c>
      <c r="G77" s="1">
        <v>5</v>
      </c>
      <c r="H77" s="9">
        <f t="shared" si="63"/>
        <v>16.4443388817668</v>
      </c>
      <c r="I77" s="9">
        <f t="shared" si="64"/>
        <v>289.59433888176676</v>
      </c>
      <c r="J77" s="9">
        <f t="shared" si="65"/>
        <v>0.13191087946850738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0.31274923944566851</v>
      </c>
      <c r="O77" s="9">
        <f t="shared" si="83"/>
        <v>0.12596048628661416</v>
      </c>
      <c r="P77" s="9">
        <f t="shared" si="68"/>
        <v>1.6615558524348137E-2</v>
      </c>
      <c r="Q77" s="12">
        <f t="shared" si="69"/>
        <v>2.9908005343826645E-3</v>
      </c>
      <c r="R77" s="9">
        <f t="shared" si="70"/>
        <v>1.9710000000000002E-2</v>
      </c>
      <c r="S77" s="13">
        <f t="shared" si="71"/>
        <v>0.15174026049632999</v>
      </c>
      <c r="T77" s="2">
        <f t="shared" si="72"/>
        <v>0.01</v>
      </c>
      <c r="U77" s="14">
        <f t="shared" si="73"/>
        <v>1.5174026049632999E-3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2.94174026049633E-2</v>
      </c>
      <c r="AR77" s="9">
        <f t="shared" si="77"/>
        <v>10.950000000000001</v>
      </c>
      <c r="AS77" s="1">
        <f t="shared" si="78"/>
        <v>0.18</v>
      </c>
      <c r="AT77" s="1">
        <f t="shared" si="79"/>
        <v>477.5</v>
      </c>
      <c r="AU77" s="1">
        <f t="shared" si="80"/>
        <v>185497.95543462376</v>
      </c>
    </row>
    <row r="78" spans="1:48" x14ac:dyDescent="0.15">
      <c r="C78" s="7">
        <v>5</v>
      </c>
      <c r="D78" s="7">
        <f t="shared" si="81"/>
        <v>18.689363546163101</v>
      </c>
      <c r="E78" s="10">
        <f t="shared" si="82"/>
        <v>16.4443388817668</v>
      </c>
      <c r="F78" s="7" t="s">
        <v>85</v>
      </c>
      <c r="G78" s="1">
        <v>6</v>
      </c>
      <c r="H78" s="9">
        <f t="shared" si="63"/>
        <v>18.689363546163101</v>
      </c>
      <c r="I78" s="9">
        <f t="shared" si="64"/>
        <v>291.8393635461631</v>
      </c>
      <c r="J78" s="9">
        <f t="shared" si="65"/>
        <v>0.17084741668097217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0.21884492776226605</v>
      </c>
      <c r="P78" s="9">
        <f t="shared" si="68"/>
        <v>3.7389090561917124E-2</v>
      </c>
      <c r="Q78" s="12">
        <f t="shared" si="69"/>
        <v>6.730036301145082E-3</v>
      </c>
      <c r="R78" s="9">
        <f t="shared" si="70"/>
        <v>1.9710000000000002E-2</v>
      </c>
      <c r="S78" s="13">
        <f t="shared" si="71"/>
        <v>0.34145288184399197</v>
      </c>
      <c r="T78" s="2">
        <f t="shared" si="72"/>
        <v>0.01</v>
      </c>
      <c r="U78" s="14">
        <f t="shared" si="73"/>
        <v>3.41452881843992E-3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3.1314528818439921E-2</v>
      </c>
      <c r="AR78" s="9">
        <f t="shared" si="77"/>
        <v>10.950000000000001</v>
      </c>
      <c r="AS78" s="1">
        <f t="shared" si="78"/>
        <v>0.18</v>
      </c>
      <c r="AT78" s="1">
        <f t="shared" si="79"/>
        <v>477.5</v>
      </c>
      <c r="AU78" s="1">
        <f t="shared" si="80"/>
        <v>197460.70546143845</v>
      </c>
    </row>
    <row r="79" spans="1:48" x14ac:dyDescent="0.15">
      <c r="C79" s="7">
        <v>6</v>
      </c>
      <c r="D79" s="7">
        <f t="shared" si="81"/>
        <v>22.152908221455601</v>
      </c>
      <c r="E79" s="10">
        <f t="shared" si="82"/>
        <v>18.689363546163101</v>
      </c>
      <c r="F79" s="7" t="s">
        <v>83</v>
      </c>
      <c r="G79" s="1">
        <v>7</v>
      </c>
      <c r="H79" s="9">
        <f t="shared" si="63"/>
        <v>22.152908221455601</v>
      </c>
      <c r="I79" s="9">
        <f t="shared" si="64"/>
        <v>295.3029082214556</v>
      </c>
      <c r="J79" s="9">
        <f t="shared" si="65"/>
        <v>0.25267004779991209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0.29095583720034895</v>
      </c>
      <c r="P79" s="9">
        <f t="shared" si="68"/>
        <v>7.3515825293075612E-2</v>
      </c>
      <c r="Q79" s="12">
        <f t="shared" si="69"/>
        <v>1.323284855275361E-2</v>
      </c>
      <c r="R79" s="9">
        <f t="shared" si="70"/>
        <v>1.9710000000000002E-2</v>
      </c>
      <c r="S79" s="13">
        <f t="shared" si="71"/>
        <v>0.67137739993676349</v>
      </c>
      <c r="T79" s="2">
        <f t="shared" si="72"/>
        <v>0.01</v>
      </c>
      <c r="U79" s="14">
        <f t="shared" si="73"/>
        <v>6.7137739993676348E-3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3.4613773999367638E-2</v>
      </c>
      <c r="AR79" s="9">
        <f t="shared" si="77"/>
        <v>10.950000000000001</v>
      </c>
      <c r="AS79" s="1">
        <f t="shared" si="78"/>
        <v>0.18</v>
      </c>
      <c r="AT79" s="1">
        <f t="shared" si="79"/>
        <v>477.5</v>
      </c>
      <c r="AU79" s="1">
        <f t="shared" si="80"/>
        <v>218264.82755739705</v>
      </c>
    </row>
    <row r="80" spans="1:48" x14ac:dyDescent="0.15">
      <c r="C80" s="7">
        <v>7</v>
      </c>
      <c r="D80" s="7">
        <f t="shared" si="81"/>
        <v>24.870166045749599</v>
      </c>
      <c r="E80" s="10">
        <f t="shared" si="82"/>
        <v>22.152908221455601</v>
      </c>
      <c r="F80" s="7" t="s">
        <v>83</v>
      </c>
      <c r="G80" s="1">
        <v>8</v>
      </c>
      <c r="H80" s="9">
        <f t="shared" si="63"/>
        <v>24.870166045749599</v>
      </c>
      <c r="I80" s="9">
        <f t="shared" si="64"/>
        <v>298.02016604574959</v>
      </c>
      <c r="J80" s="9">
        <f t="shared" si="65"/>
        <v>0.34128404770969595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0.32694001190727334</v>
      </c>
      <c r="P80" s="9">
        <f t="shared" si="68"/>
        <v>0.11157941062197044</v>
      </c>
      <c r="Q80" s="12">
        <f t="shared" si="69"/>
        <v>2.0084293911954678E-2</v>
      </c>
      <c r="R80" s="9">
        <f t="shared" si="70"/>
        <v>1.9710000000000002E-2</v>
      </c>
      <c r="S80" s="13">
        <f t="shared" si="71"/>
        <v>1.0189900513421957</v>
      </c>
      <c r="T80" s="2">
        <f t="shared" si="72"/>
        <v>0.01</v>
      </c>
      <c r="U80" s="14">
        <f t="shared" si="73"/>
        <v>1.0189900513421958E-2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3.8089900513421961E-2</v>
      </c>
      <c r="AR80" s="9">
        <f t="shared" si="77"/>
        <v>10.950000000000001</v>
      </c>
      <c r="AS80" s="1">
        <f t="shared" si="78"/>
        <v>0.18</v>
      </c>
      <c r="AT80" s="1">
        <f t="shared" si="79"/>
        <v>477.5</v>
      </c>
      <c r="AU80" s="1">
        <f t="shared" si="80"/>
        <v>240184.31412282106</v>
      </c>
    </row>
    <row r="81" spans="1:48" x14ac:dyDescent="0.15">
      <c r="C81" s="7">
        <v>8</v>
      </c>
      <c r="D81" s="7">
        <f t="shared" si="81"/>
        <v>26.144103042740898</v>
      </c>
      <c r="E81" s="10">
        <f t="shared" si="82"/>
        <v>24.870166045749599</v>
      </c>
      <c r="F81" s="7" t="s">
        <v>83</v>
      </c>
      <c r="G81" s="1">
        <v>9</v>
      </c>
      <c r="H81" s="9">
        <f t="shared" si="63"/>
        <v>26.144103042740898</v>
      </c>
      <c r="I81" s="9">
        <f t="shared" si="64"/>
        <v>299.29410304274086</v>
      </c>
      <c r="J81" s="9">
        <f t="shared" si="65"/>
        <v>0.39220347555371693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0.32486060128530292</v>
      </c>
      <c r="P81" s="9">
        <f t="shared" si="68"/>
        <v>0.12741145689456609</v>
      </c>
      <c r="Q81" s="12">
        <f t="shared" si="69"/>
        <v>2.2934062241021895E-2</v>
      </c>
      <c r="R81" s="9">
        <f t="shared" si="70"/>
        <v>1.9710000000000002E-2</v>
      </c>
      <c r="S81" s="13">
        <f t="shared" si="71"/>
        <v>1.1635749488088225</v>
      </c>
      <c r="T81" s="2">
        <f t="shared" si="72"/>
        <v>0.01</v>
      </c>
      <c r="U81" s="14">
        <f t="shared" si="73"/>
        <v>1.1635749488088225E-2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3.9535749488088225E-2</v>
      </c>
      <c r="AR81" s="9">
        <f t="shared" si="77"/>
        <v>10.950000000000001</v>
      </c>
      <c r="AS81" s="1">
        <f t="shared" si="78"/>
        <v>0.18</v>
      </c>
      <c r="AT81" s="1">
        <f t="shared" si="79"/>
        <v>477.5</v>
      </c>
      <c r="AU81" s="1">
        <f t="shared" si="80"/>
        <v>249301.43544958933</v>
      </c>
    </row>
    <row r="82" spans="1:48" x14ac:dyDescent="0.15">
      <c r="C82" s="7">
        <v>9</v>
      </c>
      <c r="D82" s="7">
        <f t="shared" si="81"/>
        <v>25.331477463056899</v>
      </c>
      <c r="E82" s="10">
        <f t="shared" si="82"/>
        <v>26.144103042740898</v>
      </c>
      <c r="F82" s="7" t="s">
        <v>83</v>
      </c>
      <c r="G82" s="1">
        <v>10</v>
      </c>
      <c r="H82" s="9">
        <f t="shared" si="63"/>
        <v>25.331477463056899</v>
      </c>
      <c r="I82" s="9">
        <f t="shared" si="64"/>
        <v>298.48147746305688</v>
      </c>
      <c r="J82" s="9">
        <f t="shared" si="65"/>
        <v>0.35895963571119099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0.30694914439073684</v>
      </c>
      <c r="P82" s="9">
        <f t="shared" si="68"/>
        <v>0.11018235305236065</v>
      </c>
      <c r="Q82" s="12">
        <f t="shared" si="69"/>
        <v>1.9832823549424918E-2</v>
      </c>
      <c r="R82" s="9">
        <f t="shared" si="70"/>
        <v>1.9710000000000002E-2</v>
      </c>
      <c r="S82" s="13">
        <f t="shared" si="71"/>
        <v>1.0062315347247548</v>
      </c>
      <c r="T82" s="2">
        <f t="shared" si="72"/>
        <v>0.01</v>
      </c>
      <c r="U82" s="14">
        <f t="shared" si="73"/>
        <v>1.0062315347247549E-2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3.7962315347247547E-2</v>
      </c>
      <c r="AR82" s="9">
        <f t="shared" si="77"/>
        <v>10.950000000000001</v>
      </c>
      <c r="AS82" s="1">
        <f t="shared" si="78"/>
        <v>0.18</v>
      </c>
      <c r="AT82" s="1">
        <f t="shared" si="79"/>
        <v>477.5</v>
      </c>
      <c r="AU82" s="1">
        <f t="shared" si="80"/>
        <v>239379.79756549769</v>
      </c>
    </row>
    <row r="83" spans="1:48" x14ac:dyDescent="0.15">
      <c r="C83" s="7">
        <v>10</v>
      </c>
      <c r="D83" s="7">
        <f t="shared" si="81"/>
        <v>22.426075549693099</v>
      </c>
      <c r="E83" s="10">
        <f t="shared" si="82"/>
        <v>25.331477463056899</v>
      </c>
      <c r="F83" s="7" t="s">
        <v>83</v>
      </c>
      <c r="G83" s="1">
        <v>11</v>
      </c>
      <c r="H83" s="9">
        <f t="shared" si="63"/>
        <v>22.426075549693099</v>
      </c>
      <c r="I83" s="9">
        <f t="shared" si="64"/>
        <v>295.57607554969309</v>
      </c>
      <c r="J83" s="9">
        <f t="shared" si="65"/>
        <v>0.26048803748294724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0.18692845177145739</v>
      </c>
      <c r="O83" s="9">
        <f t="shared" si="83"/>
        <v>0.11933833956691881</v>
      </c>
      <c r="P83" s="9">
        <f t="shared" si="68"/>
        <v>3.1086209870260232E-2</v>
      </c>
      <c r="Q83" s="12">
        <f t="shared" si="69"/>
        <v>5.5955177766468418E-3</v>
      </c>
      <c r="R83" s="9">
        <f t="shared" si="70"/>
        <v>1.9710000000000002E-2</v>
      </c>
      <c r="S83" s="13">
        <f t="shared" si="71"/>
        <v>0.28389232758228522</v>
      </c>
      <c r="T83" s="2">
        <f t="shared" si="72"/>
        <v>0.01</v>
      </c>
      <c r="U83" s="14">
        <f t="shared" si="73"/>
        <v>2.8389232758228521E-3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3.0738923275822852E-2</v>
      </c>
      <c r="AR83" s="9">
        <f t="shared" si="77"/>
        <v>10.950000000000001</v>
      </c>
      <c r="AS83" s="1">
        <f t="shared" si="78"/>
        <v>0.18</v>
      </c>
      <c r="AT83" s="1">
        <f t="shared" si="79"/>
        <v>477.5</v>
      </c>
      <c r="AU83" s="1">
        <f t="shared" si="80"/>
        <v>193831.09707193743</v>
      </c>
    </row>
    <row r="84" spans="1:48" x14ac:dyDescent="0.15">
      <c r="C84" s="7">
        <v>11</v>
      </c>
      <c r="D84" s="7">
        <f t="shared" si="81"/>
        <v>19.7322118319656</v>
      </c>
      <c r="E84" s="10">
        <f t="shared" si="82"/>
        <v>22.426075549693099</v>
      </c>
      <c r="F84" s="7" t="s">
        <v>85</v>
      </c>
      <c r="G84" s="1">
        <v>12</v>
      </c>
      <c r="H84" s="9">
        <f t="shared" si="63"/>
        <v>19.7322118319656</v>
      </c>
      <c r="I84" s="9">
        <f t="shared" si="64"/>
        <v>292.88221183196561</v>
      </c>
      <c r="J84" s="9">
        <f t="shared" si="65"/>
        <v>0.19239804351116652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0.19775212969665859</v>
      </c>
      <c r="P84" s="9">
        <f t="shared" si="68"/>
        <v>3.8047122853803565E-2</v>
      </c>
      <c r="Q84" s="12">
        <f t="shared" si="69"/>
        <v>6.8484821136846419E-3</v>
      </c>
      <c r="R84" s="9">
        <f t="shared" si="70"/>
        <v>1.9710000000000002E-2</v>
      </c>
      <c r="S84" s="13">
        <f t="shared" si="71"/>
        <v>0.34746230916715581</v>
      </c>
      <c r="T84" s="2">
        <f t="shared" si="72"/>
        <v>0.01</v>
      </c>
      <c r="U84" s="14">
        <f t="shared" si="73"/>
        <v>3.4746230916715584E-3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3.1374623091671557E-2</v>
      </c>
      <c r="AR84" s="9">
        <f t="shared" si="77"/>
        <v>10.950000000000001</v>
      </c>
      <c r="AS84" s="1">
        <f t="shared" si="78"/>
        <v>0.18</v>
      </c>
      <c r="AT84" s="1">
        <f t="shared" si="79"/>
        <v>477.5</v>
      </c>
      <c r="AU84" s="1">
        <f t="shared" si="80"/>
        <v>197839.64322720561</v>
      </c>
      <c r="AV84" s="1">
        <f>SUM(AU73:AU84)</f>
        <v>2329222.6463816892</v>
      </c>
    </row>
    <row r="85" spans="1:48" x14ac:dyDescent="0.15">
      <c r="C85" s="7">
        <v>12</v>
      </c>
      <c r="D85" s="7">
        <f t="shared" si="81"/>
        <v>16.132610713952602</v>
      </c>
      <c r="E85" s="10">
        <f t="shared" si="82"/>
        <v>19.7322118319656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15.8823808970968</v>
      </c>
      <c r="E89" s="7"/>
      <c r="F89" s="7"/>
      <c r="G89" s="1">
        <v>1</v>
      </c>
      <c r="H89" s="9">
        <f t="shared" ref="H89:H100" si="84">E90</f>
        <v>15.8823808970968</v>
      </c>
      <c r="I89" s="9">
        <f t="shared" ref="I89:I100" si="85">H89+273.15</f>
        <v>289.0323808970968</v>
      </c>
      <c r="J89" s="9">
        <f t="shared" ref="J89:J100" si="86">EXP(($C$15*(I89-$C$13))/($C$16*I89*$C$13))</f>
        <v>0.1235635814318374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0.6555387794807912</v>
      </c>
      <c r="Q89" s="12">
        <f t="shared" ref="Q89:Q100" si="90">P89*$B$91</f>
        <v>0.29499245076635605</v>
      </c>
      <c r="R89" s="9">
        <f t="shared" ref="R89:R100" si="91">L89*$B$91</f>
        <v>2.3873737500000001</v>
      </c>
      <c r="S89" s="13">
        <f t="shared" ref="S89:S100" si="92">Q89/R89</f>
        <v>0.1235635814318374</v>
      </c>
      <c r="T89" s="2">
        <f t="shared" ref="T89:T100" si="93">$B$90/100</f>
        <v>0.51</v>
      </c>
      <c r="U89" s="14">
        <f t="shared" ref="U89:U100" si="94">S89*T89</f>
        <v>6.3017426530237078E-2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6.5454754098866474E-2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3024.1666666666665</v>
      </c>
      <c r="AN89" s="1">
        <f t="shared" ref="AN89:AN100" si="99">AM89*10000*AK89*AJ89</f>
        <v>20591341.546286169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15.3339873339966</v>
      </c>
      <c r="E90" s="10">
        <f t="shared" ref="E90:E101" si="101">D89</f>
        <v>15.8823808970968</v>
      </c>
      <c r="F90" s="7" t="s">
        <v>83</v>
      </c>
      <c r="G90" s="1">
        <v>2</v>
      </c>
      <c r="H90" s="9">
        <f t="shared" si="84"/>
        <v>15.3339873339966</v>
      </c>
      <c r="I90" s="9">
        <f t="shared" si="85"/>
        <v>288.48398733399659</v>
      </c>
      <c r="J90" s="9">
        <f t="shared" si="86"/>
        <v>0.11589881631808831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9.9550112205192089</v>
      </c>
      <c r="P90" s="9">
        <f t="shared" si="89"/>
        <v>1.1537740168914639</v>
      </c>
      <c r="Q90" s="12">
        <f t="shared" si="90"/>
        <v>0.5191983076011587</v>
      </c>
      <c r="R90" s="9">
        <f t="shared" si="91"/>
        <v>2.3873737500000001</v>
      </c>
      <c r="S90" s="13">
        <f t="shared" si="92"/>
        <v>0.21747675980820291</v>
      </c>
      <c r="T90" s="2">
        <f t="shared" si="93"/>
        <v>0.51</v>
      </c>
      <c r="U90" s="14">
        <f t="shared" si="94"/>
        <v>0.11091314750218349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5"/>
        <v>7.9895313971908327E-2</v>
      </c>
      <c r="AK90" s="9">
        <f t="shared" si="96"/>
        <v>10.4025</v>
      </c>
      <c r="AL90" s="1">
        <f t="shared" si="97"/>
        <v>0.45</v>
      </c>
      <c r="AM90" s="17">
        <f t="shared" si="98"/>
        <v>3024.1666666666665</v>
      </c>
      <c r="AN90" s="1">
        <f t="shared" si="99"/>
        <v>25134181.93365154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13.8926907449887</v>
      </c>
      <c r="E91" s="10">
        <f t="shared" si="101"/>
        <v>15.3339873339966</v>
      </c>
      <c r="F91" s="7" t="s">
        <v>83</v>
      </c>
      <c r="G91" s="1">
        <v>3</v>
      </c>
      <c r="H91" s="9">
        <f t="shared" si="84"/>
        <v>13.8926907449887</v>
      </c>
      <c r="I91" s="9">
        <f t="shared" si="85"/>
        <v>287.0426907449887</v>
      </c>
      <c r="J91" s="9">
        <f t="shared" si="86"/>
        <v>9.7831281798410108E-2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14.106512203627744</v>
      </c>
      <c r="P91" s="9">
        <f t="shared" si="89"/>
        <v>1.380058170585817</v>
      </c>
      <c r="Q91" s="12">
        <f t="shared" si="90"/>
        <v>0.62102617676361771</v>
      </c>
      <c r="R91" s="9">
        <f t="shared" si="91"/>
        <v>2.3873737500000001</v>
      </c>
      <c r="S91" s="13">
        <f t="shared" si="92"/>
        <v>0.26012943166675001</v>
      </c>
      <c r="T91" s="2">
        <f t="shared" si="93"/>
        <v>0.51</v>
      </c>
      <c r="U91" s="14">
        <f t="shared" si="94"/>
        <v>0.13266601015004251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5"/>
        <v>8.6453802060237811E-2</v>
      </c>
      <c r="AK91" s="9">
        <f t="shared" si="96"/>
        <v>10.4025</v>
      </c>
      <c r="AL91" s="1">
        <f t="shared" si="97"/>
        <v>0.45</v>
      </c>
      <c r="AM91" s="17">
        <f t="shared" si="98"/>
        <v>3024.1666666666665</v>
      </c>
      <c r="AN91" s="1">
        <f t="shared" si="99"/>
        <v>27197409.732965518</v>
      </c>
    </row>
    <row r="92" spans="1:48" x14ac:dyDescent="0.15">
      <c r="C92" s="7">
        <v>3</v>
      </c>
      <c r="D92" s="7">
        <f t="shared" si="100"/>
        <v>15.2998207517397</v>
      </c>
      <c r="E92" s="10">
        <f t="shared" si="101"/>
        <v>13.8926907449887</v>
      </c>
      <c r="F92" s="7" t="s">
        <v>83</v>
      </c>
      <c r="G92" s="1">
        <v>4</v>
      </c>
      <c r="H92" s="9">
        <f t="shared" si="84"/>
        <v>15.2998207517397</v>
      </c>
      <c r="I92" s="9">
        <f t="shared" si="85"/>
        <v>288.44982075173965</v>
      </c>
      <c r="J92" s="9">
        <f t="shared" si="86"/>
        <v>0.1154363964486485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18.03172903304193</v>
      </c>
      <c r="P92" s="9">
        <f t="shared" si="89"/>
        <v>2.0815178213128336</v>
      </c>
      <c r="Q92" s="12">
        <f t="shared" si="90"/>
        <v>0.93668301959077516</v>
      </c>
      <c r="R92" s="9">
        <f t="shared" si="91"/>
        <v>2.3873737500000001</v>
      </c>
      <c r="S92" s="13">
        <f t="shared" si="92"/>
        <v>0.39234871355638185</v>
      </c>
      <c r="T92" s="2">
        <f t="shared" si="93"/>
        <v>0.51</v>
      </c>
      <c r="U92" s="14">
        <f t="shared" si="94"/>
        <v>0.20009784391375474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5"/>
        <v>0.10678449993999706</v>
      </c>
      <c r="AK92" s="9">
        <f t="shared" si="96"/>
        <v>10.4025</v>
      </c>
      <c r="AL92" s="1">
        <f t="shared" si="97"/>
        <v>0.45</v>
      </c>
      <c r="AM92" s="17">
        <f t="shared" si="98"/>
        <v>3024.1666666666665</v>
      </c>
      <c r="AN92" s="1">
        <f t="shared" si="99"/>
        <v>33593222.377592482</v>
      </c>
    </row>
    <row r="93" spans="1:48" x14ac:dyDescent="0.15">
      <c r="C93" s="7">
        <v>4</v>
      </c>
      <c r="D93" s="7">
        <f t="shared" si="100"/>
        <v>16.4443388817668</v>
      </c>
      <c r="E93" s="10">
        <f t="shared" si="101"/>
        <v>15.2998207517397</v>
      </c>
      <c r="F93" s="7" t="s">
        <v>83</v>
      </c>
      <c r="G93" s="1">
        <v>5</v>
      </c>
      <c r="H93" s="9">
        <f t="shared" si="84"/>
        <v>16.4443388817668</v>
      </c>
      <c r="I93" s="9">
        <f t="shared" si="85"/>
        <v>289.59433888176676</v>
      </c>
      <c r="J93" s="9">
        <f t="shared" si="86"/>
        <v>0.13191087946850738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15.152700651142643</v>
      </c>
      <c r="O93" s="9">
        <f t="shared" si="102"/>
        <v>6.1027855605864527</v>
      </c>
      <c r="P93" s="9">
        <f t="shared" si="89"/>
        <v>0.80502381050466676</v>
      </c>
      <c r="Q93" s="12">
        <f t="shared" si="90"/>
        <v>0.36226071472710003</v>
      </c>
      <c r="R93" s="9">
        <f t="shared" si="91"/>
        <v>2.3873737500000001</v>
      </c>
      <c r="S93" s="13">
        <f t="shared" si="92"/>
        <v>0.15174026049632991</v>
      </c>
      <c r="T93" s="2">
        <f t="shared" si="93"/>
        <v>0.51</v>
      </c>
      <c r="U93" s="14">
        <f t="shared" si="94"/>
        <v>7.7387532853128257E-2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9.3276341155218184E-2</v>
      </c>
      <c r="AK93" s="9">
        <f t="shared" si="96"/>
        <v>10.4025</v>
      </c>
      <c r="AL93" s="1">
        <f t="shared" si="97"/>
        <v>0.45</v>
      </c>
      <c r="AM93" s="17">
        <f t="shared" si="98"/>
        <v>3024.1666666666665</v>
      </c>
      <c r="AN93" s="1">
        <f t="shared" si="99"/>
        <v>29343705.057907607</v>
      </c>
    </row>
    <row r="94" spans="1:48" x14ac:dyDescent="0.15">
      <c r="C94" s="7">
        <v>5</v>
      </c>
      <c r="D94" s="7">
        <f t="shared" si="100"/>
        <v>18.689363546163101</v>
      </c>
      <c r="E94" s="10">
        <f t="shared" si="101"/>
        <v>16.4443388817668</v>
      </c>
      <c r="F94" s="7" t="s">
        <v>85</v>
      </c>
      <c r="G94" s="1">
        <v>6</v>
      </c>
      <c r="H94" s="9">
        <f t="shared" si="84"/>
        <v>18.689363546163101</v>
      </c>
      <c r="I94" s="9">
        <f t="shared" si="85"/>
        <v>291.8393635461631</v>
      </c>
      <c r="J94" s="9">
        <f t="shared" si="86"/>
        <v>0.17084741668097217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10.603036750081786</v>
      </c>
      <c r="P94" s="9">
        <f t="shared" si="89"/>
        <v>1.8115014377248839</v>
      </c>
      <c r="Q94" s="12">
        <f t="shared" si="90"/>
        <v>0.81517564697619782</v>
      </c>
      <c r="R94" s="9">
        <f t="shared" si="91"/>
        <v>2.3873737500000001</v>
      </c>
      <c r="S94" s="13">
        <f t="shared" si="92"/>
        <v>0.34145288184399186</v>
      </c>
      <c r="T94" s="2">
        <f t="shared" si="93"/>
        <v>0.51</v>
      </c>
      <c r="U94" s="14">
        <f t="shared" si="94"/>
        <v>0.17414096974043586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0.12244750237674143</v>
      </c>
      <c r="AK94" s="9">
        <f t="shared" si="96"/>
        <v>10.4025</v>
      </c>
      <c r="AL94" s="1">
        <f t="shared" si="97"/>
        <v>0.45</v>
      </c>
      <c r="AM94" s="17">
        <f t="shared" si="98"/>
        <v>3024.1666666666665</v>
      </c>
      <c r="AN94" s="1">
        <f t="shared" si="99"/>
        <v>38520629.672227807</v>
      </c>
    </row>
    <row r="95" spans="1:48" x14ac:dyDescent="0.15">
      <c r="C95" s="7">
        <v>6</v>
      </c>
      <c r="D95" s="7">
        <f t="shared" si="100"/>
        <v>22.152908221455601</v>
      </c>
      <c r="E95" s="10">
        <f t="shared" si="101"/>
        <v>18.689363546163101</v>
      </c>
      <c r="F95" s="7" t="s">
        <v>83</v>
      </c>
      <c r="G95" s="1">
        <v>7</v>
      </c>
      <c r="H95" s="9">
        <f t="shared" si="84"/>
        <v>22.152908221455601</v>
      </c>
      <c r="I95" s="9">
        <f t="shared" si="85"/>
        <v>295.3029082214556</v>
      </c>
      <c r="J95" s="9">
        <f t="shared" si="86"/>
        <v>0.25267004779991209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14.096810312356903</v>
      </c>
      <c r="P95" s="9">
        <f t="shared" si="89"/>
        <v>3.5618417354495122</v>
      </c>
      <c r="Q95" s="12">
        <f t="shared" si="90"/>
        <v>1.6028287809522805</v>
      </c>
      <c r="R95" s="9">
        <f t="shared" si="91"/>
        <v>2.3873737500000001</v>
      </c>
      <c r="S95" s="13">
        <f t="shared" si="92"/>
        <v>0.67137739993676337</v>
      </c>
      <c r="T95" s="2">
        <f t="shared" si="93"/>
        <v>0.51</v>
      </c>
      <c r="U95" s="14">
        <f t="shared" si="94"/>
        <v>0.34240247396774931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0.17317834590127643</v>
      </c>
      <c r="AK95" s="9">
        <f t="shared" si="96"/>
        <v>10.4025</v>
      </c>
      <c r="AL95" s="1">
        <f t="shared" si="97"/>
        <v>0.45</v>
      </c>
      <c r="AM95" s="17">
        <f t="shared" si="98"/>
        <v>3024.1666666666665</v>
      </c>
      <c r="AN95" s="1">
        <f t="shared" si="99"/>
        <v>54479991.835090019</v>
      </c>
    </row>
    <row r="96" spans="1:48" x14ac:dyDescent="0.15">
      <c r="C96" s="7">
        <v>7</v>
      </c>
      <c r="D96" s="7">
        <f t="shared" si="100"/>
        <v>24.870166045749599</v>
      </c>
      <c r="E96" s="10">
        <f t="shared" si="101"/>
        <v>22.152908221455601</v>
      </c>
      <c r="F96" s="7" t="s">
        <v>83</v>
      </c>
      <c r="G96" s="1">
        <v>8</v>
      </c>
      <c r="H96" s="9">
        <f t="shared" si="84"/>
        <v>24.870166045749599</v>
      </c>
      <c r="I96" s="9">
        <f t="shared" si="85"/>
        <v>298.02016604574959</v>
      </c>
      <c r="J96" s="9">
        <f t="shared" si="86"/>
        <v>0.34128404770969595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15.84024357690739</v>
      </c>
      <c r="P96" s="9">
        <f t="shared" si="89"/>
        <v>5.4060224446344662</v>
      </c>
      <c r="Q96" s="12">
        <f t="shared" si="90"/>
        <v>2.4327101000855098</v>
      </c>
      <c r="R96" s="9">
        <f t="shared" si="91"/>
        <v>2.3873737500000001</v>
      </c>
      <c r="S96" s="13">
        <f t="shared" si="92"/>
        <v>1.0189900513421954</v>
      </c>
      <c r="T96" s="2">
        <f t="shared" si="93"/>
        <v>0.51</v>
      </c>
      <c r="U96" s="14">
        <f t="shared" si="94"/>
        <v>0.51968492618451967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0.2266290052446327</v>
      </c>
      <c r="AK96" s="9">
        <f t="shared" si="96"/>
        <v>10.4025</v>
      </c>
      <c r="AL96" s="1">
        <f t="shared" si="97"/>
        <v>0.45</v>
      </c>
      <c r="AM96" s="17">
        <f t="shared" si="98"/>
        <v>3024.1666666666665</v>
      </c>
      <c r="AN96" s="1">
        <f t="shared" si="99"/>
        <v>71294977.966590911</v>
      </c>
    </row>
    <row r="97" spans="1:50" x14ac:dyDescent="0.15">
      <c r="C97" s="7">
        <v>8</v>
      </c>
      <c r="D97" s="7">
        <f t="shared" si="100"/>
        <v>26.144103042740898</v>
      </c>
      <c r="E97" s="10">
        <f t="shared" si="101"/>
        <v>24.870166045749599</v>
      </c>
      <c r="F97" s="7" t="s">
        <v>83</v>
      </c>
      <c r="G97" s="1">
        <v>9</v>
      </c>
      <c r="H97" s="9">
        <f t="shared" si="84"/>
        <v>26.144103042740898</v>
      </c>
      <c r="I97" s="9">
        <f t="shared" si="85"/>
        <v>299.29410304274086</v>
      </c>
      <c r="J97" s="9">
        <f t="shared" si="86"/>
        <v>0.39220347555371693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15.739496132272926</v>
      </c>
      <c r="P97" s="9">
        <f t="shared" si="89"/>
        <v>6.1730850865417271</v>
      </c>
      <c r="Q97" s="12">
        <f t="shared" si="90"/>
        <v>2.7778882889437773</v>
      </c>
      <c r="R97" s="9">
        <f t="shared" si="91"/>
        <v>2.3873737500000001</v>
      </c>
      <c r="S97" s="13">
        <f t="shared" si="92"/>
        <v>1.1635749488088227</v>
      </c>
      <c r="T97" s="2">
        <f t="shared" si="93"/>
        <v>0.51</v>
      </c>
      <c r="U97" s="14">
        <f t="shared" si="94"/>
        <v>0.59342322389249957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0.24886110200358866</v>
      </c>
      <c r="AK97" s="9">
        <f t="shared" si="96"/>
        <v>10.4025</v>
      </c>
      <c r="AL97" s="1">
        <f t="shared" si="97"/>
        <v>0.45</v>
      </c>
      <c r="AM97" s="17">
        <f t="shared" si="98"/>
        <v>3024.1666666666665</v>
      </c>
      <c r="AN97" s="1">
        <f t="shared" si="99"/>
        <v>78288949.664388061</v>
      </c>
    </row>
    <row r="98" spans="1:50" x14ac:dyDescent="0.15">
      <c r="C98" s="7">
        <v>9</v>
      </c>
      <c r="D98" s="7">
        <f t="shared" si="100"/>
        <v>25.331477463056899</v>
      </c>
      <c r="E98" s="10">
        <f t="shared" si="101"/>
        <v>26.144103042740898</v>
      </c>
      <c r="F98" s="7" t="s">
        <v>83</v>
      </c>
      <c r="G98" s="1">
        <v>10</v>
      </c>
      <c r="H98" s="9">
        <f t="shared" si="84"/>
        <v>25.331477463056899</v>
      </c>
      <c r="I98" s="9">
        <f t="shared" si="85"/>
        <v>298.48147746305688</v>
      </c>
      <c r="J98" s="9">
        <f t="shared" si="86"/>
        <v>0.35895963571119099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14.871686045731201</v>
      </c>
      <c r="P98" s="9">
        <f t="shared" si="89"/>
        <v>5.3383350053868739</v>
      </c>
      <c r="Q98" s="12">
        <f t="shared" si="90"/>
        <v>2.4022507524240932</v>
      </c>
      <c r="R98" s="9">
        <f t="shared" si="91"/>
        <v>2.3873737500000001</v>
      </c>
      <c r="S98" s="13">
        <f t="shared" si="92"/>
        <v>1.0062315347247548</v>
      </c>
      <c r="T98" s="2">
        <f t="shared" si="93"/>
        <v>0.51</v>
      </c>
      <c r="U98" s="14">
        <f t="shared" si="94"/>
        <v>0.51317808270962495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0.22466719193695195</v>
      </c>
      <c r="AK98" s="9">
        <f t="shared" si="96"/>
        <v>10.4025</v>
      </c>
      <c r="AL98" s="1">
        <f t="shared" si="97"/>
        <v>0.45</v>
      </c>
      <c r="AM98" s="17">
        <f t="shared" si="98"/>
        <v>3024.1666666666665</v>
      </c>
      <c r="AN98" s="1">
        <f t="shared" si="99"/>
        <v>70677813.202554271</v>
      </c>
    </row>
    <row r="99" spans="1:50" x14ac:dyDescent="0.15">
      <c r="C99" s="7">
        <v>10</v>
      </c>
      <c r="D99" s="7">
        <f t="shared" si="100"/>
        <v>22.426075549693099</v>
      </c>
      <c r="E99" s="10">
        <f t="shared" si="101"/>
        <v>25.331477463056899</v>
      </c>
      <c r="F99" s="7" t="s">
        <v>83</v>
      </c>
      <c r="G99" s="1">
        <v>11</v>
      </c>
      <c r="H99" s="9">
        <f t="shared" si="84"/>
        <v>22.426075549693099</v>
      </c>
      <c r="I99" s="9">
        <f t="shared" si="85"/>
        <v>295.57607554969309</v>
      </c>
      <c r="J99" s="9">
        <f t="shared" si="86"/>
        <v>0.26048803748294724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9.0566834883271099</v>
      </c>
      <c r="O99" s="9">
        <f t="shared" si="102"/>
        <v>5.7819425520172167</v>
      </c>
      <c r="P99" s="9">
        <f t="shared" si="89"/>
        <v>1.5061268682141085</v>
      </c>
      <c r="Q99" s="12">
        <f t="shared" si="90"/>
        <v>0.67775709069634882</v>
      </c>
      <c r="R99" s="9">
        <f t="shared" si="91"/>
        <v>2.3873737500000001</v>
      </c>
      <c r="S99" s="13">
        <f t="shared" si="92"/>
        <v>0.28389232758228528</v>
      </c>
      <c r="T99" s="2">
        <f t="shared" si="93"/>
        <v>0.51</v>
      </c>
      <c r="U99" s="14">
        <f t="shared" si="94"/>
        <v>0.1447850870669655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0.11359670375069011</v>
      </c>
      <c r="AK99" s="9">
        <f t="shared" si="96"/>
        <v>10.4025</v>
      </c>
      <c r="AL99" s="1">
        <f t="shared" si="97"/>
        <v>0.45</v>
      </c>
      <c r="AM99" s="17">
        <f t="shared" si="98"/>
        <v>3024.1666666666665</v>
      </c>
      <c r="AN99" s="1">
        <f t="shared" si="99"/>
        <v>35736266.336431861</v>
      </c>
    </row>
    <row r="100" spans="1:50" x14ac:dyDescent="0.15">
      <c r="C100" s="7">
        <v>11</v>
      </c>
      <c r="D100" s="7">
        <f t="shared" si="100"/>
        <v>19.7322118319656</v>
      </c>
      <c r="E100" s="10">
        <f t="shared" si="101"/>
        <v>22.426075549693099</v>
      </c>
      <c r="F100" s="7" t="s">
        <v>85</v>
      </c>
      <c r="G100" s="1">
        <v>12</v>
      </c>
      <c r="H100" s="9">
        <f t="shared" si="84"/>
        <v>19.7322118319656</v>
      </c>
      <c r="I100" s="9">
        <f t="shared" si="85"/>
        <v>292.88221183196561</v>
      </c>
      <c r="J100" s="9">
        <f t="shared" si="86"/>
        <v>0.19239804351116652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9.581090683803108</v>
      </c>
      <c r="P100" s="9">
        <f t="shared" si="89"/>
        <v>1.8433831022667826</v>
      </c>
      <c r="Q100" s="12">
        <f t="shared" si="90"/>
        <v>0.82952239602005218</v>
      </c>
      <c r="R100" s="9">
        <f t="shared" si="91"/>
        <v>2.3873737500000001</v>
      </c>
      <c r="S100" s="13">
        <f t="shared" si="92"/>
        <v>0.34746230916715581</v>
      </c>
      <c r="T100" s="2">
        <f t="shared" si="93"/>
        <v>0.51</v>
      </c>
      <c r="U100" s="14">
        <f t="shared" si="94"/>
        <v>0.17720577767524948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0.12337154196908773</v>
      </c>
      <c r="AK100" s="9">
        <f t="shared" si="96"/>
        <v>10.4025</v>
      </c>
      <c r="AL100" s="1">
        <f t="shared" si="97"/>
        <v>0.45</v>
      </c>
      <c r="AM100" s="17">
        <f t="shared" si="98"/>
        <v>3024.1666666666665</v>
      </c>
      <c r="AN100" s="1">
        <f t="shared" si="99"/>
        <v>38811322.305791959</v>
      </c>
      <c r="AO100" s="1">
        <f>SUM(AN89:AN100)</f>
        <v>523669811.63147825</v>
      </c>
    </row>
    <row r="101" spans="1:50" x14ac:dyDescent="0.15">
      <c r="C101" s="7">
        <v>12</v>
      </c>
      <c r="D101" s="7">
        <f t="shared" si="100"/>
        <v>16.132610713952602</v>
      </c>
      <c r="E101" s="10">
        <f t="shared" si="101"/>
        <v>19.7322118319656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15.8823808970968</v>
      </c>
      <c r="E105" s="7"/>
      <c r="F105" s="7"/>
      <c r="G105" s="1">
        <v>1</v>
      </c>
      <c r="H105" s="9">
        <f t="shared" ref="H105:H116" si="103">E106</f>
        <v>15.8823808970968</v>
      </c>
      <c r="I105" s="9">
        <f t="shared" ref="I105:I116" si="104">H105+273.15</f>
        <v>289.0323808970968</v>
      </c>
      <c r="J105" s="9">
        <f t="shared" ref="J105:J116" si="105">EXP(($C$15*(I105-$C$13))/($C$16*I105*$C$13))</f>
        <v>0.1235635814318374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8.0055634516285945E-2</v>
      </c>
      <c r="Q105" s="12">
        <f t="shared" ref="Q105:Q116" si="109">P105*$B$107</f>
        <v>2.4016690354885784E-2</v>
      </c>
      <c r="R105" s="9">
        <f t="shared" ref="R105:R116" si="110">L105*$B$107</f>
        <v>0.19436706250000002</v>
      </c>
      <c r="S105" s="13">
        <f t="shared" ref="S105:S116" si="111">Q105/R105</f>
        <v>0.1235635814318374</v>
      </c>
      <c r="T105" s="2">
        <f t="shared" ref="T105:T116" si="112">$B$106/100</f>
        <v>0.01</v>
      </c>
      <c r="U105" s="14">
        <f t="shared" ref="U105:U116" si="113">S105*T105</f>
        <v>1.2356358143183741E-3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1.1185635814318372E-2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15.3339873339966</v>
      </c>
      <c r="E106" s="10">
        <f t="shared" ref="E106:E117" si="122">D105</f>
        <v>15.8823808970968</v>
      </c>
      <c r="F106" s="7" t="s">
        <v>83</v>
      </c>
      <c r="G106" s="1">
        <v>2</v>
      </c>
      <c r="H106" s="9">
        <f t="shared" si="103"/>
        <v>15.3339873339966</v>
      </c>
      <c r="I106" s="9">
        <f t="shared" si="104"/>
        <v>288.48398733399659</v>
      </c>
      <c r="J106" s="9">
        <f t="shared" si="105"/>
        <v>0.11589881631808831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1.2157247821503809</v>
      </c>
      <c r="P106" s="9">
        <f t="shared" si="108"/>
        <v>0.14090106321979493</v>
      </c>
      <c r="Q106" s="12">
        <f t="shared" si="109"/>
        <v>4.2270318965938476E-2</v>
      </c>
      <c r="R106" s="9">
        <f t="shared" si="110"/>
        <v>0.19436706250000002</v>
      </c>
      <c r="S106" s="13">
        <f t="shared" si="111"/>
        <v>0.21747675980820297</v>
      </c>
      <c r="T106" s="2">
        <f t="shared" si="112"/>
        <v>0.01</v>
      </c>
      <c r="U106" s="14">
        <f t="shared" si="113"/>
        <v>2.1747675980820298E-3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1.212476759808203E-2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13.8926907449887</v>
      </c>
      <c r="E107" s="10">
        <f t="shared" si="122"/>
        <v>15.3339873339966</v>
      </c>
      <c r="F107" s="7" t="s">
        <v>83</v>
      </c>
      <c r="G107" s="1">
        <v>3</v>
      </c>
      <c r="H107" s="9">
        <f t="shared" si="103"/>
        <v>13.8926907449887</v>
      </c>
      <c r="I107" s="9">
        <f t="shared" si="104"/>
        <v>287.0426907449887</v>
      </c>
      <c r="J107" s="9">
        <f t="shared" si="105"/>
        <v>9.7831281798410108E-2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1.7227139272639194</v>
      </c>
      <c r="P107" s="9">
        <f t="shared" si="108"/>
        <v>0.16853531167620228</v>
      </c>
      <c r="Q107" s="12">
        <f t="shared" si="109"/>
        <v>5.0560593502860685E-2</v>
      </c>
      <c r="R107" s="9">
        <f t="shared" si="110"/>
        <v>0.19436706250000002</v>
      </c>
      <c r="S107" s="13">
        <f t="shared" si="111"/>
        <v>0.26012943166675001</v>
      </c>
      <c r="T107" s="2">
        <f t="shared" si="112"/>
        <v>0.01</v>
      </c>
      <c r="U107" s="14">
        <f t="shared" si="113"/>
        <v>2.6012943166675E-3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1.2551294316667499E-2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15.2998207517397</v>
      </c>
      <c r="E108" s="10">
        <f t="shared" si="122"/>
        <v>13.8926907449887</v>
      </c>
      <c r="F108" s="7" t="s">
        <v>83</v>
      </c>
      <c r="G108" s="1">
        <v>4</v>
      </c>
      <c r="H108" s="9">
        <f t="shared" si="103"/>
        <v>15.2998207517397</v>
      </c>
      <c r="I108" s="9">
        <f t="shared" si="104"/>
        <v>288.44982075173965</v>
      </c>
      <c r="J108" s="9">
        <f t="shared" si="105"/>
        <v>0.1154363964486485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2.2020688239210502</v>
      </c>
      <c r="P108" s="9">
        <f t="shared" si="108"/>
        <v>0.25419888976535948</v>
      </c>
      <c r="Q108" s="12">
        <f t="shared" si="109"/>
        <v>7.6259666929607839E-2</v>
      </c>
      <c r="R108" s="9">
        <f t="shared" si="110"/>
        <v>0.19436706250000002</v>
      </c>
      <c r="S108" s="13">
        <f t="shared" si="111"/>
        <v>0.39234871355638168</v>
      </c>
      <c r="T108" s="2">
        <f t="shared" si="112"/>
        <v>0.01</v>
      </c>
      <c r="U108" s="14">
        <f t="shared" si="113"/>
        <v>3.9234871355638169E-3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4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5"/>
        <v>7.4999999999999997E-3</v>
      </c>
      <c r="AT108" s="1">
        <f t="shared" si="116"/>
        <v>1.3873487135563817E-2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16.4443388817668</v>
      </c>
      <c r="E109" s="10">
        <f t="shared" si="122"/>
        <v>15.2998207517397</v>
      </c>
      <c r="F109" s="7" t="s">
        <v>83</v>
      </c>
      <c r="G109" s="1">
        <v>5</v>
      </c>
      <c r="H109" s="9">
        <f t="shared" si="103"/>
        <v>16.4443388817668</v>
      </c>
      <c r="I109" s="9">
        <f t="shared" si="104"/>
        <v>289.59433888176676</v>
      </c>
      <c r="J109" s="9">
        <f t="shared" si="105"/>
        <v>0.13191087946850738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1.8504764374479061</v>
      </c>
      <c r="O109" s="9">
        <f t="shared" si="123"/>
        <v>0.74528370504111829</v>
      </c>
      <c r="P109" s="9">
        <f t="shared" si="108"/>
        <v>9.8311028985521562E-2</v>
      </c>
      <c r="Q109" s="12">
        <f t="shared" si="109"/>
        <v>2.9493308695656466E-2</v>
      </c>
      <c r="R109" s="9">
        <f t="shared" si="110"/>
        <v>0.19436706250000002</v>
      </c>
      <c r="S109" s="13">
        <f t="shared" si="111"/>
        <v>0.15174026049633005</v>
      </c>
      <c r="T109" s="2">
        <f t="shared" si="112"/>
        <v>0.01</v>
      </c>
      <c r="U109" s="14">
        <f t="shared" si="113"/>
        <v>1.5174026049633005E-3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1.6417402604963299E-2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18.689363546163101</v>
      </c>
      <c r="E110" s="10">
        <f t="shared" si="122"/>
        <v>16.4443388817668</v>
      </c>
      <c r="F110" s="7" t="s">
        <v>85</v>
      </c>
      <c r="G110" s="1">
        <v>6</v>
      </c>
      <c r="H110" s="9">
        <f t="shared" si="103"/>
        <v>18.689363546163101</v>
      </c>
      <c r="I110" s="9">
        <f t="shared" si="104"/>
        <v>291.8393635461631</v>
      </c>
      <c r="J110" s="9">
        <f t="shared" si="105"/>
        <v>0.17084741668097217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1.29486288438893</v>
      </c>
      <c r="P110" s="9">
        <f t="shared" si="108"/>
        <v>0.22122397875392102</v>
      </c>
      <c r="Q110" s="12">
        <f t="shared" si="109"/>
        <v>6.636719362617631E-2</v>
      </c>
      <c r="R110" s="9">
        <f t="shared" si="110"/>
        <v>0.19436706250000002</v>
      </c>
      <c r="S110" s="13">
        <f t="shared" si="111"/>
        <v>0.34145288184399197</v>
      </c>
      <c r="T110" s="2">
        <f t="shared" si="112"/>
        <v>0.01</v>
      </c>
      <c r="U110" s="14">
        <f t="shared" si="113"/>
        <v>3.41452881843992E-3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1.831452881843992E-2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22.152908221455601</v>
      </c>
      <c r="E111" s="10">
        <f t="shared" si="122"/>
        <v>18.689363546163101</v>
      </c>
      <c r="F111" s="7" t="s">
        <v>83</v>
      </c>
      <c r="G111" s="1">
        <v>7</v>
      </c>
      <c r="H111" s="9">
        <f t="shared" si="103"/>
        <v>22.152908221455601</v>
      </c>
      <c r="I111" s="9">
        <f t="shared" si="104"/>
        <v>295.3029082214556</v>
      </c>
      <c r="J111" s="9">
        <f t="shared" si="105"/>
        <v>0.25267004779991209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1.7215291139683424</v>
      </c>
      <c r="P111" s="9">
        <f t="shared" si="108"/>
        <v>0.4349788435153214</v>
      </c>
      <c r="Q111" s="12">
        <f t="shared" si="109"/>
        <v>0.13049365305459643</v>
      </c>
      <c r="R111" s="9">
        <f t="shared" si="110"/>
        <v>0.19436706250000002</v>
      </c>
      <c r="S111" s="13">
        <f t="shared" si="111"/>
        <v>0.67137739993676349</v>
      </c>
      <c r="T111" s="2">
        <f t="shared" si="112"/>
        <v>0.01</v>
      </c>
      <c r="U111" s="14">
        <f t="shared" si="113"/>
        <v>6.7137739993676348E-3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2.1613773999367633E-2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24.870166045749599</v>
      </c>
      <c r="E112" s="10">
        <f t="shared" si="122"/>
        <v>22.152908221455601</v>
      </c>
      <c r="F112" s="7" t="s">
        <v>83</v>
      </c>
      <c r="G112" s="1">
        <v>8</v>
      </c>
      <c r="H112" s="9">
        <f t="shared" si="103"/>
        <v>24.870166045749599</v>
      </c>
      <c r="I112" s="9">
        <f t="shared" si="104"/>
        <v>298.02016604574959</v>
      </c>
      <c r="J112" s="9">
        <f t="shared" si="105"/>
        <v>0.34128404770969595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1.9344404787863543</v>
      </c>
      <c r="P112" s="9">
        <f t="shared" si="108"/>
        <v>0.66019367665368922</v>
      </c>
      <c r="Q112" s="12">
        <f t="shared" si="109"/>
        <v>0.19805810299610677</v>
      </c>
      <c r="R112" s="9">
        <f t="shared" si="110"/>
        <v>0.19436706250000002</v>
      </c>
      <c r="S112" s="13">
        <f t="shared" si="111"/>
        <v>1.0189900513421957</v>
      </c>
      <c r="T112" s="2">
        <f t="shared" si="112"/>
        <v>0.01</v>
      </c>
      <c r="U112" s="14">
        <f t="shared" si="113"/>
        <v>1.0189900513421958E-2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2.5089900513421956E-2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26.144103042740898</v>
      </c>
      <c r="E113" s="10">
        <f t="shared" si="122"/>
        <v>24.870166045749599</v>
      </c>
      <c r="F113" s="7" t="s">
        <v>83</v>
      </c>
      <c r="G113" s="1">
        <v>9</v>
      </c>
      <c r="H113" s="9">
        <f t="shared" si="103"/>
        <v>26.144103042740898</v>
      </c>
      <c r="I113" s="9">
        <f t="shared" si="104"/>
        <v>299.29410304274086</v>
      </c>
      <c r="J113" s="9">
        <f t="shared" si="105"/>
        <v>0.39220347555371693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1.9221370104659985</v>
      </c>
      <c r="P113" s="9">
        <f t="shared" si="108"/>
        <v>0.75386881599519573</v>
      </c>
      <c r="Q113" s="12">
        <f t="shared" si="109"/>
        <v>0.22616064479855871</v>
      </c>
      <c r="R113" s="9">
        <f t="shared" si="110"/>
        <v>0.19436706250000002</v>
      </c>
      <c r="S113" s="13">
        <f t="shared" si="111"/>
        <v>1.1635749488088225</v>
      </c>
      <c r="T113" s="2">
        <f t="shared" si="112"/>
        <v>0.01</v>
      </c>
      <c r="U113" s="14">
        <f t="shared" si="113"/>
        <v>1.1635749488088225E-2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2.6535749488088227E-2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25.331477463056899</v>
      </c>
      <c r="E114" s="10">
        <f t="shared" si="122"/>
        <v>26.144103042740898</v>
      </c>
      <c r="F114" s="7" t="s">
        <v>83</v>
      </c>
      <c r="G114" s="1">
        <v>10</v>
      </c>
      <c r="H114" s="9">
        <f t="shared" si="103"/>
        <v>25.331477463056899</v>
      </c>
      <c r="I114" s="9">
        <f t="shared" si="104"/>
        <v>298.48147746305688</v>
      </c>
      <c r="J114" s="9">
        <f t="shared" si="105"/>
        <v>0.35895963571119099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1.8161584028041364</v>
      </c>
      <c r="P114" s="9">
        <f t="shared" si="108"/>
        <v>0.65192755866439134</v>
      </c>
      <c r="Q114" s="12">
        <f t="shared" si="109"/>
        <v>0.1955782675993174</v>
      </c>
      <c r="R114" s="9">
        <f t="shared" si="110"/>
        <v>0.19436706250000002</v>
      </c>
      <c r="S114" s="13">
        <f t="shared" si="111"/>
        <v>1.006231534724755</v>
      </c>
      <c r="T114" s="2">
        <f t="shared" si="112"/>
        <v>0.01</v>
      </c>
      <c r="U114" s="14">
        <f t="shared" si="113"/>
        <v>1.0062315347247551E-2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2.4962315347247549E-2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22.426075549693099</v>
      </c>
      <c r="E115" s="10">
        <f t="shared" si="122"/>
        <v>25.331477463056899</v>
      </c>
      <c r="F115" s="7" t="s">
        <v>83</v>
      </c>
      <c r="G115" s="1">
        <v>11</v>
      </c>
      <c r="H115" s="9">
        <f t="shared" si="103"/>
        <v>22.426075549693099</v>
      </c>
      <c r="I115" s="9">
        <f t="shared" si="104"/>
        <v>295.57607554969309</v>
      </c>
      <c r="J115" s="9">
        <f t="shared" si="105"/>
        <v>0.26048803748294724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1.1060193019327578</v>
      </c>
      <c r="O115" s="9">
        <f t="shared" si="123"/>
        <v>0.70610175054032087</v>
      </c>
      <c r="P115" s="9">
        <f t="shared" si="108"/>
        <v>0.18393105926152176</v>
      </c>
      <c r="Q115" s="12">
        <f t="shared" si="109"/>
        <v>5.5179317778456527E-2</v>
      </c>
      <c r="R115" s="9">
        <f t="shared" si="110"/>
        <v>0.19436706250000002</v>
      </c>
      <c r="S115" s="13">
        <f t="shared" si="111"/>
        <v>0.28389232758228528</v>
      </c>
      <c r="T115" s="2">
        <f t="shared" si="112"/>
        <v>0.01</v>
      </c>
      <c r="U115" s="14">
        <f t="shared" si="113"/>
        <v>2.838923275822853E-3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1.7738923275822854E-2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19.7322118319656</v>
      </c>
      <c r="E116" s="10">
        <f t="shared" si="122"/>
        <v>22.426075549693099</v>
      </c>
      <c r="F116" s="7" t="s">
        <v>85</v>
      </c>
      <c r="G116" s="1">
        <v>12</v>
      </c>
      <c r="H116" s="9">
        <f t="shared" si="103"/>
        <v>19.7322118319656</v>
      </c>
      <c r="I116" s="9">
        <f t="shared" si="104"/>
        <v>292.88221183196561</v>
      </c>
      <c r="J116" s="9">
        <f t="shared" si="105"/>
        <v>0.19239804351116652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1.1700608996121327</v>
      </c>
      <c r="P116" s="9">
        <f t="shared" si="108"/>
        <v>0.22511742787428973</v>
      </c>
      <c r="Q116" s="12">
        <f t="shared" si="109"/>
        <v>6.7535228362286912E-2</v>
      </c>
      <c r="R116" s="9">
        <f t="shared" si="110"/>
        <v>0.19436706250000002</v>
      </c>
      <c r="S116" s="13">
        <f t="shared" si="111"/>
        <v>0.34746230916715587</v>
      </c>
      <c r="T116" s="2">
        <f t="shared" si="112"/>
        <v>0.01</v>
      </c>
      <c r="U116" s="14">
        <f t="shared" si="113"/>
        <v>3.4746230916715588E-3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1.8374623091671559E-2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16.132610713952602</v>
      </c>
      <c r="E117" s="10">
        <f t="shared" si="122"/>
        <v>19.7322118319656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15.8823808970968</v>
      </c>
      <c r="E121" s="7"/>
      <c r="F121" s="7"/>
      <c r="G121" s="1">
        <v>1</v>
      </c>
      <c r="H121" s="9">
        <f t="shared" ref="H121:H132" si="124">E122</f>
        <v>15.8823808970968</v>
      </c>
      <c r="I121" s="9">
        <f t="shared" ref="I121:I132" si="125">H121+273.15</f>
        <v>289.0323808970968</v>
      </c>
      <c r="J121" s="9">
        <f t="shared" ref="J121:J132" si="126">EXP(($C$15*(I121-$C$13))/($C$16*I121*$C$13))</f>
        <v>0.1235635814318374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3.5178551633644112E-2</v>
      </c>
      <c r="Q121" s="12">
        <f t="shared" ref="Q121:Q132" si="130">P121*$B$123</f>
        <v>1.1608922039102557E-2</v>
      </c>
      <c r="R121" s="9">
        <f t="shared" ref="R121:R132" si="131">L121*$B$123</f>
        <v>9.3951000000000007E-2</v>
      </c>
      <c r="S121" s="13">
        <f t="shared" ref="S121:S132" si="132">Q121/R121</f>
        <v>0.1235635814318374</v>
      </c>
      <c r="T121" s="2">
        <f t="shared" ref="T121:T132" si="133">$B$122/100</f>
        <v>0.01</v>
      </c>
      <c r="U121" s="14">
        <f t="shared" ref="U121:U132" si="134">S121*T121</f>
        <v>1.2356358143183741E-3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5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6">AR121*AQ121</f>
        <v>7.4999999999999997E-3</v>
      </c>
      <c r="AT121" s="1">
        <f t="shared" ref="AT121:AT132" si="137">(AS121+AM121+AD121+AA121+U121+X121+AG121+AJ121+AP121)</f>
        <v>1.1185635814318372E-2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15.3339873339966</v>
      </c>
      <c r="E122" s="10">
        <f t="shared" ref="E122:E133" si="145">D121</f>
        <v>15.8823808970968</v>
      </c>
      <c r="F122" s="7" t="s">
        <v>83</v>
      </c>
      <c r="G122" s="1">
        <v>2</v>
      </c>
      <c r="H122" s="9">
        <f t="shared" si="124"/>
        <v>15.3339873339966</v>
      </c>
      <c r="I122" s="9">
        <f t="shared" si="125"/>
        <v>288.48398733399659</v>
      </c>
      <c r="J122" s="9">
        <f t="shared" si="126"/>
        <v>0.11589881631808831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0.53422144836635588</v>
      </c>
      <c r="P122" s="9">
        <f t="shared" si="129"/>
        <v>6.1915633517395374E-2</v>
      </c>
      <c r="Q122" s="12">
        <f t="shared" si="130"/>
        <v>2.0432159060740473E-2</v>
      </c>
      <c r="R122" s="9">
        <f t="shared" si="131"/>
        <v>9.3951000000000007E-2</v>
      </c>
      <c r="S122" s="13">
        <f t="shared" si="132"/>
        <v>0.21747675980820291</v>
      </c>
      <c r="T122" s="2">
        <f t="shared" si="133"/>
        <v>0.01</v>
      </c>
      <c r="U122" s="14">
        <f t="shared" si="134"/>
        <v>2.174767598082029E-3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5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6"/>
        <v>7.4999999999999997E-3</v>
      </c>
      <c r="AT122" s="1">
        <f t="shared" si="137"/>
        <v>1.212476759808203E-2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13.8926907449887</v>
      </c>
      <c r="E123" s="10">
        <f t="shared" si="145"/>
        <v>15.3339873339966</v>
      </c>
      <c r="F123" s="7" t="s">
        <v>83</v>
      </c>
      <c r="G123" s="1">
        <v>3</v>
      </c>
      <c r="H123" s="9">
        <f t="shared" si="124"/>
        <v>13.8926907449887</v>
      </c>
      <c r="I123" s="9">
        <f t="shared" si="125"/>
        <v>287.0426907449887</v>
      </c>
      <c r="J123" s="9">
        <f t="shared" si="126"/>
        <v>9.7831281798410108E-2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0.75700581484896046</v>
      </c>
      <c r="P123" s="9">
        <f t="shared" si="129"/>
        <v>7.4058849195523718E-2</v>
      </c>
      <c r="Q123" s="12">
        <f t="shared" si="130"/>
        <v>2.4439420234522828E-2</v>
      </c>
      <c r="R123" s="9">
        <f t="shared" si="131"/>
        <v>9.3951000000000007E-2</v>
      </c>
      <c r="S123" s="13">
        <f t="shared" si="132"/>
        <v>0.26012943166674996</v>
      </c>
      <c r="T123" s="2">
        <f t="shared" si="133"/>
        <v>0.01</v>
      </c>
      <c r="U123" s="14">
        <f t="shared" si="134"/>
        <v>2.6012943166674996E-3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5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6"/>
        <v>7.4999999999999997E-3</v>
      </c>
      <c r="AT123" s="1">
        <f t="shared" si="137"/>
        <v>1.2551294316667499E-2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15.2998207517397</v>
      </c>
      <c r="E124" s="10">
        <f t="shared" si="145"/>
        <v>13.8926907449887</v>
      </c>
      <c r="F124" s="7" t="s">
        <v>83</v>
      </c>
      <c r="G124" s="1">
        <v>4</v>
      </c>
      <c r="H124" s="9">
        <f t="shared" si="124"/>
        <v>15.2998207517397</v>
      </c>
      <c r="I124" s="9">
        <f t="shared" si="125"/>
        <v>288.44982075173965</v>
      </c>
      <c r="J124" s="9">
        <f t="shared" si="126"/>
        <v>0.1154363964486485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0.96764696565343666</v>
      </c>
      <c r="P124" s="9">
        <f t="shared" si="129"/>
        <v>0.11170167874950188</v>
      </c>
      <c r="Q124" s="12">
        <f t="shared" si="130"/>
        <v>3.6861553987335621E-2</v>
      </c>
      <c r="R124" s="9">
        <f t="shared" si="131"/>
        <v>9.3951000000000007E-2</v>
      </c>
      <c r="S124" s="13">
        <f t="shared" si="132"/>
        <v>0.39234871355638173</v>
      </c>
      <c r="T124" s="2">
        <f t="shared" si="133"/>
        <v>0.01</v>
      </c>
      <c r="U124" s="14">
        <f t="shared" si="134"/>
        <v>3.9234871355638178E-3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5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6"/>
        <v>7.4999999999999997E-3</v>
      </c>
      <c r="AT124" s="1">
        <f t="shared" si="137"/>
        <v>1.3873487135563817E-2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16.4443388817668</v>
      </c>
      <c r="E125" s="10">
        <f t="shared" si="145"/>
        <v>15.2998207517397</v>
      </c>
      <c r="F125" s="7" t="s">
        <v>83</v>
      </c>
      <c r="G125" s="1">
        <v>5</v>
      </c>
      <c r="H125" s="9">
        <f t="shared" si="124"/>
        <v>16.4443388817668</v>
      </c>
      <c r="I125" s="9">
        <f t="shared" si="125"/>
        <v>289.59433888176676</v>
      </c>
      <c r="J125" s="9">
        <f t="shared" si="126"/>
        <v>0.13191087946850738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0.81314802255873797</v>
      </c>
      <c r="O125" s="9">
        <f t="shared" si="146"/>
        <v>0.32749726434519699</v>
      </c>
      <c r="P125" s="9">
        <f t="shared" si="129"/>
        <v>4.3200452163305182E-2</v>
      </c>
      <c r="Q125" s="12">
        <f t="shared" si="130"/>
        <v>1.4256149213890712E-2</v>
      </c>
      <c r="R125" s="9">
        <f t="shared" si="131"/>
        <v>9.3951000000000007E-2</v>
      </c>
      <c r="S125" s="13">
        <f t="shared" si="132"/>
        <v>0.1517402604963301</v>
      </c>
      <c r="T125" s="2">
        <f t="shared" si="133"/>
        <v>0.01</v>
      </c>
      <c r="U125" s="14">
        <f t="shared" si="134"/>
        <v>1.517402604963301E-3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1.6417402604963299E-2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18.689363546163101</v>
      </c>
      <c r="E126" s="10">
        <f t="shared" si="145"/>
        <v>16.4443388817668</v>
      </c>
      <c r="F126" s="7" t="s">
        <v>85</v>
      </c>
      <c r="G126" s="1">
        <v>6</v>
      </c>
      <c r="H126" s="9">
        <f t="shared" si="124"/>
        <v>18.689363546163101</v>
      </c>
      <c r="I126" s="9">
        <f t="shared" si="125"/>
        <v>291.8393635461631</v>
      </c>
      <c r="J126" s="9">
        <f t="shared" si="126"/>
        <v>0.17084741668097217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0.5689968121818918</v>
      </c>
      <c r="P126" s="9">
        <f t="shared" si="129"/>
        <v>9.7211635460984533E-2</v>
      </c>
      <c r="Q126" s="12">
        <f t="shared" si="130"/>
        <v>3.2079839702124899E-2</v>
      </c>
      <c r="R126" s="9">
        <f t="shared" si="131"/>
        <v>9.3951000000000007E-2</v>
      </c>
      <c r="S126" s="13">
        <f t="shared" si="132"/>
        <v>0.34145288184399203</v>
      </c>
      <c r="T126" s="2">
        <f t="shared" si="133"/>
        <v>0.01</v>
      </c>
      <c r="U126" s="14">
        <f t="shared" si="134"/>
        <v>3.4145288184399204E-3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1.831452881843992E-2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22.152908221455601</v>
      </c>
      <c r="E127" s="10">
        <f t="shared" si="145"/>
        <v>18.689363546163101</v>
      </c>
      <c r="F127" s="7" t="s">
        <v>83</v>
      </c>
      <c r="G127" s="1">
        <v>7</v>
      </c>
      <c r="H127" s="9">
        <f t="shared" si="124"/>
        <v>22.152908221455601</v>
      </c>
      <c r="I127" s="9">
        <f t="shared" si="125"/>
        <v>295.3029082214556</v>
      </c>
      <c r="J127" s="9">
        <f t="shared" si="126"/>
        <v>0.25267004779991209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0.7564851767209072</v>
      </c>
      <c r="P127" s="9">
        <f t="shared" si="129"/>
        <v>0.19114114576199656</v>
      </c>
      <c r="Q127" s="12">
        <f t="shared" si="130"/>
        <v>6.3076578101458863E-2</v>
      </c>
      <c r="R127" s="9">
        <f t="shared" si="131"/>
        <v>9.3951000000000007E-2</v>
      </c>
      <c r="S127" s="13">
        <f t="shared" si="132"/>
        <v>0.67137739993676337</v>
      </c>
      <c r="T127" s="2">
        <f t="shared" si="133"/>
        <v>0.01</v>
      </c>
      <c r="U127" s="14">
        <f t="shared" si="134"/>
        <v>6.7137739993676339E-3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2.1613773999367633E-2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24.870166045749599</v>
      </c>
      <c r="E128" s="10">
        <f t="shared" si="145"/>
        <v>22.152908221455601</v>
      </c>
      <c r="F128" s="7" t="s">
        <v>83</v>
      </c>
      <c r="G128" s="1">
        <v>8</v>
      </c>
      <c r="H128" s="9">
        <f t="shared" si="124"/>
        <v>24.870166045749599</v>
      </c>
      <c r="I128" s="9">
        <f t="shared" si="125"/>
        <v>298.02016604574959</v>
      </c>
      <c r="J128" s="9">
        <f t="shared" si="126"/>
        <v>0.34128404770969595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0.85004403095891068</v>
      </c>
      <c r="P128" s="9">
        <f t="shared" si="129"/>
        <v>0.29010646761712311</v>
      </c>
      <c r="Q128" s="12">
        <f t="shared" si="130"/>
        <v>9.5735134313650633E-2</v>
      </c>
      <c r="R128" s="9">
        <f t="shared" si="131"/>
        <v>9.3951000000000007E-2</v>
      </c>
      <c r="S128" s="13">
        <f t="shared" si="132"/>
        <v>1.0189900513421957</v>
      </c>
      <c r="T128" s="2">
        <f t="shared" si="133"/>
        <v>0.01</v>
      </c>
      <c r="U128" s="14">
        <f t="shared" si="134"/>
        <v>1.0189900513421958E-2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2.5089900513421956E-2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26.144103042740898</v>
      </c>
      <c r="E129" s="10">
        <f t="shared" si="145"/>
        <v>24.870166045749599</v>
      </c>
      <c r="F129" s="7" t="s">
        <v>83</v>
      </c>
      <c r="G129" s="1">
        <v>9</v>
      </c>
      <c r="H129" s="9">
        <f t="shared" si="124"/>
        <v>26.144103042740898</v>
      </c>
      <c r="I129" s="9">
        <f t="shared" si="125"/>
        <v>299.29410304274086</v>
      </c>
      <c r="J129" s="9">
        <f t="shared" si="126"/>
        <v>0.39220347555371693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0.84463756334178763</v>
      </c>
      <c r="P129" s="9">
        <f t="shared" si="129"/>
        <v>0.33126978792587186</v>
      </c>
      <c r="Q129" s="12">
        <f t="shared" si="130"/>
        <v>0.10931903001553772</v>
      </c>
      <c r="R129" s="9">
        <f t="shared" si="131"/>
        <v>9.3951000000000007E-2</v>
      </c>
      <c r="S129" s="13">
        <f t="shared" si="132"/>
        <v>1.1635749488088227</v>
      </c>
      <c r="T129" s="2">
        <f t="shared" si="133"/>
        <v>0.01</v>
      </c>
      <c r="U129" s="14">
        <f t="shared" si="134"/>
        <v>1.1635749488088227E-2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2.6535749488088227E-2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25.331477463056899</v>
      </c>
      <c r="E130" s="10">
        <f t="shared" si="145"/>
        <v>26.144103042740898</v>
      </c>
      <c r="F130" s="7" t="s">
        <v>83</v>
      </c>
      <c r="G130" s="1">
        <v>10</v>
      </c>
      <c r="H130" s="9">
        <f t="shared" si="124"/>
        <v>25.331477463056899</v>
      </c>
      <c r="I130" s="9">
        <f t="shared" si="125"/>
        <v>298.48147746305688</v>
      </c>
      <c r="J130" s="9">
        <f t="shared" si="126"/>
        <v>0.35895963571119099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0.79806777541591578</v>
      </c>
      <c r="P130" s="9">
        <f t="shared" si="129"/>
        <v>0.2864741179361377</v>
      </c>
      <c r="Q130" s="12">
        <f t="shared" si="130"/>
        <v>9.453645891892544E-2</v>
      </c>
      <c r="R130" s="9">
        <f t="shared" si="131"/>
        <v>9.3951000000000007E-2</v>
      </c>
      <c r="S130" s="13">
        <f t="shared" si="132"/>
        <v>1.0062315347247548</v>
      </c>
      <c r="T130" s="2">
        <f t="shared" si="133"/>
        <v>0.01</v>
      </c>
      <c r="U130" s="14">
        <f t="shared" si="134"/>
        <v>1.0062315347247549E-2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2.4962315347247549E-2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22.426075549693099</v>
      </c>
      <c r="E131" s="10">
        <f t="shared" si="145"/>
        <v>25.331477463056899</v>
      </c>
      <c r="F131" s="7" t="s">
        <v>83</v>
      </c>
      <c r="G131" s="1">
        <v>11</v>
      </c>
      <c r="H131" s="9">
        <f t="shared" si="124"/>
        <v>22.426075549693099</v>
      </c>
      <c r="I131" s="9">
        <f t="shared" si="125"/>
        <v>295.57607554969309</v>
      </c>
      <c r="J131" s="9">
        <f t="shared" si="126"/>
        <v>0.26048803748294724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0.48601397460578921</v>
      </c>
      <c r="O131" s="9">
        <f t="shared" si="146"/>
        <v>0.31027968287398888</v>
      </c>
      <c r="P131" s="9">
        <f t="shared" si="129"/>
        <v>8.0824145662676594E-2</v>
      </c>
      <c r="Q131" s="12">
        <f t="shared" si="130"/>
        <v>2.6671968068683279E-2</v>
      </c>
      <c r="R131" s="9">
        <f t="shared" si="131"/>
        <v>9.3951000000000007E-2</v>
      </c>
      <c r="S131" s="13">
        <f t="shared" si="132"/>
        <v>0.28389232758228522</v>
      </c>
      <c r="T131" s="2">
        <f t="shared" si="133"/>
        <v>0.01</v>
      </c>
      <c r="U131" s="14">
        <f t="shared" si="134"/>
        <v>2.8389232758228521E-3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1.7738923275822854E-2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19.7322118319656</v>
      </c>
      <c r="E132" s="10">
        <f t="shared" si="145"/>
        <v>22.426075549693099</v>
      </c>
      <c r="F132" s="7" t="s">
        <v>85</v>
      </c>
      <c r="G132" s="1">
        <v>12</v>
      </c>
      <c r="H132" s="9">
        <f t="shared" si="124"/>
        <v>19.7322118319656</v>
      </c>
      <c r="I132" s="9">
        <f t="shared" si="125"/>
        <v>292.88221183196561</v>
      </c>
      <c r="J132" s="9">
        <f t="shared" si="126"/>
        <v>0.19239804351116652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0.51415553721131224</v>
      </c>
      <c r="P132" s="9">
        <f t="shared" si="129"/>
        <v>9.8922519419889249E-2</v>
      </c>
      <c r="Q132" s="12">
        <f t="shared" si="130"/>
        <v>3.2644431408563455E-2</v>
      </c>
      <c r="R132" s="9">
        <f t="shared" si="131"/>
        <v>9.3951000000000007E-2</v>
      </c>
      <c r="S132" s="13">
        <f t="shared" si="132"/>
        <v>0.34746230916715576</v>
      </c>
      <c r="T132" s="2">
        <f t="shared" si="133"/>
        <v>0.01</v>
      </c>
      <c r="U132" s="14">
        <f t="shared" si="134"/>
        <v>3.4746230916715575E-3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1.8374623091671559E-2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16.132610713952602</v>
      </c>
      <c r="E133" s="10">
        <f t="shared" si="145"/>
        <v>19.7322118319656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15.8823808970968</v>
      </c>
      <c r="E136" s="7"/>
      <c r="F136" s="7"/>
      <c r="G136" s="1">
        <v>1</v>
      </c>
      <c r="H136" s="9">
        <f t="shared" ref="H136:H147" si="147">E137</f>
        <v>15.8823808970968</v>
      </c>
      <c r="I136" s="9">
        <f t="shared" ref="I136:I147" si="148">H136+273.15</f>
        <v>289.0323808970968</v>
      </c>
      <c r="J136" s="9">
        <f t="shared" ref="J136:J147" si="149">EXP(($C$15*(I136-$C$13))/($C$16*I136*$C$13))</f>
        <v>0.1235635814318374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9.379067906170821E-2</v>
      </c>
      <c r="Q136" s="12">
        <f t="shared" ref="Q136:Q147" si="153">P136*$B$138</f>
        <v>2.4385576556044137E-2</v>
      </c>
      <c r="R136" s="9">
        <f t="shared" ref="R136:R147" si="154">L136*$B$138</f>
        <v>0.19735245833333334</v>
      </c>
      <c r="S136" s="13">
        <f t="shared" ref="S136:S147" si="155">Q136/R136</f>
        <v>0.12356358143183743</v>
      </c>
      <c r="T136" s="2">
        <f t="shared" ref="T136:T147" si="156">$B$137/100</f>
        <v>0.01</v>
      </c>
      <c r="U136" s="14">
        <f t="shared" ref="U136:U147" si="157">S136*T136</f>
        <v>1.2356358143183744E-3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8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9">AR136*AQ136</f>
        <v>7.4999999999999997E-3</v>
      </c>
      <c r="AT136" s="1">
        <f t="shared" ref="AT136:AT147" si="160">(AS136+AM136+AD136+AA136+U136+X136+AG136+AJ136+AP136)</f>
        <v>1.1185635814318372E-2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15.3339873339966</v>
      </c>
      <c r="E137" s="10">
        <f t="shared" ref="E137:E148" si="166">D136</f>
        <v>15.8823808970968</v>
      </c>
      <c r="F137" s="7" t="s">
        <v>83</v>
      </c>
      <c r="G137" s="1">
        <v>2</v>
      </c>
      <c r="H137" s="9">
        <f t="shared" si="147"/>
        <v>15.3339873339966</v>
      </c>
      <c r="I137" s="9">
        <f t="shared" si="148"/>
        <v>288.48398733399659</v>
      </c>
      <c r="J137" s="9">
        <f t="shared" si="149"/>
        <v>0.11589881631808831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1.4243051542716252</v>
      </c>
      <c r="P137" s="9">
        <f t="shared" si="152"/>
        <v>0.16507528145583353</v>
      </c>
      <c r="Q137" s="12">
        <f t="shared" si="153"/>
        <v>4.2919573178516718E-2</v>
      </c>
      <c r="R137" s="9">
        <f t="shared" si="154"/>
        <v>0.19735245833333334</v>
      </c>
      <c r="S137" s="13">
        <f t="shared" si="155"/>
        <v>0.21747675980820297</v>
      </c>
      <c r="T137" s="2">
        <f t="shared" si="156"/>
        <v>0.01</v>
      </c>
      <c r="U137" s="14">
        <f t="shared" si="157"/>
        <v>2.1747675980820298E-3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8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9"/>
        <v>7.4999999999999997E-3</v>
      </c>
      <c r="AT137" s="1">
        <f t="shared" si="160"/>
        <v>1.212476759808203E-2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13.8926907449887</v>
      </c>
      <c r="E138" s="10">
        <f t="shared" si="166"/>
        <v>15.3339873339966</v>
      </c>
      <c r="F138" s="7" t="s">
        <v>83</v>
      </c>
      <c r="G138" s="1">
        <v>3</v>
      </c>
      <c r="H138" s="9">
        <f t="shared" si="147"/>
        <v>13.8926907449887</v>
      </c>
      <c r="I138" s="9">
        <f t="shared" si="148"/>
        <v>287.0426907449887</v>
      </c>
      <c r="J138" s="9">
        <f t="shared" si="149"/>
        <v>9.7831281798410108E-2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2.0182777894824584</v>
      </c>
      <c r="P138" s="9">
        <f t="shared" si="152"/>
        <v>0.19745070317033062</v>
      </c>
      <c r="Q138" s="12">
        <f t="shared" si="153"/>
        <v>5.1337182824285961E-2</v>
      </c>
      <c r="R138" s="9">
        <f t="shared" si="154"/>
        <v>0.19735245833333334</v>
      </c>
      <c r="S138" s="13">
        <f t="shared" si="155"/>
        <v>0.26012943166675001</v>
      </c>
      <c r="T138" s="2">
        <f t="shared" si="156"/>
        <v>0.01</v>
      </c>
      <c r="U138" s="14">
        <f t="shared" si="157"/>
        <v>2.6012943166675E-3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8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9"/>
        <v>7.4999999999999997E-3</v>
      </c>
      <c r="AT138" s="1">
        <f t="shared" si="160"/>
        <v>1.2551294316667499E-2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15.2998207517397</v>
      </c>
      <c r="E139" s="10">
        <f t="shared" si="166"/>
        <v>13.8926907449887</v>
      </c>
      <c r="F139" s="7" t="s">
        <v>83</v>
      </c>
      <c r="G139" s="1">
        <v>4</v>
      </c>
      <c r="H139" s="9">
        <f t="shared" si="147"/>
        <v>15.2998207517397</v>
      </c>
      <c r="I139" s="9">
        <f t="shared" si="148"/>
        <v>288.44982075173965</v>
      </c>
      <c r="J139" s="9">
        <f t="shared" si="149"/>
        <v>0.1154363964486485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2.5798750029787945</v>
      </c>
      <c r="P139" s="9">
        <f t="shared" si="152"/>
        <v>0.29781147363181837</v>
      </c>
      <c r="Q139" s="12">
        <f t="shared" si="153"/>
        <v>7.7430983144272783E-2</v>
      </c>
      <c r="R139" s="9">
        <f t="shared" si="154"/>
        <v>0.19735245833333334</v>
      </c>
      <c r="S139" s="13">
        <f t="shared" si="155"/>
        <v>0.39234871355638185</v>
      </c>
      <c r="T139" s="2">
        <f t="shared" si="156"/>
        <v>0.01</v>
      </c>
      <c r="U139" s="14">
        <f t="shared" si="157"/>
        <v>3.9234871355638187E-3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8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9"/>
        <v>7.4999999999999997E-3</v>
      </c>
      <c r="AT139" s="1">
        <f t="shared" si="160"/>
        <v>1.3873487135563817E-2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16.4443388817668</v>
      </c>
      <c r="E140" s="10">
        <f t="shared" si="166"/>
        <v>15.2998207517397</v>
      </c>
      <c r="F140" s="7" t="s">
        <v>83</v>
      </c>
      <c r="G140" s="1">
        <v>5</v>
      </c>
      <c r="H140" s="9">
        <f t="shared" si="147"/>
        <v>16.4443388817668</v>
      </c>
      <c r="I140" s="9">
        <f t="shared" si="148"/>
        <v>289.59433888176676</v>
      </c>
      <c r="J140" s="9">
        <f t="shared" si="149"/>
        <v>0.13191087946850738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3.0411114460136428</v>
      </c>
      <c r="P140" s="9">
        <f t="shared" si="152"/>
        <v>0.40115568540540381</v>
      </c>
      <c r="Q140" s="12">
        <f t="shared" si="153"/>
        <v>0.10430047820540499</v>
      </c>
      <c r="R140" s="9">
        <f t="shared" si="154"/>
        <v>0.19735245833333334</v>
      </c>
      <c r="S140" s="13">
        <f t="shared" si="155"/>
        <v>0.52849850002495946</v>
      </c>
      <c r="T140" s="2">
        <f t="shared" si="156"/>
        <v>0.01</v>
      </c>
      <c r="U140" s="14">
        <f t="shared" si="157"/>
        <v>5.2849850002495945E-3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2.0184985000249595E-2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18.689363546163101</v>
      </c>
      <c r="E141" s="10">
        <f t="shared" si="166"/>
        <v>16.4443388817668</v>
      </c>
      <c r="F141" s="7" t="s">
        <v>85</v>
      </c>
      <c r="G141" s="1">
        <v>6</v>
      </c>
      <c r="H141" s="9">
        <f t="shared" si="147"/>
        <v>18.689363546163101</v>
      </c>
      <c r="I141" s="9">
        <f t="shared" si="148"/>
        <v>291.8393635461631</v>
      </c>
      <c r="J141" s="9">
        <f t="shared" si="149"/>
        <v>0.17084741668097217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3.3990036772749059</v>
      </c>
      <c r="P141" s="9">
        <f t="shared" si="152"/>
        <v>0.58071099755154254</v>
      </c>
      <c r="Q141" s="12">
        <f t="shared" si="153"/>
        <v>0.15098485936340106</v>
      </c>
      <c r="R141" s="9">
        <f t="shared" si="154"/>
        <v>0.19735245833333334</v>
      </c>
      <c r="S141" s="13">
        <f t="shared" si="155"/>
        <v>0.76505182979977771</v>
      </c>
      <c r="T141" s="2">
        <f t="shared" si="156"/>
        <v>0.01</v>
      </c>
      <c r="U141" s="14">
        <f t="shared" si="157"/>
        <v>7.6505182979977769E-3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2.2550518297997778E-2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22.152908221455601</v>
      </c>
      <c r="E142" s="10">
        <f t="shared" si="166"/>
        <v>18.689363546163101</v>
      </c>
      <c r="F142" s="7" t="s">
        <v>83</v>
      </c>
      <c r="G142" s="1">
        <v>7</v>
      </c>
      <c r="H142" s="9">
        <f t="shared" si="147"/>
        <v>22.152908221455601</v>
      </c>
      <c r="I142" s="9">
        <f t="shared" si="148"/>
        <v>295.3029082214556</v>
      </c>
      <c r="J142" s="9">
        <f t="shared" si="149"/>
        <v>0.25267004779991209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3.5773405963900302</v>
      </c>
      <c r="P142" s="9">
        <f t="shared" si="152"/>
        <v>0.90388681948643501</v>
      </c>
      <c r="Q142" s="12">
        <f t="shared" si="153"/>
        <v>0.23501057306647311</v>
      </c>
      <c r="R142" s="9">
        <f t="shared" si="154"/>
        <v>0.19735245833333334</v>
      </c>
      <c r="S142" s="13">
        <f t="shared" si="155"/>
        <v>1.1908165474662304</v>
      </c>
      <c r="T142" s="2">
        <f t="shared" si="156"/>
        <v>0.01</v>
      </c>
      <c r="U142" s="14">
        <f t="shared" si="157"/>
        <v>1.1908165474662304E-2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2.6808165474662304E-2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24.870166045749599</v>
      </c>
      <c r="E143" s="10">
        <f t="shared" si="166"/>
        <v>22.152908221455601</v>
      </c>
      <c r="F143" s="7" t="s">
        <v>83</v>
      </c>
      <c r="G143" s="1">
        <v>8</v>
      </c>
      <c r="H143" s="9">
        <f t="shared" si="147"/>
        <v>24.870166045749599</v>
      </c>
      <c r="I143" s="9">
        <f t="shared" si="148"/>
        <v>298.02016604574959</v>
      </c>
      <c r="J143" s="9">
        <f t="shared" si="149"/>
        <v>0.34128404770969595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3.4325016935702619</v>
      </c>
      <c r="P143" s="9">
        <f t="shared" si="152"/>
        <v>1.1714580717520453</v>
      </c>
      <c r="Q143" s="12">
        <f t="shared" si="153"/>
        <v>0.30457909865553179</v>
      </c>
      <c r="R143" s="9">
        <f t="shared" si="154"/>
        <v>0.19735245833333334</v>
      </c>
      <c r="S143" s="13">
        <f t="shared" si="155"/>
        <v>1.5433255872652465</v>
      </c>
      <c r="T143" s="2">
        <f t="shared" si="156"/>
        <v>0.01</v>
      </c>
      <c r="U143" s="14">
        <f t="shared" si="157"/>
        <v>1.5433255872652466E-2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3.0333255872652468E-2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26.144103042740898</v>
      </c>
      <c r="E144" s="10">
        <f t="shared" si="166"/>
        <v>24.870166045749599</v>
      </c>
      <c r="F144" s="7" t="s">
        <v>83</v>
      </c>
      <c r="G144" s="1">
        <v>9</v>
      </c>
      <c r="H144" s="9">
        <f t="shared" si="147"/>
        <v>26.144103042740898</v>
      </c>
      <c r="I144" s="9">
        <f t="shared" si="148"/>
        <v>299.29410304274086</v>
      </c>
      <c r="J144" s="9">
        <f t="shared" si="149"/>
        <v>0.39220347555371693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3.0200915384848832</v>
      </c>
      <c r="P144" s="9">
        <f t="shared" si="152"/>
        <v>1.1844903978841432</v>
      </c>
      <c r="Q144" s="12">
        <f t="shared" si="153"/>
        <v>0.30796750344987728</v>
      </c>
      <c r="R144" s="9">
        <f t="shared" si="154"/>
        <v>0.19735245833333334</v>
      </c>
      <c r="S144" s="13">
        <f t="shared" si="155"/>
        <v>1.5604948935052652</v>
      </c>
      <c r="T144" s="2">
        <f t="shared" si="156"/>
        <v>0.01</v>
      </c>
      <c r="U144" s="14">
        <f t="shared" si="157"/>
        <v>1.5604948935052652E-2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3.050494893505265E-2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25.331477463056899</v>
      </c>
      <c r="E145" s="10">
        <f t="shared" si="166"/>
        <v>26.144103042740898</v>
      </c>
      <c r="F145" s="7" t="s">
        <v>83</v>
      </c>
      <c r="G145" s="1">
        <v>10</v>
      </c>
      <c r="H145" s="9">
        <f t="shared" si="147"/>
        <v>25.331477463056899</v>
      </c>
      <c r="I145" s="9">
        <f t="shared" si="148"/>
        <v>298.48147746305688</v>
      </c>
      <c r="J145" s="9">
        <f t="shared" si="149"/>
        <v>0.35895963571119099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2.5946490572674068</v>
      </c>
      <c r="P145" s="9">
        <f t="shared" si="152"/>
        <v>0.93137428039509351</v>
      </c>
      <c r="Q145" s="12">
        <f t="shared" si="153"/>
        <v>0.24215731290272433</v>
      </c>
      <c r="R145" s="9">
        <f t="shared" si="154"/>
        <v>0.19735245833333334</v>
      </c>
      <c r="S145" s="13">
        <f t="shared" si="155"/>
        <v>1.2270296248031247</v>
      </c>
      <c r="T145" s="2">
        <f t="shared" si="156"/>
        <v>0.01</v>
      </c>
      <c r="U145" s="14">
        <f t="shared" si="157"/>
        <v>1.2270296248031248E-2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2.7170296248031252E-2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22.426075549693099</v>
      </c>
      <c r="E146" s="10">
        <f t="shared" si="166"/>
        <v>25.331477463056899</v>
      </c>
      <c r="F146" s="7" t="s">
        <v>83</v>
      </c>
      <c r="G146" s="1">
        <v>11</v>
      </c>
      <c r="H146" s="9">
        <f t="shared" si="147"/>
        <v>22.426075549693099</v>
      </c>
      <c r="I146" s="9">
        <f t="shared" si="148"/>
        <v>295.57607554969309</v>
      </c>
      <c r="J146" s="9">
        <f t="shared" si="149"/>
        <v>0.26048803748294724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2.4223226935389803</v>
      </c>
      <c r="P146" s="9">
        <f t="shared" si="152"/>
        <v>0.63098608459037564</v>
      </c>
      <c r="Q146" s="12">
        <f t="shared" si="153"/>
        <v>0.16405638199349767</v>
      </c>
      <c r="R146" s="9">
        <f t="shared" si="154"/>
        <v>0.19735245833333334</v>
      </c>
      <c r="S146" s="13">
        <f t="shared" si="155"/>
        <v>0.83128623468374663</v>
      </c>
      <c r="T146" s="2">
        <f t="shared" si="156"/>
        <v>0.01</v>
      </c>
      <c r="U146" s="14">
        <f t="shared" si="157"/>
        <v>8.3128623468374657E-3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2.3212862346837469E-2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19.7322118319656</v>
      </c>
      <c r="E147" s="10">
        <f t="shared" si="166"/>
        <v>22.426075549693099</v>
      </c>
      <c r="F147" s="7" t="s">
        <v>85</v>
      </c>
      <c r="G147" s="1">
        <v>12</v>
      </c>
      <c r="H147" s="9">
        <f t="shared" si="147"/>
        <v>19.7322118319656</v>
      </c>
      <c r="I147" s="9">
        <f t="shared" si="148"/>
        <v>292.88221183196561</v>
      </c>
      <c r="J147" s="9">
        <f t="shared" si="149"/>
        <v>0.19239804351116652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2.5503845256152715</v>
      </c>
      <c r="P147" s="9">
        <f t="shared" si="152"/>
        <v>0.49068899292953277</v>
      </c>
      <c r="Q147" s="12">
        <f t="shared" si="153"/>
        <v>0.12757913816167851</v>
      </c>
      <c r="R147" s="9">
        <f t="shared" si="154"/>
        <v>0.19735245833333334</v>
      </c>
      <c r="S147" s="13">
        <f t="shared" si="155"/>
        <v>0.64645325038816637</v>
      </c>
      <c r="T147" s="2">
        <f t="shared" si="156"/>
        <v>0.01</v>
      </c>
      <c r="U147" s="14">
        <f t="shared" si="157"/>
        <v>6.4645325038816641E-3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2.1364532503881664E-2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16.132610713952602</v>
      </c>
      <c r="E148" s="10">
        <f t="shared" si="166"/>
        <v>19.7322118319656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F17" sqref="F1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3690000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518000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743000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11909000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18744815.253027454</v>
      </c>
      <c r="J13" s="6" t="s">
        <v>37</v>
      </c>
      <c r="K13" s="6">
        <f>I13/(10000*1000)</f>
        <v>1.8744815253027454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6.3364331526774196</v>
      </c>
      <c r="E26" s="7"/>
      <c r="F26" s="7"/>
      <c r="G26" s="1">
        <v>1</v>
      </c>
      <c r="H26" s="9">
        <f t="shared" ref="H26:H37" si="0">E27</f>
        <v>6.3364331526774196</v>
      </c>
      <c r="I26" s="9">
        <f t="shared" ref="I26:I37" si="1">H26+273.15</f>
        <v>279.48643315267742</v>
      </c>
      <c r="J26" s="9">
        <f t="shared" ref="J26:J37" si="2">EXP(($C$15*(I26-$C$13))/($C$16*I26*$C$13))</f>
        <v>3.9100972265290655E-2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1.5848442898649826</v>
      </c>
      <c r="Q26" s="12">
        <f t="shared" ref="Q26:Q37" si="6">P26*$B$28</f>
        <v>0.15848442898649828</v>
      </c>
      <c r="R26" s="9">
        <f t="shared" ref="R26:R37" si="7">L26*$B$28</f>
        <v>4.0532094166666672</v>
      </c>
      <c r="S26" s="13">
        <f t="shared" ref="S26:S37" si="8">Q26/R26</f>
        <v>3.9100972265290655E-2</v>
      </c>
      <c r="T26" s="2">
        <f t="shared" ref="T26:T37" si="9">$B$27/100</f>
        <v>0.34</v>
      </c>
      <c r="U26" s="14">
        <f t="shared" ref="U26:U37" si="10">S26*T26</f>
        <v>1.3294330570198824E-2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2.6194330570198824E-2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5.3699984766345699</v>
      </c>
      <c r="E27" s="10">
        <f t="shared" ref="E27:E38" si="18">D26</f>
        <v>6.3364331526774196</v>
      </c>
      <c r="F27" s="7" t="s">
        <v>83</v>
      </c>
      <c r="G27" s="1">
        <v>2</v>
      </c>
      <c r="H27" s="9">
        <f t="shared" si="0"/>
        <v>5.3699984766345699</v>
      </c>
      <c r="I27" s="9">
        <f t="shared" si="1"/>
        <v>278.51999847663456</v>
      </c>
      <c r="J27" s="9">
        <f t="shared" si="2"/>
        <v>3.4648785825333199E-2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79.479344043468345</v>
      </c>
      <c r="P27" s="9">
        <f t="shared" si="5"/>
        <v>2.7538627693001065</v>
      </c>
      <c r="Q27" s="12">
        <f t="shared" si="6"/>
        <v>0.27538627693001066</v>
      </c>
      <c r="R27" s="9">
        <f t="shared" si="7"/>
        <v>4.0532094166666672</v>
      </c>
      <c r="S27" s="13">
        <f t="shared" si="8"/>
        <v>6.7942770437084035E-2</v>
      </c>
      <c r="T27" s="2">
        <f t="shared" si="9"/>
        <v>0.34</v>
      </c>
      <c r="U27" s="14">
        <f t="shared" si="10"/>
        <v>2.3100541948608572E-2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3.6000541948608571E-2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0.84905941991720701</v>
      </c>
      <c r="E28" s="10">
        <f t="shared" si="18"/>
        <v>5.3699984766345699</v>
      </c>
      <c r="F28" s="7" t="s">
        <v>83</v>
      </c>
      <c r="G28" s="1">
        <v>3</v>
      </c>
      <c r="H28" s="9">
        <f t="shared" si="0"/>
        <v>0.84905941991720701</v>
      </c>
      <c r="I28" s="9">
        <f t="shared" si="1"/>
        <v>273.99905941991716</v>
      </c>
      <c r="J28" s="9">
        <f t="shared" si="2"/>
        <v>1.9461623011570405E-2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117.2575754408349</v>
      </c>
      <c r="P28" s="9">
        <f t="shared" si="5"/>
        <v>2.2820227284803054</v>
      </c>
      <c r="Q28" s="12">
        <f t="shared" si="6"/>
        <v>0.22820227284803055</v>
      </c>
      <c r="R28" s="9">
        <f t="shared" si="7"/>
        <v>4.0532094166666672</v>
      </c>
      <c r="S28" s="13">
        <f t="shared" si="8"/>
        <v>5.6301624068490048E-2</v>
      </c>
      <c r="T28" s="2">
        <f t="shared" si="9"/>
        <v>0.34</v>
      </c>
      <c r="U28" s="14">
        <f t="shared" si="10"/>
        <v>1.9142552183286619E-2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3.2042552183286617E-2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4.1454770592682202</v>
      </c>
      <c r="E29" s="10">
        <f t="shared" si="18"/>
        <v>0.84905941991720701</v>
      </c>
      <c r="F29" s="7" t="s">
        <v>83</v>
      </c>
      <c r="G29" s="1">
        <v>4</v>
      </c>
      <c r="H29" s="9">
        <f t="shared" si="0"/>
        <v>4.1454770592682202</v>
      </c>
      <c r="I29" s="9">
        <f t="shared" si="1"/>
        <v>277.29547705926819</v>
      </c>
      <c r="J29" s="9">
        <f t="shared" si="2"/>
        <v>2.9692234523652401E-2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155.50764687902125</v>
      </c>
      <c r="P29" s="9">
        <f t="shared" si="5"/>
        <v>4.6173695213532211</v>
      </c>
      <c r="Q29" s="12">
        <f t="shared" si="6"/>
        <v>0.46173695213532212</v>
      </c>
      <c r="R29" s="9">
        <f t="shared" si="7"/>
        <v>4.0532094166666672</v>
      </c>
      <c r="S29" s="13">
        <f t="shared" si="8"/>
        <v>0.11391884915609704</v>
      </c>
      <c r="T29" s="2">
        <f t="shared" si="9"/>
        <v>0.34</v>
      </c>
      <c r="U29" s="14">
        <f t="shared" si="10"/>
        <v>3.8732408713072999E-2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5.1632408713073001E-2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11.449467466889001</v>
      </c>
      <c r="E30" s="10">
        <f t="shared" si="18"/>
        <v>4.1454770592682202</v>
      </c>
      <c r="F30" s="7" t="s">
        <v>83</v>
      </c>
      <c r="G30" s="1">
        <v>5</v>
      </c>
      <c r="H30" s="9">
        <f t="shared" si="0"/>
        <v>11.449467466889001</v>
      </c>
      <c r="I30" s="9">
        <f t="shared" si="1"/>
        <v>284.599467466889</v>
      </c>
      <c r="J30" s="9">
        <f t="shared" si="2"/>
        <v>7.3115450330582588E-2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143.34576348978462</v>
      </c>
      <c r="O30" s="9">
        <f t="shared" si="19"/>
        <v>48.076608034550077</v>
      </c>
      <c r="P30" s="9">
        <f t="shared" si="5"/>
        <v>3.5151428468130339</v>
      </c>
      <c r="Q30" s="12">
        <f t="shared" si="6"/>
        <v>0.35151428468130341</v>
      </c>
      <c r="R30" s="9">
        <f t="shared" si="7"/>
        <v>4.0532094166666672</v>
      </c>
      <c r="S30" s="13">
        <f t="shared" si="8"/>
        <v>8.6724925496296332E-2</v>
      </c>
      <c r="T30" s="2">
        <f t="shared" si="9"/>
        <v>0.34</v>
      </c>
      <c r="U30" s="14">
        <f t="shared" si="10"/>
        <v>2.9486474668740756E-2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4.2386474668740758E-2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15.910926188416299</v>
      </c>
      <c r="E31" s="10">
        <f t="shared" si="18"/>
        <v>11.449467466889001</v>
      </c>
      <c r="F31" s="7" t="s">
        <v>85</v>
      </c>
      <c r="G31" s="1">
        <v>6</v>
      </c>
      <c r="H31" s="9">
        <f t="shared" si="0"/>
        <v>15.910926188416299</v>
      </c>
      <c r="I31" s="9">
        <f t="shared" si="1"/>
        <v>289.06092618841626</v>
      </c>
      <c r="J31" s="9">
        <f t="shared" si="2"/>
        <v>0.12397532557155681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85.093559354403709</v>
      </c>
      <c r="P31" s="9">
        <f t="shared" si="5"/>
        <v>10.549501725004793</v>
      </c>
      <c r="Q31" s="12">
        <f t="shared" si="6"/>
        <v>1.0549501725004793</v>
      </c>
      <c r="R31" s="9">
        <f t="shared" si="7"/>
        <v>4.0532094166666672</v>
      </c>
      <c r="S31" s="13">
        <f t="shared" si="8"/>
        <v>0.26027526931190825</v>
      </c>
      <c r="T31" s="2">
        <f t="shared" si="9"/>
        <v>0.34</v>
      </c>
      <c r="U31" s="14">
        <f t="shared" si="10"/>
        <v>8.8493591566048815E-2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0.10139359156604881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16.806200077129599</v>
      </c>
      <c r="E32" s="10">
        <f t="shared" si="18"/>
        <v>15.910926188416299</v>
      </c>
      <c r="F32" s="7" t="s">
        <v>83</v>
      </c>
      <c r="G32" s="1">
        <v>7</v>
      </c>
      <c r="H32" s="9">
        <f t="shared" si="0"/>
        <v>16.806200077129599</v>
      </c>
      <c r="I32" s="9">
        <f t="shared" si="1"/>
        <v>289.95620007712955</v>
      </c>
      <c r="J32" s="9">
        <f t="shared" si="2"/>
        <v>0.13756362298462316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115.07615179606559</v>
      </c>
      <c r="P32" s="9">
        <f t="shared" si="5"/>
        <v>15.830292360195232</v>
      </c>
      <c r="Q32" s="12">
        <f t="shared" si="6"/>
        <v>1.5830292360195233</v>
      </c>
      <c r="R32" s="9">
        <f t="shared" si="7"/>
        <v>4.0532094166666672</v>
      </c>
      <c r="S32" s="13">
        <f t="shared" si="8"/>
        <v>0.39056191607326229</v>
      </c>
      <c r="T32" s="2">
        <f t="shared" si="9"/>
        <v>0.34</v>
      </c>
      <c r="U32" s="14">
        <f t="shared" si="10"/>
        <v>0.13279105146490919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0.15844105146490919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20.219269017103699</v>
      </c>
      <c r="E33" s="10">
        <f t="shared" si="18"/>
        <v>16.806200077129599</v>
      </c>
      <c r="F33" s="7" t="s">
        <v>83</v>
      </c>
      <c r="G33" s="1">
        <v>8</v>
      </c>
      <c r="H33" s="9">
        <f t="shared" si="0"/>
        <v>20.219269017103699</v>
      </c>
      <c r="I33" s="9">
        <f t="shared" si="1"/>
        <v>293.36926901710365</v>
      </c>
      <c r="J33" s="9">
        <f t="shared" si="2"/>
        <v>0.2033156893174955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139.77795360253702</v>
      </c>
      <c r="P33" s="9">
        <f t="shared" si="5"/>
        <v>28.419050988088717</v>
      </c>
      <c r="Q33" s="12">
        <f t="shared" si="6"/>
        <v>2.8419050988088719</v>
      </c>
      <c r="R33" s="9">
        <f t="shared" si="7"/>
        <v>4.0532094166666672</v>
      </c>
      <c r="S33" s="13">
        <f t="shared" si="8"/>
        <v>0.70114933788593536</v>
      </c>
      <c r="T33" s="2">
        <f t="shared" si="9"/>
        <v>0.34</v>
      </c>
      <c r="U33" s="14">
        <f t="shared" si="10"/>
        <v>0.23839077488121804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0.26404077488121802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18.6875729109045</v>
      </c>
      <c r="E34" s="10">
        <f t="shared" si="18"/>
        <v>20.219269017103699</v>
      </c>
      <c r="F34" s="7" t="s">
        <v>83</v>
      </c>
      <c r="G34" s="1">
        <v>9</v>
      </c>
      <c r="H34" s="9">
        <f t="shared" si="0"/>
        <v>18.6875729109045</v>
      </c>
      <c r="I34" s="9">
        <f t="shared" si="1"/>
        <v>291.8375729109045</v>
      </c>
      <c r="J34" s="9">
        <f t="shared" si="2"/>
        <v>0.17081244618538449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151.89099678111498</v>
      </c>
      <c r="P34" s="9">
        <f t="shared" si="5"/>
        <v>25.94487271371861</v>
      </c>
      <c r="Q34" s="12">
        <f t="shared" si="6"/>
        <v>2.594487271371861</v>
      </c>
      <c r="R34" s="9">
        <f t="shared" si="7"/>
        <v>4.0532094166666672</v>
      </c>
      <c r="S34" s="13">
        <f t="shared" si="8"/>
        <v>0.64010688929701298</v>
      </c>
      <c r="T34" s="2">
        <f t="shared" si="9"/>
        <v>0.34</v>
      </c>
      <c r="U34" s="14">
        <f t="shared" si="10"/>
        <v>0.21763634236098442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0.24328634236098443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15.3083600869368</v>
      </c>
      <c r="E35" s="10">
        <f t="shared" si="18"/>
        <v>18.6875729109045</v>
      </c>
      <c r="F35" s="7" t="s">
        <v>83</v>
      </c>
      <c r="G35" s="1">
        <v>10</v>
      </c>
      <c r="H35" s="9">
        <f t="shared" si="0"/>
        <v>15.3083600869368</v>
      </c>
      <c r="I35" s="9">
        <f t="shared" si="1"/>
        <v>288.45836008693675</v>
      </c>
      <c r="J35" s="9">
        <f t="shared" si="2"/>
        <v>0.11555180717968247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166.47821823406304</v>
      </c>
      <c r="P35" s="9">
        <f t="shared" si="5"/>
        <v>19.236858972999549</v>
      </c>
      <c r="Q35" s="12">
        <f t="shared" si="6"/>
        <v>1.9236858972999551</v>
      </c>
      <c r="R35" s="9">
        <f t="shared" si="7"/>
        <v>4.0532094166666672</v>
      </c>
      <c r="S35" s="13">
        <f t="shared" si="8"/>
        <v>0.47460806969159314</v>
      </c>
      <c r="T35" s="2">
        <f t="shared" si="9"/>
        <v>0.34</v>
      </c>
      <c r="U35" s="14">
        <f t="shared" si="10"/>
        <v>0.16136674369514167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0.18701674369514168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12.428005450122701</v>
      </c>
      <c r="E36" s="10">
        <f t="shared" si="18"/>
        <v>15.3083600869368</v>
      </c>
      <c r="F36" s="7" t="s">
        <v>83</v>
      </c>
      <c r="G36" s="1">
        <v>11</v>
      </c>
      <c r="H36" s="9">
        <f t="shared" si="0"/>
        <v>12.428005450122701</v>
      </c>
      <c r="I36" s="9">
        <f t="shared" si="1"/>
        <v>285.5780054501227</v>
      </c>
      <c r="J36" s="9">
        <f t="shared" si="2"/>
        <v>8.220931218916229E-2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139.87929129801032</v>
      </c>
      <c r="O36" s="9">
        <f t="shared" si="19"/>
        <v>47.894162129719831</v>
      </c>
      <c r="P36" s="9">
        <f t="shared" si="5"/>
        <v>3.9373461265604912</v>
      </c>
      <c r="Q36" s="12">
        <f t="shared" si="6"/>
        <v>0.39373461265604914</v>
      </c>
      <c r="R36" s="9">
        <f t="shared" si="7"/>
        <v>4.0532094166666672</v>
      </c>
      <c r="S36" s="13">
        <f t="shared" si="8"/>
        <v>9.714144328122426E-2</v>
      </c>
      <c r="T36" s="2">
        <f t="shared" si="9"/>
        <v>0.34</v>
      </c>
      <c r="U36" s="14">
        <f t="shared" si="10"/>
        <v>3.302809071561625E-2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4.5928090715616252E-2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7.0194800226172704</v>
      </c>
      <c r="E37" s="10">
        <f t="shared" si="18"/>
        <v>12.428005450122701</v>
      </c>
      <c r="F37" s="7" t="s">
        <v>85</v>
      </c>
      <c r="G37" s="1">
        <v>12</v>
      </c>
      <c r="H37" s="9">
        <f t="shared" si="0"/>
        <v>7.0194800226172704</v>
      </c>
      <c r="I37" s="9">
        <f t="shared" si="1"/>
        <v>280.16948002261722</v>
      </c>
      <c r="J37" s="9">
        <f t="shared" si="2"/>
        <v>4.2567112423751191E-2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84.488910169826013</v>
      </c>
      <c r="P37" s="9">
        <f t="shared" si="5"/>
        <v>3.5964489377591993</v>
      </c>
      <c r="Q37" s="12">
        <f t="shared" si="6"/>
        <v>0.35964489377591996</v>
      </c>
      <c r="R37" s="9">
        <f t="shared" si="7"/>
        <v>4.0532094166666672</v>
      </c>
      <c r="S37" s="13">
        <f t="shared" si="8"/>
        <v>8.8730893670845551E-2</v>
      </c>
      <c r="T37" s="2">
        <f t="shared" si="9"/>
        <v>0.34</v>
      </c>
      <c r="U37" s="14">
        <f t="shared" si="10"/>
        <v>3.0168503848087488E-2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4.306850384808749E-2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6.3406695634772703</v>
      </c>
      <c r="E38" s="10">
        <f t="shared" si="18"/>
        <v>7.0194800226172704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6.3364331526774196</v>
      </c>
      <c r="E42" s="7"/>
      <c r="F42" s="7"/>
      <c r="G42" s="1">
        <v>1</v>
      </c>
      <c r="H42" s="9">
        <f t="shared" ref="H42:H53" si="20">E43</f>
        <v>6.3364331526774196</v>
      </c>
      <c r="I42" s="9">
        <f t="shared" ref="I42:I53" si="21">H42+273.15</f>
        <v>279.48643315267742</v>
      </c>
      <c r="J42" s="9">
        <f t="shared" ref="J42:J53" si="22">EXP(($C$15*(I42-$C$13))/($C$16*I42*$C$13))</f>
        <v>3.9100972265290655E-2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2.3013365988890131</v>
      </c>
      <c r="Q42" s="12">
        <f t="shared" ref="Q42:Q53" si="26">P42*$B$44</f>
        <v>0.55232078373336313</v>
      </c>
      <c r="R42" s="9">
        <f t="shared" ref="R42:R53" si="27">L42*$B$44</f>
        <v>14.125500000000001</v>
      </c>
      <c r="S42" s="13">
        <f t="shared" ref="S42:S53" si="28">Q42/R42</f>
        <v>3.9100972265290655E-2</v>
      </c>
      <c r="T42" s="2">
        <f t="shared" ref="T42:T53" si="29">$B$43/100</f>
        <v>0.43</v>
      </c>
      <c r="U42" s="14">
        <f t="shared" ref="U42:U53" si="30">S42*T42</f>
        <v>1.6813418074074982E-2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2.5233418074074983E-2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307500</v>
      </c>
      <c r="AU42" s="1">
        <f t="shared" ref="AU42:AU53" si="38">AT42*10000*AS42*0.67*AR42*AQ42</f>
        <v>1707777863.9366615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5.3699984766345699</v>
      </c>
      <c r="E43" s="10">
        <f t="shared" ref="E43:E54" si="40">D42</f>
        <v>6.3364331526774196</v>
      </c>
      <c r="F43" s="7" t="s">
        <v>83</v>
      </c>
      <c r="G43" s="1">
        <v>2</v>
      </c>
      <c r="H43" s="9">
        <f t="shared" si="20"/>
        <v>5.3699984766345699</v>
      </c>
      <c r="I43" s="9">
        <f t="shared" si="21"/>
        <v>278.51999847663456</v>
      </c>
      <c r="J43" s="9">
        <f t="shared" si="22"/>
        <v>3.4648785825333199E-2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115.411163401111</v>
      </c>
      <c r="P43" s="9">
        <f t="shared" si="25"/>
        <v>3.9988566825376286</v>
      </c>
      <c r="Q43" s="12">
        <f t="shared" si="26"/>
        <v>0.95972560380903082</v>
      </c>
      <c r="R43" s="9">
        <f t="shared" si="27"/>
        <v>14.125500000000001</v>
      </c>
      <c r="S43" s="13">
        <f t="shared" si="28"/>
        <v>6.7942770437084049E-2</v>
      </c>
      <c r="T43" s="2">
        <f t="shared" si="29"/>
        <v>0.43</v>
      </c>
      <c r="U43" s="14">
        <f t="shared" si="30"/>
        <v>2.9215391287946139E-2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3.7635391287946136E-2</v>
      </c>
      <c r="AR43" s="9">
        <f t="shared" si="35"/>
        <v>136.875</v>
      </c>
      <c r="AS43" s="1">
        <f t="shared" si="36"/>
        <v>0.24</v>
      </c>
      <c r="AT43" s="1">
        <f t="shared" si="37"/>
        <v>307500</v>
      </c>
      <c r="AU43" s="1">
        <f t="shared" si="38"/>
        <v>2547133644.4975553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0.84905941991720701</v>
      </c>
      <c r="E44" s="10">
        <f t="shared" si="40"/>
        <v>5.3699984766345699</v>
      </c>
      <c r="F44" s="7" t="s">
        <v>83</v>
      </c>
      <c r="G44" s="1">
        <v>3</v>
      </c>
      <c r="H44" s="9">
        <f t="shared" si="20"/>
        <v>0.84905941991720701</v>
      </c>
      <c r="I44" s="9">
        <f t="shared" si="21"/>
        <v>273.99905941991716</v>
      </c>
      <c r="J44" s="9">
        <f t="shared" si="22"/>
        <v>1.9461623011570405E-2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170.26855671857339</v>
      </c>
      <c r="P44" s="9">
        <f t="shared" si="25"/>
        <v>3.3137024615810686</v>
      </c>
      <c r="Q44" s="12">
        <f t="shared" si="26"/>
        <v>0.79528859077945646</v>
      </c>
      <c r="R44" s="9">
        <f t="shared" si="27"/>
        <v>14.125500000000001</v>
      </c>
      <c r="S44" s="13">
        <f t="shared" si="28"/>
        <v>5.6301624068490069E-2</v>
      </c>
      <c r="T44" s="2">
        <f t="shared" si="29"/>
        <v>0.43</v>
      </c>
      <c r="U44" s="14">
        <f t="shared" si="30"/>
        <v>2.420969834945073E-2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3.2629698349450731E-2</v>
      </c>
      <c r="AR44" s="9">
        <f t="shared" si="35"/>
        <v>136.875</v>
      </c>
      <c r="AS44" s="1">
        <f t="shared" si="36"/>
        <v>0.24</v>
      </c>
      <c r="AT44" s="1">
        <f t="shared" si="37"/>
        <v>307500</v>
      </c>
      <c r="AU44" s="1">
        <f t="shared" si="38"/>
        <v>2208352288.4033751</v>
      </c>
    </row>
    <row r="45" spans="1:48" x14ac:dyDescent="0.15">
      <c r="C45" s="7">
        <v>3</v>
      </c>
      <c r="D45" s="7">
        <f t="shared" si="39"/>
        <v>4.1454770592682202</v>
      </c>
      <c r="E45" s="10">
        <f t="shared" si="40"/>
        <v>0.84905941991720701</v>
      </c>
      <c r="F45" s="7" t="s">
        <v>83</v>
      </c>
      <c r="G45" s="1">
        <v>4</v>
      </c>
      <c r="H45" s="9">
        <f t="shared" si="20"/>
        <v>4.1454770592682202</v>
      </c>
      <c r="I45" s="9">
        <f t="shared" si="21"/>
        <v>277.29547705926819</v>
      </c>
      <c r="J45" s="9">
        <f t="shared" si="22"/>
        <v>2.9692234523652401E-2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225.81110425699231</v>
      </c>
      <c r="P45" s="9">
        <f t="shared" si="25"/>
        <v>6.7048362656435385</v>
      </c>
      <c r="Q45" s="12">
        <f t="shared" si="26"/>
        <v>1.6091607037544491</v>
      </c>
      <c r="R45" s="9">
        <f t="shared" si="27"/>
        <v>14.125500000000001</v>
      </c>
      <c r="S45" s="13">
        <f t="shared" si="28"/>
        <v>0.11391884915609705</v>
      </c>
      <c r="T45" s="2">
        <f t="shared" si="29"/>
        <v>0.43</v>
      </c>
      <c r="U45" s="14">
        <f t="shared" si="30"/>
        <v>4.8985105137121732E-2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5.7405105137121729E-2</v>
      </c>
      <c r="AR45" s="9">
        <f t="shared" si="35"/>
        <v>136.875</v>
      </c>
      <c r="AS45" s="1">
        <f t="shared" si="36"/>
        <v>0.24</v>
      </c>
      <c r="AT45" s="1">
        <f t="shared" si="37"/>
        <v>307500</v>
      </c>
      <c r="AU45" s="1">
        <f t="shared" si="38"/>
        <v>3885132309.1601033</v>
      </c>
    </row>
    <row r="46" spans="1:48" x14ac:dyDescent="0.15">
      <c r="C46" s="7">
        <v>4</v>
      </c>
      <c r="D46" s="7">
        <f t="shared" si="39"/>
        <v>11.449467466889001</v>
      </c>
      <c r="E46" s="10">
        <f t="shared" si="40"/>
        <v>4.1454770592682202</v>
      </c>
      <c r="F46" s="7" t="s">
        <v>83</v>
      </c>
      <c r="G46" s="1">
        <v>5</v>
      </c>
      <c r="H46" s="9">
        <f t="shared" si="20"/>
        <v>11.449467466889001</v>
      </c>
      <c r="I46" s="9">
        <f t="shared" si="21"/>
        <v>284.599467466889</v>
      </c>
      <c r="J46" s="9">
        <f t="shared" si="22"/>
        <v>7.3115450330582588E-2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208.15095459178133</v>
      </c>
      <c r="O46" s="9">
        <f t="shared" si="41"/>
        <v>69.811563399567433</v>
      </c>
      <c r="P46" s="9">
        <f t="shared" si="25"/>
        <v>5.1043038962413902</v>
      </c>
      <c r="Q46" s="12">
        <f t="shared" si="26"/>
        <v>1.2250329350979337</v>
      </c>
      <c r="R46" s="9">
        <f t="shared" si="27"/>
        <v>14.125500000000001</v>
      </c>
      <c r="S46" s="13">
        <f t="shared" si="28"/>
        <v>8.6724925496296318E-2</v>
      </c>
      <c r="T46" s="2">
        <f t="shared" si="29"/>
        <v>0.43</v>
      </c>
      <c r="U46" s="14">
        <f t="shared" si="30"/>
        <v>3.7291717963407418E-2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4.5711717963407415E-2</v>
      </c>
      <c r="AR46" s="9">
        <f t="shared" si="35"/>
        <v>136.875</v>
      </c>
      <c r="AS46" s="1">
        <f t="shared" si="36"/>
        <v>0.24</v>
      </c>
      <c r="AT46" s="1">
        <f t="shared" si="37"/>
        <v>307500</v>
      </c>
      <c r="AU46" s="1">
        <f t="shared" si="38"/>
        <v>3093733073.7855177</v>
      </c>
    </row>
    <row r="47" spans="1:48" x14ac:dyDescent="0.15">
      <c r="C47" s="7">
        <v>5</v>
      </c>
      <c r="D47" s="7">
        <f t="shared" si="39"/>
        <v>15.910926188416299</v>
      </c>
      <c r="E47" s="10">
        <f t="shared" si="40"/>
        <v>11.449467466889001</v>
      </c>
      <c r="F47" s="7" t="s">
        <v>85</v>
      </c>
      <c r="G47" s="1">
        <v>6</v>
      </c>
      <c r="H47" s="9">
        <f t="shared" si="20"/>
        <v>15.910926188416299</v>
      </c>
      <c r="I47" s="9">
        <f t="shared" si="21"/>
        <v>289.06092618841626</v>
      </c>
      <c r="J47" s="9">
        <f t="shared" si="22"/>
        <v>0.12397532557155681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123.56350950332603</v>
      </c>
      <c r="P47" s="9">
        <f t="shared" si="25"/>
        <v>15.318826319438999</v>
      </c>
      <c r="Q47" s="12">
        <f t="shared" si="26"/>
        <v>3.6765183166653599</v>
      </c>
      <c r="R47" s="9">
        <f t="shared" si="27"/>
        <v>14.125500000000001</v>
      </c>
      <c r="S47" s="13">
        <f t="shared" si="28"/>
        <v>0.26027526931190825</v>
      </c>
      <c r="T47" s="2">
        <f t="shared" si="29"/>
        <v>0.43</v>
      </c>
      <c r="U47" s="14">
        <f t="shared" si="30"/>
        <v>0.11191836580412055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0.12033836580412056</v>
      </c>
      <c r="AR47" s="9">
        <f t="shared" si="35"/>
        <v>136.875</v>
      </c>
      <c r="AS47" s="1">
        <f t="shared" si="36"/>
        <v>0.24</v>
      </c>
      <c r="AT47" s="1">
        <f t="shared" si="37"/>
        <v>307500</v>
      </c>
      <c r="AU47" s="1">
        <f t="shared" si="38"/>
        <v>8144405831.1598091</v>
      </c>
    </row>
    <row r="48" spans="1:48" x14ac:dyDescent="0.15">
      <c r="C48" s="7">
        <v>6</v>
      </c>
      <c r="D48" s="7">
        <f t="shared" si="39"/>
        <v>16.806200077129599</v>
      </c>
      <c r="E48" s="10">
        <f t="shared" si="40"/>
        <v>15.910926188416299</v>
      </c>
      <c r="F48" s="7" t="s">
        <v>83</v>
      </c>
      <c r="G48" s="1">
        <v>7</v>
      </c>
      <c r="H48" s="9">
        <f t="shared" si="20"/>
        <v>16.806200077129599</v>
      </c>
      <c r="I48" s="9">
        <f t="shared" si="21"/>
        <v>289.95620007712955</v>
      </c>
      <c r="J48" s="9">
        <f t="shared" si="22"/>
        <v>0.13756362298462316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167.10093318388701</v>
      </c>
      <c r="P48" s="9">
        <f t="shared" si="25"/>
        <v>22.987009772886939</v>
      </c>
      <c r="Q48" s="12">
        <f t="shared" si="26"/>
        <v>5.5168823454928653</v>
      </c>
      <c r="R48" s="9">
        <f t="shared" si="27"/>
        <v>14.125500000000001</v>
      </c>
      <c r="S48" s="13">
        <f t="shared" si="28"/>
        <v>0.39056191607326218</v>
      </c>
      <c r="T48" s="2">
        <f t="shared" si="29"/>
        <v>0.43</v>
      </c>
      <c r="U48" s="14">
        <f t="shared" si="30"/>
        <v>0.16794162391150275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0.18354162391150275</v>
      </c>
      <c r="AR48" s="9">
        <f t="shared" si="35"/>
        <v>136.875</v>
      </c>
      <c r="AS48" s="1">
        <f t="shared" si="36"/>
        <v>0.24</v>
      </c>
      <c r="AT48" s="1">
        <f t="shared" si="37"/>
        <v>307500</v>
      </c>
      <c r="AU48" s="1">
        <f t="shared" si="38"/>
        <v>12421952567.301676</v>
      </c>
    </row>
    <row r="49" spans="1:48" x14ac:dyDescent="0.15">
      <c r="C49" s="7">
        <v>7</v>
      </c>
      <c r="D49" s="7">
        <f t="shared" si="39"/>
        <v>20.219269017103699</v>
      </c>
      <c r="E49" s="10">
        <f t="shared" si="40"/>
        <v>16.806200077129599</v>
      </c>
      <c r="F49" s="7" t="s">
        <v>83</v>
      </c>
      <c r="G49" s="1">
        <v>8</v>
      </c>
      <c r="H49" s="9">
        <f t="shared" si="20"/>
        <v>20.219269017103699</v>
      </c>
      <c r="I49" s="9">
        <f t="shared" si="21"/>
        <v>293.36926901710365</v>
      </c>
      <c r="J49" s="9">
        <f t="shared" si="22"/>
        <v>0.2033156893174955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202.97017341100008</v>
      </c>
      <c r="P49" s="9">
        <f t="shared" si="25"/>
        <v>41.267020717949073</v>
      </c>
      <c r="Q49" s="12">
        <f t="shared" si="26"/>
        <v>9.9040849723077766</v>
      </c>
      <c r="R49" s="9">
        <f t="shared" si="27"/>
        <v>14.125500000000001</v>
      </c>
      <c r="S49" s="13">
        <f t="shared" si="28"/>
        <v>0.70114933788593514</v>
      </c>
      <c r="T49" s="2">
        <f t="shared" si="29"/>
        <v>0.43</v>
      </c>
      <c r="U49" s="14">
        <f t="shared" si="30"/>
        <v>0.30149421529095211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0.31709421529095211</v>
      </c>
      <c r="AR49" s="9">
        <f t="shared" si="35"/>
        <v>136.875</v>
      </c>
      <c r="AS49" s="1">
        <f t="shared" si="36"/>
        <v>0.24</v>
      </c>
      <c r="AT49" s="1">
        <f t="shared" si="37"/>
        <v>307500</v>
      </c>
      <c r="AU49" s="1">
        <f t="shared" si="38"/>
        <v>21460686779.197098</v>
      </c>
    </row>
    <row r="50" spans="1:48" x14ac:dyDescent="0.15">
      <c r="C50" s="7">
        <v>8</v>
      </c>
      <c r="D50" s="7">
        <f t="shared" si="39"/>
        <v>18.6875729109045</v>
      </c>
      <c r="E50" s="10">
        <f t="shared" si="40"/>
        <v>20.219269017103699</v>
      </c>
      <c r="F50" s="7" t="s">
        <v>83</v>
      </c>
      <c r="G50" s="1">
        <v>9</v>
      </c>
      <c r="H50" s="9">
        <f t="shared" si="20"/>
        <v>18.6875729109045</v>
      </c>
      <c r="I50" s="9">
        <f t="shared" si="21"/>
        <v>291.8375729109045</v>
      </c>
      <c r="J50" s="9">
        <f t="shared" si="22"/>
        <v>0.17081244618538449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220.559402693051</v>
      </c>
      <c r="P50" s="9">
        <f t="shared" si="25"/>
        <v>37.674291103187322</v>
      </c>
      <c r="Q50" s="12">
        <f t="shared" si="26"/>
        <v>9.0418298647649564</v>
      </c>
      <c r="R50" s="9">
        <f t="shared" si="27"/>
        <v>14.125500000000001</v>
      </c>
      <c r="S50" s="13">
        <f t="shared" si="28"/>
        <v>0.64010688929701287</v>
      </c>
      <c r="T50" s="2">
        <f t="shared" si="29"/>
        <v>0.43</v>
      </c>
      <c r="U50" s="14">
        <f t="shared" si="30"/>
        <v>0.27524596239771554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0.29084596239771554</v>
      </c>
      <c r="AR50" s="9">
        <f t="shared" si="35"/>
        <v>136.875</v>
      </c>
      <c r="AS50" s="1">
        <f t="shared" si="36"/>
        <v>0.24</v>
      </c>
      <c r="AT50" s="1">
        <f t="shared" si="37"/>
        <v>307500</v>
      </c>
      <c r="AU50" s="1">
        <f t="shared" si="38"/>
        <v>19684225693.882</v>
      </c>
    </row>
    <row r="51" spans="1:48" x14ac:dyDescent="0.15">
      <c r="C51" s="7">
        <v>9</v>
      </c>
      <c r="D51" s="7">
        <f t="shared" si="39"/>
        <v>15.3083600869368</v>
      </c>
      <c r="E51" s="10">
        <f t="shared" si="40"/>
        <v>18.6875729109045</v>
      </c>
      <c r="F51" s="7" t="s">
        <v>83</v>
      </c>
      <c r="G51" s="1">
        <v>10</v>
      </c>
      <c r="H51" s="9">
        <f t="shared" si="20"/>
        <v>15.3083600869368</v>
      </c>
      <c r="I51" s="9">
        <f t="shared" si="21"/>
        <v>288.45836008693675</v>
      </c>
      <c r="J51" s="9">
        <f t="shared" si="22"/>
        <v>0.11555180717968247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241.74136158986369</v>
      </c>
      <c r="P51" s="9">
        <f t="shared" si="25"/>
        <v>27.933651201785828</v>
      </c>
      <c r="Q51" s="12">
        <f t="shared" si="26"/>
        <v>6.7040762884285989</v>
      </c>
      <c r="R51" s="9">
        <f t="shared" si="27"/>
        <v>14.125500000000001</v>
      </c>
      <c r="S51" s="13">
        <f t="shared" si="28"/>
        <v>0.47460806969159314</v>
      </c>
      <c r="T51" s="2">
        <f t="shared" si="29"/>
        <v>0.43</v>
      </c>
      <c r="U51" s="14">
        <f t="shared" si="30"/>
        <v>0.20408146996738505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0.21968146996738502</v>
      </c>
      <c r="AR51" s="9">
        <f t="shared" si="35"/>
        <v>136.875</v>
      </c>
      <c r="AS51" s="1">
        <f t="shared" si="36"/>
        <v>0.24</v>
      </c>
      <c r="AT51" s="1">
        <f t="shared" si="37"/>
        <v>307500</v>
      </c>
      <c r="AU51" s="1">
        <f t="shared" si="38"/>
        <v>14867868888.23502</v>
      </c>
    </row>
    <row r="52" spans="1:48" x14ac:dyDescent="0.15">
      <c r="C52" s="7">
        <v>10</v>
      </c>
      <c r="D52" s="7">
        <f t="shared" si="39"/>
        <v>12.428005450122701</v>
      </c>
      <c r="E52" s="10">
        <f t="shared" si="40"/>
        <v>15.3083600869368</v>
      </c>
      <c r="F52" s="7" t="s">
        <v>83</v>
      </c>
      <c r="G52" s="1">
        <v>11</v>
      </c>
      <c r="H52" s="9">
        <f t="shared" si="20"/>
        <v>12.428005450122701</v>
      </c>
      <c r="I52" s="9">
        <f t="shared" si="21"/>
        <v>285.5780054501227</v>
      </c>
      <c r="J52" s="9">
        <f t="shared" si="22"/>
        <v>8.220931218916229E-2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203.11732486867396</v>
      </c>
      <c r="O52" s="9">
        <f t="shared" si="41"/>
        <v>69.546635519403878</v>
      </c>
      <c r="P52" s="9">
        <f t="shared" si="25"/>
        <v>5.7173810711205562</v>
      </c>
      <c r="Q52" s="12">
        <f t="shared" si="26"/>
        <v>1.3721714570689334</v>
      </c>
      <c r="R52" s="9">
        <f t="shared" si="27"/>
        <v>14.125500000000001</v>
      </c>
      <c r="S52" s="13">
        <f t="shared" si="28"/>
        <v>9.714144328122426E-2</v>
      </c>
      <c r="T52" s="2">
        <f t="shared" si="29"/>
        <v>0.43</v>
      </c>
      <c r="U52" s="14">
        <f t="shared" si="30"/>
        <v>4.1770820610926435E-2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5.0190820610926432E-2</v>
      </c>
      <c r="AR52" s="9">
        <f t="shared" si="35"/>
        <v>136.875</v>
      </c>
      <c r="AS52" s="1">
        <f t="shared" si="36"/>
        <v>0.24</v>
      </c>
      <c r="AT52" s="1">
        <f t="shared" si="37"/>
        <v>307500</v>
      </c>
      <c r="AU52" s="1">
        <f t="shared" si="38"/>
        <v>3396875213.67627</v>
      </c>
    </row>
    <row r="53" spans="1:48" x14ac:dyDescent="0.15">
      <c r="C53" s="7">
        <v>11</v>
      </c>
      <c r="D53" s="7">
        <f t="shared" si="39"/>
        <v>7.0194800226172704</v>
      </c>
      <c r="E53" s="10">
        <f t="shared" si="40"/>
        <v>12.428005450122701</v>
      </c>
      <c r="F53" s="7" t="s">
        <v>85</v>
      </c>
      <c r="G53" s="1">
        <v>12</v>
      </c>
      <c r="H53" s="9">
        <f t="shared" si="20"/>
        <v>7.0194800226172704</v>
      </c>
      <c r="I53" s="9">
        <f t="shared" si="21"/>
        <v>280.16948002261722</v>
      </c>
      <c r="J53" s="9">
        <f t="shared" si="22"/>
        <v>4.2567112423751191E-2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122.68550444828331</v>
      </c>
      <c r="P53" s="9">
        <f t="shared" si="25"/>
        <v>5.2223676606147027</v>
      </c>
      <c r="Q53" s="12">
        <f t="shared" si="26"/>
        <v>1.2533682385475287</v>
      </c>
      <c r="R53" s="9">
        <f t="shared" si="27"/>
        <v>14.125500000000001</v>
      </c>
      <c r="S53" s="13">
        <f t="shared" si="28"/>
        <v>8.8730893670845537E-2</v>
      </c>
      <c r="T53" s="2">
        <f t="shared" si="29"/>
        <v>0.43</v>
      </c>
      <c r="U53" s="14">
        <f t="shared" si="30"/>
        <v>3.8154284278463582E-2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4.6574284278463579E-2</v>
      </c>
      <c r="AR53" s="9">
        <f t="shared" si="35"/>
        <v>136.875</v>
      </c>
      <c r="AS53" s="1">
        <f t="shared" si="36"/>
        <v>0.24</v>
      </c>
      <c r="AT53" s="1">
        <f t="shared" si="37"/>
        <v>307500</v>
      </c>
      <c r="AU53" s="1">
        <f t="shared" si="38"/>
        <v>3152110882.7175455</v>
      </c>
      <c r="AV53" s="1">
        <f>SUM(AU42:AU53)</f>
        <v>96570255035.952621</v>
      </c>
    </row>
    <row r="54" spans="1:48" x14ac:dyDescent="0.15">
      <c r="C54" s="7">
        <v>12</v>
      </c>
      <c r="D54" s="7">
        <f t="shared" si="39"/>
        <v>6.3406695634772703</v>
      </c>
      <c r="E54" s="10">
        <f t="shared" si="40"/>
        <v>7.0194800226172704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6.3364331526774196</v>
      </c>
      <c r="E58" s="7"/>
      <c r="F58" s="7"/>
      <c r="G58" s="1">
        <v>1</v>
      </c>
      <c r="H58" s="9">
        <f t="shared" ref="H58:H69" si="42">E59</f>
        <v>6.3364331526774196</v>
      </c>
      <c r="I58" s="9">
        <f t="shared" ref="I58:I69" si="43">H58+273.15</f>
        <v>279.48643315267742</v>
      </c>
      <c r="J58" s="9">
        <f t="shared" ref="J58:J69" si="44">EXP(($C$15*(I58-$C$13))/($C$16*I58*$C$13))</f>
        <v>3.9100972265290655E-2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3.9009736663338313E-3</v>
      </c>
      <c r="Q58" s="12">
        <f t="shared" ref="Q58:Q69" si="48">P58*$B$60</f>
        <v>7.4118499660342791E-4</v>
      </c>
      <c r="R58" s="9">
        <f t="shared" ref="R58:R69" si="49">L58*$B$60</f>
        <v>1.8955666666666669E-2</v>
      </c>
      <c r="S58" s="13">
        <f t="shared" ref="S58:S69" si="50">Q58/R58</f>
        <v>3.9100972265290648E-2</v>
      </c>
      <c r="T58" s="2">
        <f t="shared" ref="T58:T69" si="51">$B$59/100</f>
        <v>0.01</v>
      </c>
      <c r="U58" s="14">
        <f t="shared" ref="U58:U69" si="52">S58*T58</f>
        <v>3.9100972265290648E-4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1.2391009722652906E-2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61916.666666666664</v>
      </c>
      <c r="AU58" s="1">
        <f t="shared" ref="AU58:AU69" si="59">AT58*10000*AS58*0.67*AR58*AQ58</f>
        <v>9743794.8426326271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5.3699984766345699</v>
      </c>
      <c r="E59" s="10">
        <f t="shared" ref="E59:E70" si="61">D58</f>
        <v>6.3364331526774196</v>
      </c>
      <c r="F59" s="7" t="s">
        <v>83</v>
      </c>
      <c r="G59" s="1">
        <v>2</v>
      </c>
      <c r="H59" s="9">
        <f t="shared" si="42"/>
        <v>5.3699984766345699</v>
      </c>
      <c r="I59" s="9">
        <f t="shared" si="43"/>
        <v>278.51999847663456</v>
      </c>
      <c r="J59" s="9">
        <f t="shared" si="44"/>
        <v>3.4648785825333199E-2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0.19563235966699952</v>
      </c>
      <c r="P59" s="9">
        <f t="shared" si="47"/>
        <v>6.7784237306064187E-3</v>
      </c>
      <c r="Q59" s="12">
        <f t="shared" si="48"/>
        <v>1.2879005088152196E-3</v>
      </c>
      <c r="R59" s="9">
        <f t="shared" si="49"/>
        <v>1.8955666666666669E-2</v>
      </c>
      <c r="S59" s="13">
        <f t="shared" si="50"/>
        <v>6.7942770437084035E-2</v>
      </c>
      <c r="T59" s="2">
        <f t="shared" si="51"/>
        <v>0.01</v>
      </c>
      <c r="U59" s="14">
        <f t="shared" si="52"/>
        <v>6.7942770437084033E-4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1.2679427704370841E-2</v>
      </c>
      <c r="AR59" s="9">
        <f t="shared" si="56"/>
        <v>9.9766666666666666</v>
      </c>
      <c r="AS59" s="1">
        <f t="shared" si="57"/>
        <v>0.19</v>
      </c>
      <c r="AT59" s="1">
        <f t="shared" si="58"/>
        <v>61916.666666666664</v>
      </c>
      <c r="AU59" s="1">
        <f t="shared" si="59"/>
        <v>9970595.2169110887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0.84905941991720701</v>
      </c>
      <c r="E60" s="10">
        <f t="shared" si="61"/>
        <v>5.3699984766345699</v>
      </c>
      <c r="F60" s="7" t="s">
        <v>83</v>
      </c>
      <c r="G60" s="1">
        <v>3</v>
      </c>
      <c r="H60" s="9">
        <f t="shared" si="42"/>
        <v>0.84905941991720701</v>
      </c>
      <c r="I60" s="9">
        <f t="shared" si="43"/>
        <v>273.99905941991716</v>
      </c>
      <c r="J60" s="9">
        <f t="shared" si="44"/>
        <v>1.9461623011570405E-2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0.28862060260305977</v>
      </c>
      <c r="P60" s="9">
        <f t="shared" si="47"/>
        <v>5.6170253612330256E-3</v>
      </c>
      <c r="Q60" s="12">
        <f t="shared" si="48"/>
        <v>1.067234818634275E-3</v>
      </c>
      <c r="R60" s="9">
        <f t="shared" si="49"/>
        <v>1.8955666666666669E-2</v>
      </c>
      <c r="S60" s="13">
        <f t="shared" si="50"/>
        <v>5.6301624068490062E-2</v>
      </c>
      <c r="T60" s="2">
        <f t="shared" si="51"/>
        <v>0.01</v>
      </c>
      <c r="U60" s="14">
        <f t="shared" si="52"/>
        <v>5.6301624068490067E-4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1.2563016240684901E-2</v>
      </c>
      <c r="AR60" s="9">
        <f t="shared" si="56"/>
        <v>9.9766666666666666</v>
      </c>
      <c r="AS60" s="1">
        <f t="shared" si="57"/>
        <v>0.19</v>
      </c>
      <c r="AT60" s="1">
        <f t="shared" si="58"/>
        <v>61916.666666666664</v>
      </c>
      <c r="AU60" s="1">
        <f t="shared" si="59"/>
        <v>9879053.8942202739</v>
      </c>
    </row>
    <row r="61" spans="1:48" x14ac:dyDescent="0.15">
      <c r="C61" s="7">
        <v>3</v>
      </c>
      <c r="D61" s="7">
        <f t="shared" si="60"/>
        <v>4.1454770592682202</v>
      </c>
      <c r="E61" s="10">
        <f t="shared" si="61"/>
        <v>0.84905941991720701</v>
      </c>
      <c r="F61" s="7" t="s">
        <v>83</v>
      </c>
      <c r="G61" s="1">
        <v>4</v>
      </c>
      <c r="H61" s="9">
        <f t="shared" si="42"/>
        <v>4.1454770592682202</v>
      </c>
      <c r="I61" s="9">
        <f t="shared" si="43"/>
        <v>277.29547705926819</v>
      </c>
      <c r="J61" s="9">
        <f t="shared" si="44"/>
        <v>2.9692234523652401E-2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0.3827702439084934</v>
      </c>
      <c r="P61" s="9">
        <f t="shared" si="47"/>
        <v>1.1365303850806618E-2</v>
      </c>
      <c r="Q61" s="12">
        <f t="shared" si="48"/>
        <v>2.1594077316532574E-3</v>
      </c>
      <c r="R61" s="9">
        <f t="shared" si="49"/>
        <v>1.8955666666666669E-2</v>
      </c>
      <c r="S61" s="13">
        <f t="shared" si="50"/>
        <v>0.11391884915609705</v>
      </c>
      <c r="T61" s="2">
        <f t="shared" si="51"/>
        <v>0.01</v>
      </c>
      <c r="U61" s="14">
        <f t="shared" si="52"/>
        <v>1.1391884915609705E-3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1.313918849156097E-2</v>
      </c>
      <c r="AR61" s="9">
        <f t="shared" si="56"/>
        <v>9.9766666666666666</v>
      </c>
      <c r="AS61" s="1">
        <f t="shared" si="57"/>
        <v>0.19</v>
      </c>
      <c r="AT61" s="1">
        <f t="shared" si="58"/>
        <v>61916.666666666664</v>
      </c>
      <c r="AU61" s="1">
        <f t="shared" si="59"/>
        <v>10332132.725745257</v>
      </c>
    </row>
    <row r="62" spans="1:48" x14ac:dyDescent="0.15">
      <c r="C62" s="7">
        <v>4</v>
      </c>
      <c r="D62" s="7">
        <f t="shared" si="60"/>
        <v>11.449467466889001</v>
      </c>
      <c r="E62" s="10">
        <f t="shared" si="61"/>
        <v>4.1454770592682202</v>
      </c>
      <c r="F62" s="7" t="s">
        <v>83</v>
      </c>
      <c r="G62" s="1">
        <v>5</v>
      </c>
      <c r="H62" s="9">
        <f t="shared" si="42"/>
        <v>11.449467466889001</v>
      </c>
      <c r="I62" s="9">
        <f t="shared" si="43"/>
        <v>284.599467466889</v>
      </c>
      <c r="J62" s="9">
        <f t="shared" si="44"/>
        <v>7.3115450330582588E-2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0.35283469305480247</v>
      </c>
      <c r="O62" s="9">
        <f t="shared" si="62"/>
        <v>0.11833691366955096</v>
      </c>
      <c r="P62" s="9">
        <f t="shared" si="47"/>
        <v>8.6522567336804919E-3</v>
      </c>
      <c r="Q62" s="12">
        <f t="shared" si="48"/>
        <v>1.6439287793992934E-3</v>
      </c>
      <c r="R62" s="9">
        <f t="shared" si="49"/>
        <v>1.8955666666666669E-2</v>
      </c>
      <c r="S62" s="13">
        <f t="shared" si="50"/>
        <v>8.6724925496296262E-2</v>
      </c>
      <c r="T62" s="2">
        <f t="shared" si="51"/>
        <v>0.01</v>
      </c>
      <c r="U62" s="14">
        <f t="shared" si="52"/>
        <v>8.6724925496296269E-4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1.2867249254962963E-2</v>
      </c>
      <c r="AR62" s="9">
        <f t="shared" si="56"/>
        <v>9.9766666666666666</v>
      </c>
      <c r="AS62" s="1">
        <f t="shared" si="57"/>
        <v>0.19</v>
      </c>
      <c r="AT62" s="1">
        <f t="shared" si="58"/>
        <v>61916.666666666664</v>
      </c>
      <c r="AU62" s="1">
        <f t="shared" si="59"/>
        <v>10118290.578060636</v>
      </c>
    </row>
    <row r="63" spans="1:48" x14ac:dyDescent="0.15">
      <c r="C63" s="7">
        <v>5</v>
      </c>
      <c r="D63" s="7">
        <f t="shared" si="60"/>
        <v>15.910926188416299</v>
      </c>
      <c r="E63" s="10">
        <f t="shared" si="61"/>
        <v>11.449467466889001</v>
      </c>
      <c r="F63" s="7" t="s">
        <v>85</v>
      </c>
      <c r="G63" s="1">
        <v>6</v>
      </c>
      <c r="H63" s="9">
        <f t="shared" si="42"/>
        <v>15.910926188416299</v>
      </c>
      <c r="I63" s="9">
        <f t="shared" si="43"/>
        <v>289.06092618841626</v>
      </c>
      <c r="J63" s="9">
        <f t="shared" si="44"/>
        <v>0.12397532557155681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0.20945132360253713</v>
      </c>
      <c r="P63" s="9">
        <f t="shared" si="47"/>
        <v>2.5966796035018041E-2</v>
      </c>
      <c r="Q63" s="12">
        <f t="shared" si="48"/>
        <v>4.9336912466534282E-3</v>
      </c>
      <c r="R63" s="9">
        <f t="shared" si="49"/>
        <v>1.8955666666666669E-2</v>
      </c>
      <c r="S63" s="13">
        <f t="shared" si="50"/>
        <v>0.2602752693119082</v>
      </c>
      <c r="T63" s="2">
        <f t="shared" si="51"/>
        <v>0.01</v>
      </c>
      <c r="U63" s="14">
        <f t="shared" si="52"/>
        <v>2.6027526931190819E-3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1.4602752693119083E-2</v>
      </c>
      <c r="AR63" s="9">
        <f t="shared" si="56"/>
        <v>9.9766666666666666</v>
      </c>
      <c r="AS63" s="1">
        <f t="shared" si="57"/>
        <v>0.19</v>
      </c>
      <c r="AT63" s="1">
        <f t="shared" si="58"/>
        <v>61916.666666666664</v>
      </c>
      <c r="AU63" s="1">
        <f t="shared" si="59"/>
        <v>11483021.122913787</v>
      </c>
    </row>
    <row r="64" spans="1:48" x14ac:dyDescent="0.15">
      <c r="C64" s="7">
        <v>6</v>
      </c>
      <c r="D64" s="7">
        <f t="shared" si="60"/>
        <v>16.806200077129599</v>
      </c>
      <c r="E64" s="10">
        <f t="shared" si="61"/>
        <v>15.910926188416299</v>
      </c>
      <c r="F64" s="7" t="s">
        <v>83</v>
      </c>
      <c r="G64" s="1">
        <v>7</v>
      </c>
      <c r="H64" s="9">
        <f t="shared" si="42"/>
        <v>16.806200077129599</v>
      </c>
      <c r="I64" s="9">
        <f t="shared" si="43"/>
        <v>289.95620007712955</v>
      </c>
      <c r="J64" s="9">
        <f t="shared" si="44"/>
        <v>0.13756362298462316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0.28325119423418577</v>
      </c>
      <c r="P64" s="9">
        <f t="shared" si="47"/>
        <v>3.8965060493575794E-2</v>
      </c>
      <c r="Q64" s="12">
        <f t="shared" si="48"/>
        <v>7.4033614937794008E-3</v>
      </c>
      <c r="R64" s="9">
        <f t="shared" si="49"/>
        <v>1.8955666666666669E-2</v>
      </c>
      <c r="S64" s="13">
        <f t="shared" si="50"/>
        <v>0.39056191607326218</v>
      </c>
      <c r="T64" s="2">
        <f t="shared" si="51"/>
        <v>0.01</v>
      </c>
      <c r="U64" s="14">
        <f t="shared" si="52"/>
        <v>3.905619160732622E-3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2.4005619160732621E-2</v>
      </c>
      <c r="AR64" s="9">
        <f t="shared" si="56"/>
        <v>9.9766666666666666</v>
      </c>
      <c r="AS64" s="1">
        <f t="shared" si="57"/>
        <v>0.19</v>
      </c>
      <c r="AT64" s="1">
        <f t="shared" si="58"/>
        <v>61916.666666666664</v>
      </c>
      <c r="AU64" s="1">
        <f t="shared" si="59"/>
        <v>18877059.530098602</v>
      </c>
    </row>
    <row r="65" spans="1:48" x14ac:dyDescent="0.15">
      <c r="C65" s="7">
        <v>7</v>
      </c>
      <c r="D65" s="7">
        <f t="shared" si="60"/>
        <v>20.219269017103699</v>
      </c>
      <c r="E65" s="10">
        <f t="shared" si="61"/>
        <v>16.806200077129599</v>
      </c>
      <c r="F65" s="7" t="s">
        <v>83</v>
      </c>
      <c r="G65" s="1">
        <v>8</v>
      </c>
      <c r="H65" s="9">
        <f t="shared" si="42"/>
        <v>20.219269017103699</v>
      </c>
      <c r="I65" s="9">
        <f t="shared" si="43"/>
        <v>293.36926901710365</v>
      </c>
      <c r="J65" s="9">
        <f t="shared" si="44"/>
        <v>0.2033156893174955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0.34405280040727665</v>
      </c>
      <c r="P65" s="9">
        <f t="shared" si="47"/>
        <v>6.9951332276420142E-2</v>
      </c>
      <c r="Q65" s="12">
        <f t="shared" si="48"/>
        <v>1.3290753132519827E-2</v>
      </c>
      <c r="R65" s="9">
        <f t="shared" si="49"/>
        <v>1.8955666666666669E-2</v>
      </c>
      <c r="S65" s="13">
        <f t="shared" si="50"/>
        <v>0.70114933788593514</v>
      </c>
      <c r="T65" s="2">
        <f t="shared" si="51"/>
        <v>0.01</v>
      </c>
      <c r="U65" s="14">
        <f t="shared" si="52"/>
        <v>7.0114933788593516E-3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2.7111493378859351E-2</v>
      </c>
      <c r="AR65" s="9">
        <f t="shared" si="56"/>
        <v>9.9766666666666666</v>
      </c>
      <c r="AS65" s="1">
        <f t="shared" si="57"/>
        <v>0.19</v>
      </c>
      <c r="AT65" s="1">
        <f t="shared" si="58"/>
        <v>61916.666666666664</v>
      </c>
      <c r="AU65" s="1">
        <f t="shared" si="59"/>
        <v>21319394.889833078</v>
      </c>
    </row>
    <row r="66" spans="1:48" x14ac:dyDescent="0.15">
      <c r="C66" s="7">
        <v>8</v>
      </c>
      <c r="D66" s="7">
        <f t="shared" si="60"/>
        <v>18.6875729109045</v>
      </c>
      <c r="E66" s="10">
        <f t="shared" si="61"/>
        <v>20.219269017103699</v>
      </c>
      <c r="F66" s="7" t="s">
        <v>83</v>
      </c>
      <c r="G66" s="1">
        <v>9</v>
      </c>
      <c r="H66" s="9">
        <f t="shared" si="42"/>
        <v>18.6875729109045</v>
      </c>
      <c r="I66" s="9">
        <f t="shared" si="43"/>
        <v>291.8375729109045</v>
      </c>
      <c r="J66" s="9">
        <f t="shared" si="44"/>
        <v>0.17081244618538449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0.37386813479752318</v>
      </c>
      <c r="P66" s="9">
        <f t="shared" si="47"/>
        <v>6.3861330655531998E-2</v>
      </c>
      <c r="Q66" s="12">
        <f t="shared" si="48"/>
        <v>1.213365282455108E-2</v>
      </c>
      <c r="R66" s="9">
        <f t="shared" si="49"/>
        <v>1.8955666666666669E-2</v>
      </c>
      <c r="S66" s="13">
        <f t="shared" si="50"/>
        <v>0.64010688929701298</v>
      </c>
      <c r="T66" s="2">
        <f t="shared" si="51"/>
        <v>0.01</v>
      </c>
      <c r="U66" s="14">
        <f t="shared" si="52"/>
        <v>6.4010688929701303E-3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2.6501068892970131E-2</v>
      </c>
      <c r="AR66" s="9">
        <f t="shared" si="56"/>
        <v>9.9766666666666666</v>
      </c>
      <c r="AS66" s="1">
        <f t="shared" si="57"/>
        <v>0.19</v>
      </c>
      <c r="AT66" s="1">
        <f t="shared" si="58"/>
        <v>61916.666666666664</v>
      </c>
      <c r="AU66" s="1">
        <f t="shared" si="59"/>
        <v>20839381.469574813</v>
      </c>
    </row>
    <row r="67" spans="1:48" x14ac:dyDescent="0.15">
      <c r="C67" s="7">
        <v>9</v>
      </c>
      <c r="D67" s="7">
        <f t="shared" si="60"/>
        <v>15.3083600869368</v>
      </c>
      <c r="E67" s="10">
        <f t="shared" si="61"/>
        <v>18.6875729109045</v>
      </c>
      <c r="F67" s="7" t="s">
        <v>83</v>
      </c>
      <c r="G67" s="1">
        <v>10</v>
      </c>
      <c r="H67" s="9">
        <f t="shared" si="42"/>
        <v>15.3083600869368</v>
      </c>
      <c r="I67" s="9">
        <f t="shared" si="43"/>
        <v>288.45836008693675</v>
      </c>
      <c r="J67" s="9">
        <f t="shared" si="44"/>
        <v>0.11555180717968247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0.40977347080865784</v>
      </c>
      <c r="P67" s="9">
        <f t="shared" si="47"/>
        <v>4.7350065086231276E-2</v>
      </c>
      <c r="Q67" s="12">
        <f t="shared" si="48"/>
        <v>8.9965123663839422E-3</v>
      </c>
      <c r="R67" s="9">
        <f t="shared" si="49"/>
        <v>1.8955666666666669E-2</v>
      </c>
      <c r="S67" s="13">
        <f t="shared" si="50"/>
        <v>0.47460806969159308</v>
      </c>
      <c r="T67" s="2">
        <f t="shared" si="51"/>
        <v>0.01</v>
      </c>
      <c r="U67" s="14">
        <f t="shared" si="52"/>
        <v>4.746080696915931E-3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2.4846080696915931E-2</v>
      </c>
      <c r="AR67" s="9">
        <f t="shared" si="56"/>
        <v>9.9766666666666666</v>
      </c>
      <c r="AS67" s="1">
        <f t="shared" si="57"/>
        <v>0.19</v>
      </c>
      <c r="AT67" s="1">
        <f t="shared" si="58"/>
        <v>61916.666666666664</v>
      </c>
      <c r="AU67" s="1">
        <f t="shared" si="59"/>
        <v>19537964.893341325</v>
      </c>
    </row>
    <row r="68" spans="1:48" x14ac:dyDescent="0.15">
      <c r="C68" s="7">
        <v>10</v>
      </c>
      <c r="D68" s="7">
        <f t="shared" si="60"/>
        <v>12.428005450122701</v>
      </c>
      <c r="E68" s="10">
        <f t="shared" si="61"/>
        <v>15.3083600869368</v>
      </c>
      <c r="F68" s="7" t="s">
        <v>83</v>
      </c>
      <c r="G68" s="1">
        <v>11</v>
      </c>
      <c r="H68" s="9">
        <f t="shared" si="42"/>
        <v>12.428005450122701</v>
      </c>
      <c r="I68" s="9">
        <f t="shared" si="43"/>
        <v>285.5780054501227</v>
      </c>
      <c r="J68" s="9">
        <f t="shared" si="44"/>
        <v>8.220931218916229E-2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0.34430223543630517</v>
      </c>
      <c r="O68" s="9">
        <f t="shared" si="62"/>
        <v>0.11788783695278809</v>
      </c>
      <c r="P68" s="9">
        <f t="shared" si="47"/>
        <v>9.6914779913568182E-3</v>
      </c>
      <c r="Q68" s="12">
        <f t="shared" si="48"/>
        <v>1.8413808183577955E-3</v>
      </c>
      <c r="R68" s="9">
        <f t="shared" si="49"/>
        <v>1.8955666666666669E-2</v>
      </c>
      <c r="S68" s="13">
        <f t="shared" si="50"/>
        <v>9.7141443281224357E-2</v>
      </c>
      <c r="T68" s="2">
        <f t="shared" si="51"/>
        <v>0.01</v>
      </c>
      <c r="U68" s="14">
        <f t="shared" si="52"/>
        <v>9.714144328122436E-4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1.2971414432812243E-2</v>
      </c>
      <c r="AR68" s="9">
        <f t="shared" si="56"/>
        <v>9.9766666666666666</v>
      </c>
      <c r="AS68" s="1">
        <f t="shared" si="57"/>
        <v>0.19</v>
      </c>
      <c r="AT68" s="1">
        <f t="shared" si="58"/>
        <v>61916.666666666664</v>
      </c>
      <c r="AU68" s="1">
        <f t="shared" si="59"/>
        <v>10200201.910988912</v>
      </c>
    </row>
    <row r="69" spans="1:48" x14ac:dyDescent="0.15">
      <c r="C69" s="7">
        <v>11</v>
      </c>
      <c r="D69" s="7">
        <f t="shared" si="60"/>
        <v>7.0194800226172704</v>
      </c>
      <c r="E69" s="10">
        <f t="shared" si="61"/>
        <v>12.428005450122701</v>
      </c>
      <c r="F69" s="7" t="s">
        <v>85</v>
      </c>
      <c r="G69" s="1">
        <v>12</v>
      </c>
      <c r="H69" s="9">
        <f t="shared" si="42"/>
        <v>7.0194800226172704</v>
      </c>
      <c r="I69" s="9">
        <f t="shared" si="43"/>
        <v>280.16948002261722</v>
      </c>
      <c r="J69" s="9">
        <f t="shared" si="44"/>
        <v>4.2567112423751191E-2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0.20796302562809796</v>
      </c>
      <c r="P69" s="9">
        <f t="shared" si="47"/>
        <v>8.8523854918946959E-3</v>
      </c>
      <c r="Q69" s="12">
        <f t="shared" si="48"/>
        <v>1.6819532434599923E-3</v>
      </c>
      <c r="R69" s="9">
        <f t="shared" si="49"/>
        <v>1.8955666666666669E-2</v>
      </c>
      <c r="S69" s="13">
        <f t="shared" si="50"/>
        <v>8.8730893670845593E-2</v>
      </c>
      <c r="T69" s="2">
        <f t="shared" si="51"/>
        <v>0.01</v>
      </c>
      <c r="U69" s="14">
        <f t="shared" si="52"/>
        <v>8.8730893670845598E-4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1.2887308936708456E-2</v>
      </c>
      <c r="AR69" s="9">
        <f t="shared" si="56"/>
        <v>9.9766666666666666</v>
      </c>
      <c r="AS69" s="1">
        <f t="shared" si="57"/>
        <v>0.19</v>
      </c>
      <c r="AT69" s="1">
        <f t="shared" si="58"/>
        <v>61916.666666666664</v>
      </c>
      <c r="AU69" s="1">
        <f t="shared" si="59"/>
        <v>10134064.710105682</v>
      </c>
      <c r="AV69" s="1">
        <f>SUM(AU58:AU69)</f>
        <v>162434955.78442606</v>
      </c>
    </row>
    <row r="70" spans="1:48" x14ac:dyDescent="0.15">
      <c r="C70" s="7">
        <v>12</v>
      </c>
      <c r="D70" s="7">
        <f t="shared" si="60"/>
        <v>6.3406695634772703</v>
      </c>
      <c r="E70" s="10">
        <f t="shared" si="61"/>
        <v>7.0194800226172704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6.3364331526774196</v>
      </c>
      <c r="E73" s="7"/>
      <c r="F73" s="7"/>
      <c r="G73" s="1">
        <v>1</v>
      </c>
      <c r="H73" s="9">
        <f t="shared" ref="H73:H84" si="63">E74</f>
        <v>6.3364331526774196</v>
      </c>
      <c r="I73" s="9">
        <f t="shared" ref="I73:I84" si="64">H73+273.15</f>
        <v>279.48643315267742</v>
      </c>
      <c r="J73" s="9">
        <f t="shared" ref="J73:J84" si="65">EXP(($C$15*(I73-$C$13))/($C$16*I73*$C$13))</f>
        <v>3.9100972265290655E-2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4.2815564630493269E-3</v>
      </c>
      <c r="Q73" s="12">
        <f t="shared" ref="Q73:Q84" si="69">P73*$B$75</f>
        <v>7.7068016334887884E-4</v>
      </c>
      <c r="R73" s="9">
        <f t="shared" ref="R73:R84" si="70">L73*$B$75</f>
        <v>1.9710000000000002E-2</v>
      </c>
      <c r="S73" s="13">
        <f t="shared" ref="S73:S84" si="71">Q73/R73</f>
        <v>3.9100972265290655E-2</v>
      </c>
      <c r="T73" s="2">
        <f t="shared" ref="T73:T84" si="72">$B$74/100</f>
        <v>0.01</v>
      </c>
      <c r="U73" s="14">
        <f t="shared" ref="U73:U84" si="73">S73*T73</f>
        <v>3.9100972265290659E-4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1.2991009722652908E-2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43166.666666666664</v>
      </c>
      <c r="AU73" s="1">
        <f t="shared" ref="AU73:AU84" si="80">AT73*10000*AS73*0.67*AR73*AQ73</f>
        <v>7405473.7779098852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5.3699984766345699</v>
      </c>
      <c r="E74" s="10">
        <f t="shared" ref="E74:E85" si="82">D73</f>
        <v>6.3364331526774196</v>
      </c>
      <c r="F74" s="7" t="s">
        <v>83</v>
      </c>
      <c r="G74" s="1">
        <v>2</v>
      </c>
      <c r="H74" s="9">
        <f t="shared" si="63"/>
        <v>5.3699984766345699</v>
      </c>
      <c r="I74" s="9">
        <f t="shared" si="64"/>
        <v>278.51999847663456</v>
      </c>
      <c r="J74" s="9">
        <f t="shared" si="65"/>
        <v>3.4648785825333199E-2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0.21471844353695069</v>
      </c>
      <c r="P74" s="9">
        <f t="shared" si="68"/>
        <v>7.4397333628607037E-3</v>
      </c>
      <c r="Q74" s="12">
        <f t="shared" si="69"/>
        <v>1.3391520053149266E-3</v>
      </c>
      <c r="R74" s="9">
        <f t="shared" si="70"/>
        <v>1.9710000000000002E-2</v>
      </c>
      <c r="S74" s="13">
        <f t="shared" si="71"/>
        <v>6.7942770437084035E-2</v>
      </c>
      <c r="T74" s="2">
        <f t="shared" si="72"/>
        <v>0.01</v>
      </c>
      <c r="U74" s="14">
        <f t="shared" si="73"/>
        <v>6.7942770437084033E-4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1.3279427704370841E-2</v>
      </c>
      <c r="AR74" s="9">
        <f t="shared" si="77"/>
        <v>10.950000000000001</v>
      </c>
      <c r="AS74" s="1">
        <f t="shared" si="78"/>
        <v>0.18</v>
      </c>
      <c r="AT74" s="1">
        <f t="shared" si="79"/>
        <v>43166.666666666664</v>
      </c>
      <c r="AU74" s="1">
        <f t="shared" si="80"/>
        <v>7569885.3091371655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0.84905941991720701</v>
      </c>
      <c r="E75" s="10">
        <f t="shared" si="82"/>
        <v>5.3699984766345699</v>
      </c>
      <c r="F75" s="7" t="s">
        <v>83</v>
      </c>
      <c r="G75" s="1">
        <v>3</v>
      </c>
      <c r="H75" s="9">
        <f t="shared" si="63"/>
        <v>0.84905941991720701</v>
      </c>
      <c r="I75" s="9">
        <f t="shared" si="64"/>
        <v>273.99905941991716</v>
      </c>
      <c r="J75" s="9">
        <f t="shared" si="65"/>
        <v>1.9461623011570405E-2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0.31677871017409004</v>
      </c>
      <c r="P75" s="9">
        <f t="shared" si="68"/>
        <v>6.1650278354996625E-3</v>
      </c>
      <c r="Q75" s="12">
        <f t="shared" si="69"/>
        <v>1.1097050103899392E-3</v>
      </c>
      <c r="R75" s="9">
        <f t="shared" si="70"/>
        <v>1.9710000000000002E-2</v>
      </c>
      <c r="S75" s="13">
        <f t="shared" si="71"/>
        <v>5.6301624068490062E-2</v>
      </c>
      <c r="T75" s="2">
        <f t="shared" si="72"/>
        <v>0.01</v>
      </c>
      <c r="U75" s="14">
        <f t="shared" si="73"/>
        <v>5.6301624068490067E-4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1.31630162406849E-2</v>
      </c>
      <c r="AR75" s="9">
        <f t="shared" si="77"/>
        <v>10.950000000000001</v>
      </c>
      <c r="AS75" s="1">
        <f t="shared" si="78"/>
        <v>0.18</v>
      </c>
      <c r="AT75" s="1">
        <f t="shared" si="79"/>
        <v>43166.666666666664</v>
      </c>
      <c r="AU75" s="1">
        <f t="shared" si="80"/>
        <v>7503525.4140882771</v>
      </c>
    </row>
    <row r="76" spans="1:48" x14ac:dyDescent="0.15">
      <c r="C76" s="7">
        <v>3</v>
      </c>
      <c r="D76" s="7">
        <f t="shared" si="81"/>
        <v>4.1454770592682202</v>
      </c>
      <c r="E76" s="10">
        <f t="shared" si="82"/>
        <v>0.84905941991720701</v>
      </c>
      <c r="F76" s="7" t="s">
        <v>83</v>
      </c>
      <c r="G76" s="1">
        <v>4</v>
      </c>
      <c r="H76" s="9">
        <f t="shared" si="63"/>
        <v>4.1454770592682202</v>
      </c>
      <c r="I76" s="9">
        <f t="shared" si="64"/>
        <v>277.29547705926819</v>
      </c>
      <c r="J76" s="9">
        <f t="shared" si="65"/>
        <v>2.9692234523652401E-2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0.42011368233859037</v>
      </c>
      <c r="P76" s="9">
        <f t="shared" si="68"/>
        <v>1.2474113982592631E-2</v>
      </c>
      <c r="Q76" s="12">
        <f t="shared" si="69"/>
        <v>2.2453405168666733E-3</v>
      </c>
      <c r="R76" s="9">
        <f t="shared" si="70"/>
        <v>1.9710000000000002E-2</v>
      </c>
      <c r="S76" s="13">
        <f t="shared" si="71"/>
        <v>0.11391884915609707</v>
      </c>
      <c r="T76" s="2">
        <f t="shared" si="72"/>
        <v>0.01</v>
      </c>
      <c r="U76" s="14">
        <f t="shared" si="73"/>
        <v>1.1391884915609707E-3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1.373918849156097E-2</v>
      </c>
      <c r="AR76" s="9">
        <f t="shared" si="77"/>
        <v>10.950000000000001</v>
      </c>
      <c r="AS76" s="1">
        <f t="shared" si="78"/>
        <v>0.18</v>
      </c>
      <c r="AT76" s="1">
        <f t="shared" si="79"/>
        <v>43166.666666666664</v>
      </c>
      <c r="AU76" s="1">
        <f t="shared" si="80"/>
        <v>7831970.129819789</v>
      </c>
    </row>
    <row r="77" spans="1:48" x14ac:dyDescent="0.15">
      <c r="C77" s="7">
        <v>4</v>
      </c>
      <c r="D77" s="7">
        <f t="shared" si="81"/>
        <v>11.449467466889001</v>
      </c>
      <c r="E77" s="10">
        <f t="shared" si="82"/>
        <v>4.1454770592682202</v>
      </c>
      <c r="F77" s="7" t="s">
        <v>83</v>
      </c>
      <c r="G77" s="1">
        <v>5</v>
      </c>
      <c r="H77" s="9">
        <f t="shared" si="63"/>
        <v>11.449467466889001</v>
      </c>
      <c r="I77" s="9">
        <f t="shared" si="64"/>
        <v>284.599467466889</v>
      </c>
      <c r="J77" s="9">
        <f t="shared" si="65"/>
        <v>7.3115450330582588E-2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0.38725758993819787</v>
      </c>
      <c r="O77" s="9">
        <f t="shared" si="83"/>
        <v>0.12988197841779986</v>
      </c>
      <c r="P77" s="9">
        <f t="shared" si="68"/>
        <v>9.4963793418444461E-3</v>
      </c>
      <c r="Q77" s="12">
        <f t="shared" si="69"/>
        <v>1.7093482815320003E-3</v>
      </c>
      <c r="R77" s="9">
        <f t="shared" si="70"/>
        <v>1.9710000000000002E-2</v>
      </c>
      <c r="S77" s="13">
        <f t="shared" si="71"/>
        <v>8.6724925496296304E-2</v>
      </c>
      <c r="T77" s="2">
        <f t="shared" si="72"/>
        <v>0.01</v>
      </c>
      <c r="U77" s="14">
        <f t="shared" si="73"/>
        <v>8.6724925496296302E-4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1.3467249254962963E-2</v>
      </c>
      <c r="AR77" s="9">
        <f t="shared" si="77"/>
        <v>10.950000000000001</v>
      </c>
      <c r="AS77" s="1">
        <f t="shared" si="78"/>
        <v>0.18</v>
      </c>
      <c r="AT77" s="1">
        <f t="shared" si="79"/>
        <v>43166.666666666664</v>
      </c>
      <c r="AU77" s="1">
        <f t="shared" si="80"/>
        <v>7676952.2421570802</v>
      </c>
    </row>
    <row r="78" spans="1:48" x14ac:dyDescent="0.15">
      <c r="C78" s="7">
        <v>5</v>
      </c>
      <c r="D78" s="7">
        <f t="shared" si="81"/>
        <v>15.910926188416299</v>
      </c>
      <c r="E78" s="10">
        <f t="shared" si="82"/>
        <v>11.449467466889001</v>
      </c>
      <c r="F78" s="7" t="s">
        <v>85</v>
      </c>
      <c r="G78" s="1">
        <v>6</v>
      </c>
      <c r="H78" s="9">
        <f t="shared" si="63"/>
        <v>15.910926188416299</v>
      </c>
      <c r="I78" s="9">
        <f t="shared" si="64"/>
        <v>289.06092618841626</v>
      </c>
      <c r="J78" s="9">
        <f t="shared" si="65"/>
        <v>0.12397532557155681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0.22988559907595543</v>
      </c>
      <c r="P78" s="9">
        <f t="shared" si="68"/>
        <v>2.8500141989653956E-2</v>
      </c>
      <c r="Q78" s="12">
        <f t="shared" si="69"/>
        <v>5.1300255581377121E-3</v>
      </c>
      <c r="R78" s="9">
        <f t="shared" si="70"/>
        <v>1.9710000000000002E-2</v>
      </c>
      <c r="S78" s="13">
        <f t="shared" si="71"/>
        <v>0.26027526931190825</v>
      </c>
      <c r="T78" s="2">
        <f t="shared" si="72"/>
        <v>0.01</v>
      </c>
      <c r="U78" s="14">
        <f t="shared" si="73"/>
        <v>2.6027526931190824E-3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1.5202752693119083E-2</v>
      </c>
      <c r="AR78" s="9">
        <f t="shared" si="77"/>
        <v>10.950000000000001</v>
      </c>
      <c r="AS78" s="1">
        <f t="shared" si="78"/>
        <v>0.18</v>
      </c>
      <c r="AT78" s="1">
        <f t="shared" si="79"/>
        <v>43166.666666666664</v>
      </c>
      <c r="AU78" s="1">
        <f t="shared" si="80"/>
        <v>8666269.1218393948</v>
      </c>
    </row>
    <row r="79" spans="1:48" x14ac:dyDescent="0.15">
      <c r="C79" s="7">
        <v>6</v>
      </c>
      <c r="D79" s="7">
        <f t="shared" si="81"/>
        <v>16.806200077129599</v>
      </c>
      <c r="E79" s="10">
        <f t="shared" si="82"/>
        <v>15.910926188416299</v>
      </c>
      <c r="F79" s="7" t="s">
        <v>83</v>
      </c>
      <c r="G79" s="1">
        <v>7</v>
      </c>
      <c r="H79" s="9">
        <f t="shared" si="63"/>
        <v>16.806200077129599</v>
      </c>
      <c r="I79" s="9">
        <f t="shared" si="64"/>
        <v>289.95620007712955</v>
      </c>
      <c r="J79" s="9">
        <f t="shared" si="65"/>
        <v>0.13756362298462316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0.3108854570863015</v>
      </c>
      <c r="P79" s="9">
        <f t="shared" si="68"/>
        <v>4.276652981002222E-2</v>
      </c>
      <c r="Q79" s="12">
        <f t="shared" si="69"/>
        <v>7.6979753658039992E-3</v>
      </c>
      <c r="R79" s="9">
        <f t="shared" si="70"/>
        <v>1.9710000000000002E-2</v>
      </c>
      <c r="S79" s="13">
        <f t="shared" si="71"/>
        <v>0.39056191607326224</v>
      </c>
      <c r="T79" s="2">
        <f t="shared" si="72"/>
        <v>0.01</v>
      </c>
      <c r="U79" s="14">
        <f t="shared" si="73"/>
        <v>3.9056191607326225E-3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2.5505619160732622E-2</v>
      </c>
      <c r="AR79" s="9">
        <f t="shared" si="77"/>
        <v>10.950000000000001</v>
      </c>
      <c r="AS79" s="1">
        <f t="shared" si="78"/>
        <v>0.18</v>
      </c>
      <c r="AT79" s="1">
        <f t="shared" si="79"/>
        <v>43166.666666666664</v>
      </c>
      <c r="AU79" s="1">
        <f t="shared" si="80"/>
        <v>14539377.455379946</v>
      </c>
    </row>
    <row r="80" spans="1:48" x14ac:dyDescent="0.15">
      <c r="C80" s="7">
        <v>7</v>
      </c>
      <c r="D80" s="7">
        <f t="shared" si="81"/>
        <v>20.219269017103699</v>
      </c>
      <c r="E80" s="10">
        <f t="shared" si="82"/>
        <v>16.806200077129599</v>
      </c>
      <c r="F80" s="7" t="s">
        <v>83</v>
      </c>
      <c r="G80" s="1">
        <v>8</v>
      </c>
      <c r="H80" s="9">
        <f t="shared" si="63"/>
        <v>20.219269017103699</v>
      </c>
      <c r="I80" s="9">
        <f t="shared" si="64"/>
        <v>293.36926901710365</v>
      </c>
      <c r="J80" s="9">
        <f t="shared" si="65"/>
        <v>0.2033156893174955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0.37761892727627927</v>
      </c>
      <c r="P80" s="9">
        <f t="shared" si="68"/>
        <v>7.6775852498509919E-2</v>
      </c>
      <c r="Q80" s="12">
        <f t="shared" si="69"/>
        <v>1.3819653449731784E-2</v>
      </c>
      <c r="R80" s="9">
        <f t="shared" si="70"/>
        <v>1.9710000000000002E-2</v>
      </c>
      <c r="S80" s="13">
        <f t="shared" si="71"/>
        <v>0.70114933788593525</v>
      </c>
      <c r="T80" s="2">
        <f t="shared" si="72"/>
        <v>0.01</v>
      </c>
      <c r="U80" s="14">
        <f t="shared" si="73"/>
        <v>7.0114933788593525E-3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2.8611493378859355E-2</v>
      </c>
      <c r="AR80" s="9">
        <f t="shared" si="77"/>
        <v>10.950000000000001</v>
      </c>
      <c r="AS80" s="1">
        <f t="shared" si="78"/>
        <v>0.18</v>
      </c>
      <c r="AT80" s="1">
        <f t="shared" si="79"/>
        <v>43166.666666666664</v>
      </c>
      <c r="AU80" s="1">
        <f t="shared" si="80"/>
        <v>16309868.785219928</v>
      </c>
    </row>
    <row r="81" spans="1:48" x14ac:dyDescent="0.15">
      <c r="C81" s="7">
        <v>8</v>
      </c>
      <c r="D81" s="7">
        <f t="shared" si="81"/>
        <v>18.6875729109045</v>
      </c>
      <c r="E81" s="10">
        <f t="shared" si="82"/>
        <v>20.219269017103699</v>
      </c>
      <c r="F81" s="7" t="s">
        <v>83</v>
      </c>
      <c r="G81" s="1">
        <v>9</v>
      </c>
      <c r="H81" s="9">
        <f t="shared" si="63"/>
        <v>18.6875729109045</v>
      </c>
      <c r="I81" s="9">
        <f t="shared" si="64"/>
        <v>291.8375729109045</v>
      </c>
      <c r="J81" s="9">
        <f t="shared" si="65"/>
        <v>0.17081244618538449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0.41034307477776932</v>
      </c>
      <c r="P81" s="9">
        <f t="shared" si="68"/>
        <v>7.0091704378022923E-2</v>
      </c>
      <c r="Q81" s="12">
        <f t="shared" si="69"/>
        <v>1.2616506788044126E-2</v>
      </c>
      <c r="R81" s="9">
        <f t="shared" si="70"/>
        <v>1.9710000000000002E-2</v>
      </c>
      <c r="S81" s="13">
        <f t="shared" si="71"/>
        <v>0.64010688929701298</v>
      </c>
      <c r="T81" s="2">
        <f t="shared" si="72"/>
        <v>0.01</v>
      </c>
      <c r="U81" s="14">
        <f t="shared" si="73"/>
        <v>6.4010688929701303E-3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2.8001068892970132E-2</v>
      </c>
      <c r="AR81" s="9">
        <f t="shared" si="77"/>
        <v>10.950000000000001</v>
      </c>
      <c r="AS81" s="1">
        <f t="shared" si="78"/>
        <v>0.18</v>
      </c>
      <c r="AT81" s="1">
        <f t="shared" si="79"/>
        <v>43166.666666666664</v>
      </c>
      <c r="AU81" s="1">
        <f t="shared" si="80"/>
        <v>15961898.718215497</v>
      </c>
    </row>
    <row r="82" spans="1:48" x14ac:dyDescent="0.15">
      <c r="C82" s="7">
        <v>9</v>
      </c>
      <c r="D82" s="7">
        <f t="shared" si="81"/>
        <v>15.3083600869368</v>
      </c>
      <c r="E82" s="10">
        <f t="shared" si="82"/>
        <v>18.6875729109045</v>
      </c>
      <c r="F82" s="7" t="s">
        <v>83</v>
      </c>
      <c r="G82" s="1">
        <v>10</v>
      </c>
      <c r="H82" s="9">
        <f t="shared" si="63"/>
        <v>15.3083600869368</v>
      </c>
      <c r="I82" s="9">
        <f t="shared" si="64"/>
        <v>288.45836008693675</v>
      </c>
      <c r="J82" s="9">
        <f t="shared" si="65"/>
        <v>0.11555180717968247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0.44975137039974644</v>
      </c>
      <c r="P82" s="9">
        <f t="shared" si="68"/>
        <v>5.196958363122945E-2</v>
      </c>
      <c r="Q82" s="12">
        <f t="shared" si="69"/>
        <v>9.3545250536213008E-3</v>
      </c>
      <c r="R82" s="9">
        <f t="shared" si="70"/>
        <v>1.9710000000000002E-2</v>
      </c>
      <c r="S82" s="13">
        <f t="shared" si="71"/>
        <v>0.47460806969159308</v>
      </c>
      <c r="T82" s="2">
        <f t="shared" si="72"/>
        <v>0.01</v>
      </c>
      <c r="U82" s="14">
        <f t="shared" si="73"/>
        <v>4.746080696915931E-3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2.6346080696915932E-2</v>
      </c>
      <c r="AR82" s="9">
        <f t="shared" si="77"/>
        <v>10.950000000000001</v>
      </c>
      <c r="AS82" s="1">
        <f t="shared" si="78"/>
        <v>0.18</v>
      </c>
      <c r="AT82" s="1">
        <f t="shared" si="79"/>
        <v>43166.666666666664</v>
      </c>
      <c r="AU82" s="1">
        <f t="shared" si="80"/>
        <v>15018479.234258175</v>
      </c>
    </row>
    <row r="83" spans="1:48" x14ac:dyDescent="0.15">
      <c r="C83" s="7">
        <v>10</v>
      </c>
      <c r="D83" s="7">
        <f t="shared" si="81"/>
        <v>12.428005450122701</v>
      </c>
      <c r="E83" s="10">
        <f t="shared" si="82"/>
        <v>15.3083600869368</v>
      </c>
      <c r="F83" s="7" t="s">
        <v>83</v>
      </c>
      <c r="G83" s="1">
        <v>11</v>
      </c>
      <c r="H83" s="9">
        <f t="shared" si="63"/>
        <v>12.428005450122701</v>
      </c>
      <c r="I83" s="9">
        <f t="shared" si="64"/>
        <v>285.5780054501227</v>
      </c>
      <c r="J83" s="9">
        <f t="shared" si="65"/>
        <v>8.220931218916229E-2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0.37789269743009113</v>
      </c>
      <c r="O83" s="9">
        <f t="shared" si="83"/>
        <v>0.12938908933842586</v>
      </c>
      <c r="P83" s="9">
        <f t="shared" si="68"/>
        <v>1.0636988039294061E-2</v>
      </c>
      <c r="Q83" s="12">
        <f t="shared" si="69"/>
        <v>1.9146578470729308E-3</v>
      </c>
      <c r="R83" s="9">
        <f t="shared" si="70"/>
        <v>1.9710000000000002E-2</v>
      </c>
      <c r="S83" s="13">
        <f t="shared" si="71"/>
        <v>9.7141443281224288E-2</v>
      </c>
      <c r="T83" s="2">
        <f t="shared" si="72"/>
        <v>0.01</v>
      </c>
      <c r="U83" s="14">
        <f t="shared" si="73"/>
        <v>9.7141443281224295E-4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1.3571414432812243E-2</v>
      </c>
      <c r="AR83" s="9">
        <f t="shared" si="77"/>
        <v>10.950000000000001</v>
      </c>
      <c r="AS83" s="1">
        <f t="shared" si="78"/>
        <v>0.18</v>
      </c>
      <c r="AT83" s="1">
        <f t="shared" si="79"/>
        <v>43166.666666666664</v>
      </c>
      <c r="AU83" s="1">
        <f t="shared" si="80"/>
        <v>7736331.1903376095</v>
      </c>
    </row>
    <row r="84" spans="1:48" x14ac:dyDescent="0.15">
      <c r="C84" s="7">
        <v>11</v>
      </c>
      <c r="D84" s="7">
        <f t="shared" si="81"/>
        <v>7.0194800226172704</v>
      </c>
      <c r="E84" s="10">
        <f t="shared" si="82"/>
        <v>12.428005450122701</v>
      </c>
      <c r="F84" s="7" t="s">
        <v>85</v>
      </c>
      <c r="G84" s="1">
        <v>12</v>
      </c>
      <c r="H84" s="9">
        <f t="shared" si="63"/>
        <v>7.0194800226172704</v>
      </c>
      <c r="I84" s="9">
        <f t="shared" si="64"/>
        <v>280.16948002261722</v>
      </c>
      <c r="J84" s="9">
        <f t="shared" si="65"/>
        <v>4.2567112423751191E-2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0.22825210129913182</v>
      </c>
      <c r="P84" s="9">
        <f t="shared" si="68"/>
        <v>9.7160328569575894E-3</v>
      </c>
      <c r="Q84" s="12">
        <f t="shared" si="69"/>
        <v>1.748885914252366E-3</v>
      </c>
      <c r="R84" s="9">
        <f t="shared" si="70"/>
        <v>1.9710000000000002E-2</v>
      </c>
      <c r="S84" s="13">
        <f t="shared" si="71"/>
        <v>8.8730893670845551E-2</v>
      </c>
      <c r="T84" s="2">
        <f t="shared" si="72"/>
        <v>0.01</v>
      </c>
      <c r="U84" s="14">
        <f t="shared" si="73"/>
        <v>8.8730893670845555E-4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1.3487308936708456E-2</v>
      </c>
      <c r="AR84" s="9">
        <f t="shared" si="77"/>
        <v>10.950000000000001</v>
      </c>
      <c r="AS84" s="1">
        <f t="shared" si="78"/>
        <v>0.18</v>
      </c>
      <c r="AT84" s="1">
        <f t="shared" si="79"/>
        <v>43166.666666666664</v>
      </c>
      <c r="AU84" s="1">
        <f t="shared" si="80"/>
        <v>7688387.1845003553</v>
      </c>
      <c r="AV84" s="1">
        <f>SUM(AU73:AU84)</f>
        <v>123908418.5628631</v>
      </c>
    </row>
    <row r="85" spans="1:48" x14ac:dyDescent="0.15">
      <c r="C85" s="7">
        <v>12</v>
      </c>
      <c r="D85" s="7">
        <f t="shared" si="81"/>
        <v>6.3406695634772703</v>
      </c>
      <c r="E85" s="10">
        <f t="shared" si="82"/>
        <v>7.0194800226172704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6.3364331526774196</v>
      </c>
      <c r="E89" s="7"/>
      <c r="F89" s="7"/>
      <c r="G89" s="1">
        <v>1</v>
      </c>
      <c r="H89" s="9">
        <f t="shared" ref="H89:H100" si="84">E90</f>
        <v>6.3364331526774196</v>
      </c>
      <c r="I89" s="9">
        <f t="shared" ref="I89:I100" si="85">H89+273.15</f>
        <v>279.48643315267742</v>
      </c>
      <c r="J89" s="9">
        <f t="shared" ref="J89:J100" si="86">EXP(($C$15*(I89-$C$13))/($C$16*I89*$C$13))</f>
        <v>3.9100972265290655E-2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0.20744141063473989</v>
      </c>
      <c r="Q89" s="12">
        <f t="shared" ref="Q89:Q100" si="90">P89*$B$91</f>
        <v>9.3348634785632947E-2</v>
      </c>
      <c r="R89" s="9">
        <f t="shared" ref="R89:R100" si="91">L89*$B$91</f>
        <v>2.3873737500000001</v>
      </c>
      <c r="S89" s="13">
        <f t="shared" ref="S89:S100" si="92">Q89/R89</f>
        <v>3.9100972265290655E-2</v>
      </c>
      <c r="T89" s="2">
        <f t="shared" ref="T89:T100" si="93">$B$90/100</f>
        <v>0.51</v>
      </c>
      <c r="U89" s="14">
        <f t="shared" ref="U89:U100" si="94">S89*T89</f>
        <v>1.9941495855298235E-2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3.6349361000372421E-2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992416.66666666663</v>
      </c>
      <c r="AN89" s="1">
        <f t="shared" ref="AN89:AN100" si="99">AM89*10000*AK89*AJ89</f>
        <v>3752567857.4550905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5.3699984766345699</v>
      </c>
      <c r="E90" s="10">
        <f t="shared" ref="E90:E101" si="101">D89</f>
        <v>6.3364331526774196</v>
      </c>
      <c r="F90" s="7" t="s">
        <v>83</v>
      </c>
      <c r="G90" s="1">
        <v>2</v>
      </c>
      <c r="H90" s="9">
        <f t="shared" si="84"/>
        <v>5.3699984766345699</v>
      </c>
      <c r="I90" s="9">
        <f t="shared" si="85"/>
        <v>278.51999847663456</v>
      </c>
      <c r="J90" s="9">
        <f t="shared" si="86"/>
        <v>3.4648785825333199E-2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10.40310858936526</v>
      </c>
      <c r="P90" s="9">
        <f t="shared" si="89"/>
        <v>0.36045508143060107</v>
      </c>
      <c r="Q90" s="12">
        <f t="shared" si="90"/>
        <v>0.16220478664377047</v>
      </c>
      <c r="R90" s="9">
        <f t="shared" si="91"/>
        <v>2.3873737500000001</v>
      </c>
      <c r="S90" s="13">
        <f t="shared" si="92"/>
        <v>6.7942770437084035E-2</v>
      </c>
      <c r="T90" s="2">
        <f t="shared" si="93"/>
        <v>0.51</v>
      </c>
      <c r="U90" s="14">
        <f t="shared" si="94"/>
        <v>3.465081292291286E-2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4.0784220096258227E-2</v>
      </c>
      <c r="AK90" s="9">
        <f t="shared" si="96"/>
        <v>10.4025</v>
      </c>
      <c r="AL90" s="1">
        <f t="shared" si="97"/>
        <v>0.45</v>
      </c>
      <c r="AM90" s="17">
        <f t="shared" si="98"/>
        <v>992416.66666666663</v>
      </c>
      <c r="AN90" s="1">
        <f t="shared" si="99"/>
        <v>4210405608.5889525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0.84905941991720701</v>
      </c>
      <c r="E91" s="10">
        <f t="shared" si="101"/>
        <v>5.3699984766345699</v>
      </c>
      <c r="F91" s="7" t="s">
        <v>83</v>
      </c>
      <c r="G91" s="1">
        <v>3</v>
      </c>
      <c r="H91" s="9">
        <f t="shared" si="84"/>
        <v>0.84905941991720701</v>
      </c>
      <c r="I91" s="9">
        <f t="shared" si="85"/>
        <v>273.99905941991716</v>
      </c>
      <c r="J91" s="9">
        <f t="shared" si="86"/>
        <v>1.9461623011570405E-2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15.347928507934659</v>
      </c>
      <c r="P91" s="9">
        <f t="shared" si="89"/>
        <v>0.29869559862995859</v>
      </c>
      <c r="Q91" s="12">
        <f t="shared" si="90"/>
        <v>0.13441301938348138</v>
      </c>
      <c r="R91" s="9">
        <f t="shared" si="91"/>
        <v>2.3873737500000001</v>
      </c>
      <c r="S91" s="13">
        <f t="shared" si="92"/>
        <v>5.6301624068490062E-2</v>
      </c>
      <c r="T91" s="2">
        <f t="shared" si="93"/>
        <v>0.51</v>
      </c>
      <c r="U91" s="14">
        <f t="shared" si="94"/>
        <v>2.8713828274929933E-2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3.8994219224891373E-2</v>
      </c>
      <c r="AK91" s="9">
        <f t="shared" si="96"/>
        <v>10.4025</v>
      </c>
      <c r="AL91" s="1">
        <f t="shared" si="97"/>
        <v>0.45</v>
      </c>
      <c r="AM91" s="17">
        <f t="shared" si="98"/>
        <v>992416.66666666663</v>
      </c>
      <c r="AN91" s="1">
        <f t="shared" si="99"/>
        <v>4025612821.3198986</v>
      </c>
    </row>
    <row r="92" spans="1:48" x14ac:dyDescent="0.15">
      <c r="C92" s="7">
        <v>3</v>
      </c>
      <c r="D92" s="7">
        <f t="shared" si="100"/>
        <v>4.1454770592682202</v>
      </c>
      <c r="E92" s="10">
        <f t="shared" si="101"/>
        <v>0.84905941991720701</v>
      </c>
      <c r="F92" s="7" t="s">
        <v>83</v>
      </c>
      <c r="G92" s="1">
        <v>4</v>
      </c>
      <c r="H92" s="9">
        <f t="shared" si="84"/>
        <v>4.1454770592682202</v>
      </c>
      <c r="I92" s="9">
        <f t="shared" si="85"/>
        <v>277.29547705926819</v>
      </c>
      <c r="J92" s="9">
        <f t="shared" si="86"/>
        <v>2.9692234523652401E-2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20.354507909304701</v>
      </c>
      <c r="P92" s="9">
        <f t="shared" si="89"/>
        <v>0.60437082245661289</v>
      </c>
      <c r="Q92" s="12">
        <f t="shared" si="90"/>
        <v>0.27196687010547582</v>
      </c>
      <c r="R92" s="9">
        <f t="shared" si="91"/>
        <v>2.3873737500000001</v>
      </c>
      <c r="S92" s="13">
        <f t="shared" si="92"/>
        <v>0.11391884915609708</v>
      </c>
      <c r="T92" s="2">
        <f t="shared" si="93"/>
        <v>0.51</v>
      </c>
      <c r="U92" s="14">
        <f t="shared" si="94"/>
        <v>5.8098613069609513E-2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4.7853731840487274E-2</v>
      </c>
      <c r="AK92" s="9">
        <f t="shared" si="96"/>
        <v>10.4025</v>
      </c>
      <c r="AL92" s="1">
        <f t="shared" si="97"/>
        <v>0.45</v>
      </c>
      <c r="AM92" s="17">
        <f t="shared" si="98"/>
        <v>992416.66666666663</v>
      </c>
      <c r="AN92" s="1">
        <f t="shared" si="99"/>
        <v>4940234739.2584953</v>
      </c>
    </row>
    <row r="93" spans="1:48" x14ac:dyDescent="0.15">
      <c r="C93" s="7">
        <v>4</v>
      </c>
      <c r="D93" s="7">
        <f t="shared" si="100"/>
        <v>11.449467466889001</v>
      </c>
      <c r="E93" s="10">
        <f t="shared" si="101"/>
        <v>4.1454770592682202</v>
      </c>
      <c r="F93" s="7" t="s">
        <v>83</v>
      </c>
      <c r="G93" s="1">
        <v>5</v>
      </c>
      <c r="H93" s="9">
        <f t="shared" si="84"/>
        <v>11.449467466889001</v>
      </c>
      <c r="I93" s="9">
        <f t="shared" si="85"/>
        <v>284.599467466889</v>
      </c>
      <c r="J93" s="9">
        <f t="shared" si="86"/>
        <v>7.3115450330582588E-2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18.762630232505686</v>
      </c>
      <c r="O93" s="9">
        <f t="shared" si="102"/>
        <v>6.2927818543424046</v>
      </c>
      <c r="P93" s="9">
        <f t="shared" si="89"/>
        <v>0.46009957911236349</v>
      </c>
      <c r="Q93" s="12">
        <f t="shared" si="90"/>
        <v>0.20704481060056357</v>
      </c>
      <c r="R93" s="9">
        <f t="shared" si="91"/>
        <v>2.3873737500000001</v>
      </c>
      <c r="S93" s="13">
        <f t="shared" si="92"/>
        <v>8.6724925496296318E-2</v>
      </c>
      <c r="T93" s="2">
        <f t="shared" si="93"/>
        <v>0.51</v>
      </c>
      <c r="U93" s="14">
        <f t="shared" si="94"/>
        <v>4.422971200311112E-2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3.6246258168938006E-2</v>
      </c>
      <c r="AK93" s="9">
        <f t="shared" si="96"/>
        <v>10.4025</v>
      </c>
      <c r="AL93" s="1">
        <f t="shared" si="97"/>
        <v>0.45</v>
      </c>
      <c r="AM93" s="17">
        <f t="shared" si="98"/>
        <v>992416.66666666663</v>
      </c>
      <c r="AN93" s="1">
        <f t="shared" si="99"/>
        <v>3741923918.7280951</v>
      </c>
    </row>
    <row r="94" spans="1:48" x14ac:dyDescent="0.15">
      <c r="C94" s="7">
        <v>5</v>
      </c>
      <c r="D94" s="7">
        <f t="shared" si="100"/>
        <v>15.910926188416299</v>
      </c>
      <c r="E94" s="10">
        <f t="shared" si="101"/>
        <v>11.449467466889001</v>
      </c>
      <c r="F94" s="7" t="s">
        <v>85</v>
      </c>
      <c r="G94" s="1">
        <v>6</v>
      </c>
      <c r="H94" s="9">
        <f t="shared" si="84"/>
        <v>15.910926188416299</v>
      </c>
      <c r="I94" s="9">
        <f t="shared" si="85"/>
        <v>289.06092618841626</v>
      </c>
      <c r="J94" s="9">
        <f t="shared" si="86"/>
        <v>0.12397532557155681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11.137957275230042</v>
      </c>
      <c r="P94" s="9">
        <f t="shared" si="89"/>
        <v>1.3808318793987342</v>
      </c>
      <c r="Q94" s="12">
        <f t="shared" si="90"/>
        <v>0.6213743457294304</v>
      </c>
      <c r="R94" s="9">
        <f t="shared" si="91"/>
        <v>2.3873737500000001</v>
      </c>
      <c r="S94" s="13">
        <f t="shared" si="92"/>
        <v>0.26027526931190825</v>
      </c>
      <c r="T94" s="2">
        <f t="shared" si="93"/>
        <v>0.51</v>
      </c>
      <c r="U94" s="14">
        <f t="shared" si="94"/>
        <v>0.1327403873490732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6.6150226785745572E-2</v>
      </c>
      <c r="AK94" s="9">
        <f t="shared" si="96"/>
        <v>10.4025</v>
      </c>
      <c r="AL94" s="1">
        <f t="shared" si="97"/>
        <v>0.45</v>
      </c>
      <c r="AM94" s="17">
        <f t="shared" si="98"/>
        <v>992416.66666666663</v>
      </c>
      <c r="AN94" s="1">
        <f t="shared" si="99"/>
        <v>6829094321.5483294</v>
      </c>
    </row>
    <row r="95" spans="1:48" x14ac:dyDescent="0.15">
      <c r="C95" s="7">
        <v>6</v>
      </c>
      <c r="D95" s="7">
        <f t="shared" si="100"/>
        <v>16.806200077129599</v>
      </c>
      <c r="E95" s="10">
        <f t="shared" si="101"/>
        <v>15.910926188416299</v>
      </c>
      <c r="F95" s="7" t="s">
        <v>83</v>
      </c>
      <c r="G95" s="1">
        <v>7</v>
      </c>
      <c r="H95" s="9">
        <f t="shared" si="84"/>
        <v>16.806200077129599</v>
      </c>
      <c r="I95" s="9">
        <f t="shared" si="85"/>
        <v>289.95620007712955</v>
      </c>
      <c r="J95" s="9">
        <f t="shared" si="86"/>
        <v>0.13756362298462316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15.062400395831308</v>
      </c>
      <c r="P95" s="9">
        <f t="shared" si="89"/>
        <v>2.0720383692955764</v>
      </c>
      <c r="Q95" s="12">
        <f t="shared" si="90"/>
        <v>0.93241726618300935</v>
      </c>
      <c r="R95" s="9">
        <f t="shared" si="91"/>
        <v>2.3873737500000001</v>
      </c>
      <c r="S95" s="13">
        <f t="shared" si="92"/>
        <v>0.39056191607326224</v>
      </c>
      <c r="T95" s="2">
        <f t="shared" si="93"/>
        <v>0.51</v>
      </c>
      <c r="U95" s="14">
        <f t="shared" si="94"/>
        <v>0.19918657719736374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0.10650975302500516</v>
      </c>
      <c r="AK95" s="9">
        <f t="shared" si="96"/>
        <v>10.4025</v>
      </c>
      <c r="AL95" s="1">
        <f t="shared" si="97"/>
        <v>0.45</v>
      </c>
      <c r="AM95" s="17">
        <f t="shared" si="98"/>
        <v>992416.66666666663</v>
      </c>
      <c r="AN95" s="1">
        <f t="shared" si="99"/>
        <v>10995656174.066429</v>
      </c>
    </row>
    <row r="96" spans="1:48" x14ac:dyDescent="0.15">
      <c r="C96" s="7">
        <v>7</v>
      </c>
      <c r="D96" s="7">
        <f t="shared" si="100"/>
        <v>20.219269017103699</v>
      </c>
      <c r="E96" s="10">
        <f t="shared" si="101"/>
        <v>16.806200077129599</v>
      </c>
      <c r="F96" s="7" t="s">
        <v>83</v>
      </c>
      <c r="G96" s="1">
        <v>8</v>
      </c>
      <c r="H96" s="9">
        <f t="shared" si="84"/>
        <v>20.219269017103699</v>
      </c>
      <c r="I96" s="9">
        <f t="shared" si="85"/>
        <v>293.36926901710365</v>
      </c>
      <c r="J96" s="9">
        <f t="shared" si="86"/>
        <v>0.2033156893174955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18.295637026535729</v>
      </c>
      <c r="P96" s="9">
        <f t="shared" si="89"/>
        <v>3.7197900535528055</v>
      </c>
      <c r="Q96" s="12">
        <f t="shared" si="90"/>
        <v>1.6739055240987626</v>
      </c>
      <c r="R96" s="9">
        <f t="shared" si="91"/>
        <v>2.3873737500000001</v>
      </c>
      <c r="S96" s="13">
        <f t="shared" si="92"/>
        <v>0.70114933788593536</v>
      </c>
      <c r="T96" s="2">
        <f t="shared" si="93"/>
        <v>0.51</v>
      </c>
      <c r="U96" s="14">
        <f t="shared" si="94"/>
        <v>0.35758616232182705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0.15426722794003087</v>
      </c>
      <c r="AK96" s="9">
        <f t="shared" si="96"/>
        <v>10.4025</v>
      </c>
      <c r="AL96" s="1">
        <f t="shared" si="97"/>
        <v>0.45</v>
      </c>
      <c r="AM96" s="17">
        <f t="shared" si="98"/>
        <v>992416.66666666663</v>
      </c>
      <c r="AN96" s="1">
        <f t="shared" si="99"/>
        <v>15925953719.53104</v>
      </c>
    </row>
    <row r="97" spans="1:50" x14ac:dyDescent="0.15">
      <c r="C97" s="7">
        <v>8</v>
      </c>
      <c r="D97" s="7">
        <f t="shared" si="100"/>
        <v>18.6875729109045</v>
      </c>
      <c r="E97" s="10">
        <f t="shared" si="101"/>
        <v>20.219269017103699</v>
      </c>
      <c r="F97" s="7" t="s">
        <v>83</v>
      </c>
      <c r="G97" s="1">
        <v>9</v>
      </c>
      <c r="H97" s="9">
        <f t="shared" si="84"/>
        <v>18.6875729109045</v>
      </c>
      <c r="I97" s="9">
        <f t="shared" si="85"/>
        <v>291.8375729109045</v>
      </c>
      <c r="J97" s="9">
        <f t="shared" si="86"/>
        <v>0.17081244618538449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19.881121972982925</v>
      </c>
      <c r="P97" s="9">
        <f t="shared" si="89"/>
        <v>3.395943077115211</v>
      </c>
      <c r="Q97" s="12">
        <f t="shared" si="90"/>
        <v>1.528174384701845</v>
      </c>
      <c r="R97" s="9">
        <f t="shared" si="91"/>
        <v>2.3873737500000001</v>
      </c>
      <c r="S97" s="13">
        <f t="shared" si="92"/>
        <v>0.64010688929701309</v>
      </c>
      <c r="T97" s="2">
        <f t="shared" si="93"/>
        <v>0.51</v>
      </c>
      <c r="U97" s="14">
        <f t="shared" si="94"/>
        <v>0.3264545135414767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0.14488103583275522</v>
      </c>
      <c r="AK97" s="9">
        <f t="shared" si="96"/>
        <v>10.4025</v>
      </c>
      <c r="AL97" s="1">
        <f t="shared" si="97"/>
        <v>0.45</v>
      </c>
      <c r="AM97" s="17">
        <f t="shared" si="98"/>
        <v>992416.66666666663</v>
      </c>
      <c r="AN97" s="1">
        <f t="shared" si="99"/>
        <v>14956959441.879217</v>
      </c>
    </row>
    <row r="98" spans="1:50" x14ac:dyDescent="0.15">
      <c r="C98" s="7">
        <v>9</v>
      </c>
      <c r="D98" s="7">
        <f t="shared" si="100"/>
        <v>15.3083600869368</v>
      </c>
      <c r="E98" s="10">
        <f t="shared" si="101"/>
        <v>18.6875729109045</v>
      </c>
      <c r="F98" s="7" t="s">
        <v>83</v>
      </c>
      <c r="G98" s="1">
        <v>10</v>
      </c>
      <c r="H98" s="9">
        <f t="shared" si="84"/>
        <v>15.3083600869368</v>
      </c>
      <c r="I98" s="9">
        <f t="shared" si="85"/>
        <v>288.45836008693675</v>
      </c>
      <c r="J98" s="9">
        <f t="shared" si="86"/>
        <v>0.11555180717968247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21.790453895867714</v>
      </c>
      <c r="P98" s="9">
        <f t="shared" si="89"/>
        <v>2.5179263269330665</v>
      </c>
      <c r="Q98" s="12">
        <f t="shared" si="90"/>
        <v>1.1330668471198799</v>
      </c>
      <c r="R98" s="9">
        <f t="shared" si="91"/>
        <v>2.3873737500000001</v>
      </c>
      <c r="S98" s="13">
        <f t="shared" si="92"/>
        <v>0.47460806969159308</v>
      </c>
      <c r="T98" s="2">
        <f t="shared" si="93"/>
        <v>0.51</v>
      </c>
      <c r="U98" s="14">
        <f t="shared" si="94"/>
        <v>0.24205011554271247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0.11622710983612781</v>
      </c>
      <c r="AK98" s="9">
        <f t="shared" si="96"/>
        <v>10.4025</v>
      </c>
      <c r="AL98" s="1">
        <f t="shared" si="97"/>
        <v>0.45</v>
      </c>
      <c r="AM98" s="17">
        <f t="shared" si="98"/>
        <v>992416.66666666663</v>
      </c>
      <c r="AN98" s="1">
        <f t="shared" si="99"/>
        <v>11998838618.689528</v>
      </c>
    </row>
    <row r="99" spans="1:50" x14ac:dyDescent="0.15">
      <c r="C99" s="7">
        <v>10</v>
      </c>
      <c r="D99" s="7">
        <f t="shared" si="100"/>
        <v>12.428005450122701</v>
      </c>
      <c r="E99" s="10">
        <f t="shared" si="101"/>
        <v>15.3083600869368</v>
      </c>
      <c r="F99" s="7" t="s">
        <v>83</v>
      </c>
      <c r="G99" s="1">
        <v>11</v>
      </c>
      <c r="H99" s="9">
        <f t="shared" si="84"/>
        <v>12.428005450122701</v>
      </c>
      <c r="I99" s="9">
        <f t="shared" si="85"/>
        <v>285.5780054501227</v>
      </c>
      <c r="J99" s="9">
        <f t="shared" si="86"/>
        <v>8.220931218916229E-2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18.308901190487916</v>
      </c>
      <c r="O99" s="9">
        <f t="shared" si="102"/>
        <v>6.2689013784467349</v>
      </c>
      <c r="P99" s="9">
        <f t="shared" si="89"/>
        <v>0.51536207050379745</v>
      </c>
      <c r="Q99" s="12">
        <f t="shared" si="90"/>
        <v>0.23191293172670885</v>
      </c>
      <c r="R99" s="9">
        <f t="shared" si="91"/>
        <v>2.3873737500000001</v>
      </c>
      <c r="S99" s="13">
        <f t="shared" si="92"/>
        <v>9.7141443281224329E-2</v>
      </c>
      <c r="T99" s="2">
        <f t="shared" si="93"/>
        <v>0.51</v>
      </c>
      <c r="U99" s="14">
        <f t="shared" si="94"/>
        <v>4.9542136073424406E-2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4.5273954026137458E-2</v>
      </c>
      <c r="AK99" s="9">
        <f t="shared" si="96"/>
        <v>10.4025</v>
      </c>
      <c r="AL99" s="1">
        <f t="shared" si="97"/>
        <v>0.45</v>
      </c>
      <c r="AM99" s="17">
        <f t="shared" si="98"/>
        <v>992416.66666666663</v>
      </c>
      <c r="AN99" s="1">
        <f t="shared" si="99"/>
        <v>4673908425.973217</v>
      </c>
    </row>
    <row r="100" spans="1:50" x14ac:dyDescent="0.15">
      <c r="C100" s="7">
        <v>11</v>
      </c>
      <c r="D100" s="7">
        <f t="shared" si="100"/>
        <v>7.0194800226172704</v>
      </c>
      <c r="E100" s="10">
        <f t="shared" si="101"/>
        <v>12.428005450122701</v>
      </c>
      <c r="F100" s="7" t="s">
        <v>85</v>
      </c>
      <c r="G100" s="1">
        <v>12</v>
      </c>
      <c r="H100" s="9">
        <f t="shared" si="84"/>
        <v>7.0194800226172704</v>
      </c>
      <c r="I100" s="9">
        <f t="shared" si="85"/>
        <v>280.16948002261722</v>
      </c>
      <c r="J100" s="9">
        <f t="shared" si="86"/>
        <v>4.2567112423751191E-2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11.058814307942937</v>
      </c>
      <c r="P100" s="9">
        <f t="shared" si="89"/>
        <v>0.4707417919195952</v>
      </c>
      <c r="Q100" s="12">
        <f t="shared" si="90"/>
        <v>0.21183380636381785</v>
      </c>
      <c r="R100" s="9">
        <f t="shared" si="91"/>
        <v>2.3873737500000001</v>
      </c>
      <c r="S100" s="13">
        <f t="shared" si="92"/>
        <v>8.8730893670845565E-2</v>
      </c>
      <c r="T100" s="2">
        <f t="shared" si="93"/>
        <v>0.51</v>
      </c>
      <c r="U100" s="14">
        <f t="shared" si="94"/>
        <v>4.525275577213124E-2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4.3980705865297572E-2</v>
      </c>
      <c r="AK100" s="9">
        <f t="shared" si="96"/>
        <v>10.4025</v>
      </c>
      <c r="AL100" s="1">
        <f t="shared" si="97"/>
        <v>0.45</v>
      </c>
      <c r="AM100" s="17">
        <f t="shared" si="98"/>
        <v>992416.66666666663</v>
      </c>
      <c r="AN100" s="1">
        <f t="shared" si="99"/>
        <v>4540398472.9363279</v>
      </c>
      <c r="AO100" s="1">
        <f>SUM(AN89:AN100)</f>
        <v>90591554119.974609</v>
      </c>
    </row>
    <row r="101" spans="1:50" x14ac:dyDescent="0.15">
      <c r="C101" s="7">
        <v>12</v>
      </c>
      <c r="D101" s="7">
        <f t="shared" si="100"/>
        <v>6.3406695634772703</v>
      </c>
      <c r="E101" s="10">
        <f t="shared" si="101"/>
        <v>7.0194800226172704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6.3364331526774196</v>
      </c>
      <c r="E105" s="7"/>
      <c r="F105" s="7"/>
      <c r="G105" s="1">
        <v>1</v>
      </c>
      <c r="H105" s="9">
        <f t="shared" ref="H105:H116" si="103">E106</f>
        <v>6.3364331526774196</v>
      </c>
      <c r="I105" s="9">
        <f t="shared" ref="I105:I116" si="104">H105+273.15</f>
        <v>279.48643315267742</v>
      </c>
      <c r="J105" s="9">
        <f t="shared" ref="J105:J116" si="105">EXP(($C$15*(I105-$C$13))/($C$16*I105*$C$13))</f>
        <v>3.9100972265290655E-2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2.5333137066995054E-2</v>
      </c>
      <c r="Q105" s="12">
        <f t="shared" ref="Q105:Q116" si="109">P105*$B$107</f>
        <v>7.599941120098516E-3</v>
      </c>
      <c r="R105" s="9">
        <f t="shared" ref="R105:R116" si="110">L105*$B$107</f>
        <v>0.19436706250000002</v>
      </c>
      <c r="S105" s="13">
        <f t="shared" ref="S105:S116" si="111">Q105/R105</f>
        <v>3.9100972265290655E-2</v>
      </c>
      <c r="T105" s="2">
        <f t="shared" ref="T105:T116" si="112">$B$106/100</f>
        <v>0.01</v>
      </c>
      <c r="U105" s="14">
        <f t="shared" ref="U105:U116" si="113">S105*T105</f>
        <v>3.9100972265290659E-4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5.8810097226529067E-3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5.3699984766345699</v>
      </c>
      <c r="E106" s="10">
        <f t="shared" ref="E106:E117" si="122">D105</f>
        <v>6.3364331526774196</v>
      </c>
      <c r="F106" s="7" t="s">
        <v>83</v>
      </c>
      <c r="G106" s="1">
        <v>2</v>
      </c>
      <c r="H106" s="9">
        <f t="shared" si="103"/>
        <v>5.3699984766345699</v>
      </c>
      <c r="I106" s="9">
        <f t="shared" si="104"/>
        <v>278.51999847663456</v>
      </c>
      <c r="J106" s="9">
        <f t="shared" si="105"/>
        <v>3.4648785825333199E-2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1.2704472795996717</v>
      </c>
      <c r="P106" s="9">
        <f t="shared" si="108"/>
        <v>4.4019455693226232E-2</v>
      </c>
      <c r="Q106" s="12">
        <f t="shared" si="109"/>
        <v>1.3205836707967869E-2</v>
      </c>
      <c r="R106" s="9">
        <f t="shared" si="110"/>
        <v>0.19436706250000002</v>
      </c>
      <c r="S106" s="13">
        <f t="shared" si="111"/>
        <v>6.7942770437084049E-2</v>
      </c>
      <c r="T106" s="2">
        <f t="shared" si="112"/>
        <v>0.01</v>
      </c>
      <c r="U106" s="14">
        <f t="shared" si="113"/>
        <v>6.7942770437084054E-4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6.1694277043708402E-3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0.84905941991720701</v>
      </c>
      <c r="E107" s="10">
        <f t="shared" si="122"/>
        <v>5.3699984766345699</v>
      </c>
      <c r="F107" s="7" t="s">
        <v>83</v>
      </c>
      <c r="G107" s="1">
        <v>3</v>
      </c>
      <c r="H107" s="9">
        <f t="shared" si="103"/>
        <v>0.84905941991720701</v>
      </c>
      <c r="I107" s="9">
        <f t="shared" si="104"/>
        <v>273.99905941991716</v>
      </c>
      <c r="J107" s="9">
        <f t="shared" si="105"/>
        <v>1.9461623011570405E-2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1.874318032239779</v>
      </c>
      <c r="P107" s="9">
        <f t="shared" si="108"/>
        <v>3.6477270947239043E-2</v>
      </c>
      <c r="Q107" s="12">
        <f t="shared" si="109"/>
        <v>1.0943181284171712E-2</v>
      </c>
      <c r="R107" s="9">
        <f t="shared" si="110"/>
        <v>0.19436706250000002</v>
      </c>
      <c r="S107" s="13">
        <f t="shared" si="111"/>
        <v>5.6301624068490055E-2</v>
      </c>
      <c r="T107" s="2">
        <f t="shared" si="112"/>
        <v>0.01</v>
      </c>
      <c r="U107" s="14">
        <f t="shared" si="113"/>
        <v>5.6301624068490056E-4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6.0530162406849004E-3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4.1454770592682202</v>
      </c>
      <c r="E108" s="10">
        <f t="shared" si="122"/>
        <v>0.84905941991720701</v>
      </c>
      <c r="F108" s="7" t="s">
        <v>83</v>
      </c>
      <c r="G108" s="1">
        <v>4</v>
      </c>
      <c r="H108" s="9">
        <f t="shared" si="103"/>
        <v>4.1454770592682202</v>
      </c>
      <c r="I108" s="9">
        <f t="shared" si="104"/>
        <v>277.29547705926819</v>
      </c>
      <c r="J108" s="9">
        <f t="shared" si="105"/>
        <v>2.9692234523652401E-2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2.4857309696258736</v>
      </c>
      <c r="P108" s="9">
        <f t="shared" si="108"/>
        <v>7.3806906912837325E-2</v>
      </c>
      <c r="Q108" s="12">
        <f t="shared" si="109"/>
        <v>2.2142072073851198E-2</v>
      </c>
      <c r="R108" s="9">
        <f t="shared" si="110"/>
        <v>0.19436706250000002</v>
      </c>
      <c r="S108" s="13">
        <f t="shared" si="111"/>
        <v>0.1139188491560971</v>
      </c>
      <c r="T108" s="2">
        <f t="shared" si="112"/>
        <v>0.01</v>
      </c>
      <c r="U108" s="14">
        <f t="shared" si="113"/>
        <v>1.1391884915609709E-3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6.629188491560971E-3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11.449467466889001</v>
      </c>
      <c r="E109" s="10">
        <f t="shared" si="122"/>
        <v>4.1454770592682202</v>
      </c>
      <c r="F109" s="7" t="s">
        <v>83</v>
      </c>
      <c r="G109" s="1">
        <v>5</v>
      </c>
      <c r="H109" s="9">
        <f t="shared" si="103"/>
        <v>11.449467466889001</v>
      </c>
      <c r="I109" s="9">
        <f t="shared" si="104"/>
        <v>284.599467466889</v>
      </c>
      <c r="J109" s="9">
        <f t="shared" si="105"/>
        <v>7.3115450330582588E-2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2.2913278595773843</v>
      </c>
      <c r="O109" s="9">
        <f t="shared" si="123"/>
        <v>0.76848641146898533</v>
      </c>
      <c r="P109" s="9">
        <f t="shared" si="108"/>
        <v>5.6188230047488248E-2</v>
      </c>
      <c r="Q109" s="12">
        <f t="shared" si="109"/>
        <v>1.6856469014246474E-2</v>
      </c>
      <c r="R109" s="9">
        <f t="shared" si="110"/>
        <v>0.19436706250000002</v>
      </c>
      <c r="S109" s="13">
        <f t="shared" si="111"/>
        <v>8.6724925496296332E-2</v>
      </c>
      <c r="T109" s="2">
        <f t="shared" si="112"/>
        <v>0.01</v>
      </c>
      <c r="U109" s="14">
        <f t="shared" si="113"/>
        <v>8.6724925496296334E-4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6.3572492549629636E-3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15.910926188416299</v>
      </c>
      <c r="E110" s="10">
        <f t="shared" si="122"/>
        <v>11.449467466889001</v>
      </c>
      <c r="F110" s="7" t="s">
        <v>85</v>
      </c>
      <c r="G110" s="1">
        <v>6</v>
      </c>
      <c r="H110" s="9">
        <f t="shared" si="103"/>
        <v>15.910926188416299</v>
      </c>
      <c r="I110" s="9">
        <f t="shared" si="104"/>
        <v>289.06092618841626</v>
      </c>
      <c r="J110" s="9">
        <f t="shared" si="105"/>
        <v>0.12397532557155681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1.3601883897548306</v>
      </c>
      <c r="P110" s="9">
        <f t="shared" si="108"/>
        <v>0.16862979845850673</v>
      </c>
      <c r="Q110" s="12">
        <f t="shared" si="109"/>
        <v>5.0588939537552016E-2</v>
      </c>
      <c r="R110" s="9">
        <f t="shared" si="110"/>
        <v>0.19436706250000002</v>
      </c>
      <c r="S110" s="13">
        <f t="shared" si="111"/>
        <v>0.26027526931190831</v>
      </c>
      <c r="T110" s="2">
        <f t="shared" si="112"/>
        <v>0.01</v>
      </c>
      <c r="U110" s="14">
        <f t="shared" si="113"/>
        <v>2.6027526931190832E-3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8.0927526931190846E-3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16.806200077129599</v>
      </c>
      <c r="E111" s="10">
        <f t="shared" si="122"/>
        <v>15.910926188416299</v>
      </c>
      <c r="F111" s="7" t="s">
        <v>83</v>
      </c>
      <c r="G111" s="1">
        <v>7</v>
      </c>
      <c r="H111" s="9">
        <f t="shared" si="103"/>
        <v>16.806200077129599</v>
      </c>
      <c r="I111" s="9">
        <f t="shared" si="104"/>
        <v>289.95620007712955</v>
      </c>
      <c r="J111" s="9">
        <f t="shared" si="105"/>
        <v>0.13756362298462316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1.8394487996296573</v>
      </c>
      <c r="P111" s="9">
        <f t="shared" si="108"/>
        <v>0.25304124117177179</v>
      </c>
      <c r="Q111" s="12">
        <f t="shared" si="109"/>
        <v>7.5912372351531532E-2</v>
      </c>
      <c r="R111" s="9">
        <f t="shared" si="110"/>
        <v>0.19436706250000002</v>
      </c>
      <c r="S111" s="13">
        <f t="shared" si="111"/>
        <v>0.39056191607326229</v>
      </c>
      <c r="T111" s="2">
        <f t="shared" si="112"/>
        <v>0.01</v>
      </c>
      <c r="U111" s="14">
        <f t="shared" si="113"/>
        <v>3.9056191607326229E-3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1.3855619160732621E-2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20.219269017103699</v>
      </c>
      <c r="E112" s="10">
        <f t="shared" si="122"/>
        <v>16.806200077129599</v>
      </c>
      <c r="F112" s="7" t="s">
        <v>83</v>
      </c>
      <c r="G112" s="1">
        <v>8</v>
      </c>
      <c r="H112" s="9">
        <f t="shared" si="103"/>
        <v>20.219269017103699</v>
      </c>
      <c r="I112" s="9">
        <f t="shared" si="104"/>
        <v>293.36926901710365</v>
      </c>
      <c r="J112" s="9">
        <f t="shared" si="105"/>
        <v>0.2033156893174955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2.2342977667912187</v>
      </c>
      <c r="P112" s="9">
        <f t="shared" si="108"/>
        <v>0.45426779059569744</v>
      </c>
      <c r="Q112" s="12">
        <f t="shared" si="109"/>
        <v>0.13628033717870922</v>
      </c>
      <c r="R112" s="9">
        <f t="shared" si="110"/>
        <v>0.19436706250000002</v>
      </c>
      <c r="S112" s="13">
        <f t="shared" si="111"/>
        <v>0.70114933788593525</v>
      </c>
      <c r="T112" s="2">
        <f t="shared" si="112"/>
        <v>0.01</v>
      </c>
      <c r="U112" s="14">
        <f t="shared" si="113"/>
        <v>7.0114933788593525E-3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1.6961493378859351E-2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18.6875729109045</v>
      </c>
      <c r="E113" s="10">
        <f t="shared" si="122"/>
        <v>20.219269017103699</v>
      </c>
      <c r="F113" s="7" t="s">
        <v>83</v>
      </c>
      <c r="G113" s="1">
        <v>9</v>
      </c>
      <c r="H113" s="9">
        <f t="shared" si="103"/>
        <v>18.6875729109045</v>
      </c>
      <c r="I113" s="9">
        <f t="shared" si="104"/>
        <v>291.8375729109045</v>
      </c>
      <c r="J113" s="9">
        <f t="shared" si="105"/>
        <v>0.17081244618538449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2.4279201845288547</v>
      </c>
      <c r="P113" s="9">
        <f t="shared" si="108"/>
        <v>0.41471898586224376</v>
      </c>
      <c r="Q113" s="12">
        <f t="shared" si="109"/>
        <v>0.12441569575867312</v>
      </c>
      <c r="R113" s="9">
        <f t="shared" si="110"/>
        <v>0.19436706250000002</v>
      </c>
      <c r="S113" s="13">
        <f t="shared" si="111"/>
        <v>0.64010688929701298</v>
      </c>
      <c r="T113" s="2">
        <f t="shared" si="112"/>
        <v>0.01</v>
      </c>
      <c r="U113" s="14">
        <f t="shared" si="113"/>
        <v>6.4010688929701303E-3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1.6351068892970132E-2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15.3083600869368</v>
      </c>
      <c r="E114" s="10">
        <f t="shared" si="122"/>
        <v>18.6875729109045</v>
      </c>
      <c r="F114" s="7" t="s">
        <v>83</v>
      </c>
      <c r="G114" s="1">
        <v>10</v>
      </c>
      <c r="H114" s="9">
        <f t="shared" si="103"/>
        <v>15.3083600869368</v>
      </c>
      <c r="I114" s="9">
        <f t="shared" si="104"/>
        <v>288.45836008693675</v>
      </c>
      <c r="J114" s="9">
        <f t="shared" si="105"/>
        <v>0.11555180717968247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2.6610914069999447</v>
      </c>
      <c r="P114" s="9">
        <f t="shared" si="108"/>
        <v>0.30749392114916752</v>
      </c>
      <c r="Q114" s="12">
        <f t="shared" si="109"/>
        <v>9.2248176344750257E-2</v>
      </c>
      <c r="R114" s="9">
        <f t="shared" si="110"/>
        <v>0.19436706250000002</v>
      </c>
      <c r="S114" s="13">
        <f t="shared" si="111"/>
        <v>0.47460806969159319</v>
      </c>
      <c r="T114" s="2">
        <f t="shared" si="112"/>
        <v>0.01</v>
      </c>
      <c r="U114" s="14">
        <f t="shared" si="113"/>
        <v>4.7460806969159318E-3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1.4696080696915931E-2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12.428005450122701</v>
      </c>
      <c r="E115" s="10">
        <f t="shared" si="122"/>
        <v>15.3083600869368</v>
      </c>
      <c r="F115" s="7" t="s">
        <v>83</v>
      </c>
      <c r="G115" s="1">
        <v>11</v>
      </c>
      <c r="H115" s="9">
        <f t="shared" si="103"/>
        <v>12.428005450122701</v>
      </c>
      <c r="I115" s="9">
        <f t="shared" si="104"/>
        <v>285.5780054501227</v>
      </c>
      <c r="J115" s="9">
        <f t="shared" si="105"/>
        <v>8.220931218916229E-2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2.2359176115582384</v>
      </c>
      <c r="O115" s="9">
        <f t="shared" si="123"/>
        <v>0.76557008262587223</v>
      </c>
      <c r="P115" s="9">
        <f t="shared" si="108"/>
        <v>6.2936989925273093E-2</v>
      </c>
      <c r="Q115" s="12">
        <f t="shared" si="109"/>
        <v>1.8881096977581929E-2</v>
      </c>
      <c r="R115" s="9">
        <f t="shared" si="110"/>
        <v>0.19436706250000002</v>
      </c>
      <c r="S115" s="13">
        <f t="shared" si="111"/>
        <v>9.7141443281224288E-2</v>
      </c>
      <c r="T115" s="2">
        <f t="shared" si="112"/>
        <v>0.01</v>
      </c>
      <c r="U115" s="14">
        <f t="shared" si="113"/>
        <v>9.7141443281224295E-4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6.461414432812243E-3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7.0194800226172704</v>
      </c>
      <c r="E116" s="10">
        <f t="shared" si="122"/>
        <v>12.428005450122701</v>
      </c>
      <c r="F116" s="7" t="s">
        <v>85</v>
      </c>
      <c r="G116" s="1">
        <v>12</v>
      </c>
      <c r="H116" s="9">
        <f t="shared" si="103"/>
        <v>7.0194800226172704</v>
      </c>
      <c r="I116" s="9">
        <f t="shared" si="104"/>
        <v>280.16948002261722</v>
      </c>
      <c r="J116" s="9">
        <f t="shared" si="105"/>
        <v>4.2567112423751191E-2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1.3505233010339326</v>
      </c>
      <c r="P116" s="9">
        <f t="shared" si="108"/>
        <v>5.748787718600698E-2</v>
      </c>
      <c r="Q116" s="12">
        <f t="shared" si="109"/>
        <v>1.7246363155802094E-2</v>
      </c>
      <c r="R116" s="9">
        <f t="shared" si="110"/>
        <v>0.19436706250000002</v>
      </c>
      <c r="S116" s="13">
        <f t="shared" si="111"/>
        <v>8.8730893670845551E-2</v>
      </c>
      <c r="T116" s="2">
        <f t="shared" si="112"/>
        <v>0.01</v>
      </c>
      <c r="U116" s="14">
        <f t="shared" si="113"/>
        <v>8.8730893670845555E-4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6.3773089367084555E-3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6.3406695634772703</v>
      </c>
      <c r="E117" s="10">
        <f t="shared" si="122"/>
        <v>7.0194800226172704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6.3364331526774196</v>
      </c>
      <c r="E121" s="7"/>
      <c r="F121" s="7"/>
      <c r="G121" s="1">
        <v>1</v>
      </c>
      <c r="H121" s="9">
        <f t="shared" ref="H121:H132" si="124">E122</f>
        <v>6.3364331526774196</v>
      </c>
      <c r="I121" s="9">
        <f t="shared" ref="I121:I132" si="125">H121+273.15</f>
        <v>279.48643315267742</v>
      </c>
      <c r="J121" s="9">
        <f t="shared" ref="J121:J132" si="126">EXP(($C$15*(I121-$C$13))/($C$16*I121*$C$13))</f>
        <v>3.9100972265290655E-2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1.113204680392825E-2</v>
      </c>
      <c r="Q121" s="12">
        <f t="shared" ref="Q121:Q132" si="130">P121*$B$123</f>
        <v>3.6735754452963225E-3</v>
      </c>
      <c r="R121" s="9">
        <f t="shared" ref="R121:R132" si="131">L121*$B$123</f>
        <v>9.3951000000000007E-2</v>
      </c>
      <c r="S121" s="13">
        <f t="shared" ref="S121:S132" si="132">Q121/R121</f>
        <v>3.9100972265290655E-2</v>
      </c>
      <c r="T121" s="2">
        <f t="shared" ref="T121:T132" si="133">$B$122/100</f>
        <v>0.01</v>
      </c>
      <c r="U121" s="14">
        <f t="shared" ref="U121:U132" si="134">S121*T121</f>
        <v>3.9100972265290659E-4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5.8810097226529067E-3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5.3699984766345699</v>
      </c>
      <c r="E122" s="10">
        <f t="shared" ref="E122:E133" si="145">D121</f>
        <v>6.3364331526774196</v>
      </c>
      <c r="F122" s="7" t="s">
        <v>83</v>
      </c>
      <c r="G122" s="1">
        <v>2</v>
      </c>
      <c r="H122" s="9">
        <f t="shared" si="124"/>
        <v>5.3699984766345699</v>
      </c>
      <c r="I122" s="9">
        <f t="shared" si="125"/>
        <v>278.51999847663456</v>
      </c>
      <c r="J122" s="9">
        <f t="shared" si="126"/>
        <v>3.4648785825333199E-2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0.55826795319607181</v>
      </c>
      <c r="P122" s="9">
        <f t="shared" si="129"/>
        <v>1.934330674343783E-2</v>
      </c>
      <c r="Q122" s="12">
        <f t="shared" si="130"/>
        <v>6.3832912253344838E-3</v>
      </c>
      <c r="R122" s="9">
        <f t="shared" si="131"/>
        <v>9.3951000000000007E-2</v>
      </c>
      <c r="S122" s="13">
        <f t="shared" si="132"/>
        <v>6.7942770437084049E-2</v>
      </c>
      <c r="T122" s="2">
        <f t="shared" si="133"/>
        <v>0.01</v>
      </c>
      <c r="U122" s="14">
        <f t="shared" si="134"/>
        <v>6.7942770437084054E-4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6.1694277043708402E-3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0.84905941991720701</v>
      </c>
      <c r="E123" s="10">
        <f t="shared" si="145"/>
        <v>5.3699984766345699</v>
      </c>
      <c r="F123" s="7" t="s">
        <v>83</v>
      </c>
      <c r="G123" s="1">
        <v>3</v>
      </c>
      <c r="H123" s="9">
        <f t="shared" si="124"/>
        <v>0.84905941991720701</v>
      </c>
      <c r="I123" s="9">
        <f t="shared" si="125"/>
        <v>273.99905941991716</v>
      </c>
      <c r="J123" s="9">
        <f t="shared" si="126"/>
        <v>1.9461623011570405E-2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0.823624646452634</v>
      </c>
      <c r="P123" s="9">
        <f t="shared" si="129"/>
        <v>1.602907237229912E-2</v>
      </c>
      <c r="Q123" s="12">
        <f t="shared" si="130"/>
        <v>5.2895938828587102E-3</v>
      </c>
      <c r="R123" s="9">
        <f t="shared" si="131"/>
        <v>9.3951000000000007E-2</v>
      </c>
      <c r="S123" s="13">
        <f t="shared" si="132"/>
        <v>5.6301624068490062E-2</v>
      </c>
      <c r="T123" s="2">
        <f t="shared" si="133"/>
        <v>0.01</v>
      </c>
      <c r="U123" s="14">
        <f t="shared" si="134"/>
        <v>5.6301624068490067E-4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6.0530162406849004E-3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4.1454770592682202</v>
      </c>
      <c r="E124" s="10">
        <f t="shared" si="145"/>
        <v>0.84905941991720701</v>
      </c>
      <c r="F124" s="7" t="s">
        <v>83</v>
      </c>
      <c r="G124" s="1">
        <v>4</v>
      </c>
      <c r="H124" s="9">
        <f t="shared" si="124"/>
        <v>4.1454770592682202</v>
      </c>
      <c r="I124" s="9">
        <f t="shared" si="125"/>
        <v>277.29547705926819</v>
      </c>
      <c r="J124" s="9">
        <f t="shared" si="126"/>
        <v>2.9692234523652401E-2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1.0922955740803348</v>
      </c>
      <c r="P124" s="9">
        <f t="shared" si="129"/>
        <v>3.2432696354740838E-2</v>
      </c>
      <c r="Q124" s="12">
        <f t="shared" si="130"/>
        <v>1.0702789797064478E-2</v>
      </c>
      <c r="R124" s="9">
        <f t="shared" si="131"/>
        <v>9.3951000000000007E-2</v>
      </c>
      <c r="S124" s="13">
        <f t="shared" si="132"/>
        <v>0.11391884915609708</v>
      </c>
      <c r="T124" s="2">
        <f t="shared" si="133"/>
        <v>0.01</v>
      </c>
      <c r="U124" s="14">
        <f t="shared" si="134"/>
        <v>1.1391884915609709E-3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6.629188491560971E-3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11.449467466889001</v>
      </c>
      <c r="E125" s="10">
        <f t="shared" si="145"/>
        <v>4.1454770592682202</v>
      </c>
      <c r="F125" s="7" t="s">
        <v>83</v>
      </c>
      <c r="G125" s="1">
        <v>5</v>
      </c>
      <c r="H125" s="9">
        <f t="shared" si="124"/>
        <v>11.449467466889001</v>
      </c>
      <c r="I125" s="9">
        <f t="shared" si="125"/>
        <v>284.599467466889</v>
      </c>
      <c r="J125" s="9">
        <f t="shared" si="126"/>
        <v>7.3115450330582588E-2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1.0068697338393142</v>
      </c>
      <c r="O125" s="9">
        <f t="shared" si="146"/>
        <v>0.3376931438862798</v>
      </c>
      <c r="P125" s="9">
        <f t="shared" si="129"/>
        <v>2.4690586288795571E-2</v>
      </c>
      <c r="Q125" s="12">
        <f t="shared" si="130"/>
        <v>8.1478934753025384E-3</v>
      </c>
      <c r="R125" s="9">
        <f t="shared" si="131"/>
        <v>9.3951000000000007E-2</v>
      </c>
      <c r="S125" s="13">
        <f t="shared" si="132"/>
        <v>8.6724925496296346E-2</v>
      </c>
      <c r="T125" s="2">
        <f t="shared" si="133"/>
        <v>0.01</v>
      </c>
      <c r="U125" s="14">
        <f t="shared" si="134"/>
        <v>8.6724925496296345E-4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6.3572492549629636E-3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15.910926188416299</v>
      </c>
      <c r="E126" s="10">
        <f t="shared" si="145"/>
        <v>11.449467466889001</v>
      </c>
      <c r="F126" s="7" t="s">
        <v>85</v>
      </c>
      <c r="G126" s="1">
        <v>6</v>
      </c>
      <c r="H126" s="9">
        <f t="shared" si="124"/>
        <v>15.910926188416299</v>
      </c>
      <c r="I126" s="9">
        <f t="shared" si="125"/>
        <v>289.06092618841626</v>
      </c>
      <c r="J126" s="9">
        <f t="shared" si="126"/>
        <v>0.12397532557155681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0.59770255759748414</v>
      </c>
      <c r="P126" s="9">
        <f t="shared" si="129"/>
        <v>7.4100369173100283E-2</v>
      </c>
      <c r="Q126" s="12">
        <f t="shared" si="130"/>
        <v>2.4453121827123094E-2</v>
      </c>
      <c r="R126" s="9">
        <f t="shared" si="131"/>
        <v>9.3951000000000007E-2</v>
      </c>
      <c r="S126" s="13">
        <f t="shared" si="132"/>
        <v>0.26027526931190825</v>
      </c>
      <c r="T126" s="2">
        <f t="shared" si="133"/>
        <v>0.01</v>
      </c>
      <c r="U126" s="14">
        <f t="shared" si="134"/>
        <v>2.6027526931190824E-3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8.0927526931190812E-3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16.806200077129599</v>
      </c>
      <c r="E127" s="10">
        <f t="shared" si="145"/>
        <v>15.910926188416299</v>
      </c>
      <c r="F127" s="7" t="s">
        <v>83</v>
      </c>
      <c r="G127" s="1">
        <v>7</v>
      </c>
      <c r="H127" s="9">
        <f t="shared" si="124"/>
        <v>16.806200077129599</v>
      </c>
      <c r="I127" s="9">
        <f t="shared" si="125"/>
        <v>289.95620007712955</v>
      </c>
      <c r="J127" s="9">
        <f t="shared" si="126"/>
        <v>0.13756362298462316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0.80830218842438384</v>
      </c>
      <c r="P127" s="9">
        <f t="shared" si="129"/>
        <v>0.11119297750605776</v>
      </c>
      <c r="Q127" s="12">
        <f t="shared" si="130"/>
        <v>3.6693682576999065E-2</v>
      </c>
      <c r="R127" s="9">
        <f t="shared" si="131"/>
        <v>9.3951000000000007E-2</v>
      </c>
      <c r="S127" s="13">
        <f t="shared" si="132"/>
        <v>0.39056191607326224</v>
      </c>
      <c r="T127" s="2">
        <f t="shared" si="133"/>
        <v>0.01</v>
      </c>
      <c r="U127" s="14">
        <f t="shared" si="134"/>
        <v>3.9056191607326225E-3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1.3855619160732621E-2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20.219269017103699</v>
      </c>
      <c r="E128" s="10">
        <f t="shared" si="145"/>
        <v>16.806200077129599</v>
      </c>
      <c r="F128" s="7" t="s">
        <v>83</v>
      </c>
      <c r="G128" s="1">
        <v>8</v>
      </c>
      <c r="H128" s="9">
        <f t="shared" si="124"/>
        <v>20.219269017103699</v>
      </c>
      <c r="I128" s="9">
        <f t="shared" si="125"/>
        <v>293.36926901710365</v>
      </c>
      <c r="J128" s="9">
        <f t="shared" si="126"/>
        <v>0.2033156893174955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0.98180921091832618</v>
      </c>
      <c r="P128" s="9">
        <f t="shared" si="129"/>
        <v>0.19961721649612582</v>
      </c>
      <c r="Q128" s="12">
        <f t="shared" si="130"/>
        <v>6.5873681443721521E-2</v>
      </c>
      <c r="R128" s="9">
        <f t="shared" si="131"/>
        <v>9.3951000000000007E-2</v>
      </c>
      <c r="S128" s="13">
        <f t="shared" si="132"/>
        <v>0.70114933788593536</v>
      </c>
      <c r="T128" s="2">
        <f t="shared" si="133"/>
        <v>0.01</v>
      </c>
      <c r="U128" s="14">
        <f t="shared" si="134"/>
        <v>7.0114933788593542E-3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1.6961493378859355E-2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18.6875729109045</v>
      </c>
      <c r="E129" s="10">
        <f t="shared" si="145"/>
        <v>20.219269017103699</v>
      </c>
      <c r="F129" s="7" t="s">
        <v>83</v>
      </c>
      <c r="G129" s="1">
        <v>9</v>
      </c>
      <c r="H129" s="9">
        <f t="shared" si="124"/>
        <v>18.6875729109045</v>
      </c>
      <c r="I129" s="9">
        <f t="shared" si="125"/>
        <v>291.8375729109045</v>
      </c>
      <c r="J129" s="9">
        <f t="shared" si="126"/>
        <v>0.17081244618538449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1.0668919944222004</v>
      </c>
      <c r="P129" s="9">
        <f t="shared" si="129"/>
        <v>0.18223843138285964</v>
      </c>
      <c r="Q129" s="12">
        <f t="shared" si="130"/>
        <v>6.0138682356343683E-2</v>
      </c>
      <c r="R129" s="9">
        <f t="shared" si="131"/>
        <v>9.3951000000000007E-2</v>
      </c>
      <c r="S129" s="13">
        <f t="shared" si="132"/>
        <v>0.64010688929701309</v>
      </c>
      <c r="T129" s="2">
        <f t="shared" si="133"/>
        <v>0.01</v>
      </c>
      <c r="U129" s="14">
        <f t="shared" si="134"/>
        <v>6.4010688929701312E-3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1.6351068892970132E-2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15.3083600869368</v>
      </c>
      <c r="E130" s="10">
        <f t="shared" si="145"/>
        <v>18.6875729109045</v>
      </c>
      <c r="F130" s="7" t="s">
        <v>83</v>
      </c>
      <c r="G130" s="1">
        <v>10</v>
      </c>
      <c r="H130" s="9">
        <f t="shared" si="124"/>
        <v>15.3083600869368</v>
      </c>
      <c r="I130" s="9">
        <f t="shared" si="125"/>
        <v>288.45836008693675</v>
      </c>
      <c r="J130" s="9">
        <f t="shared" si="126"/>
        <v>0.11555180717968247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1.1693535630393408</v>
      </c>
      <c r="P130" s="9">
        <f t="shared" si="129"/>
        <v>0.13512091744119659</v>
      </c>
      <c r="Q130" s="12">
        <f t="shared" si="130"/>
        <v>4.4589902755594879E-2</v>
      </c>
      <c r="R130" s="9">
        <f t="shared" si="131"/>
        <v>9.3951000000000007E-2</v>
      </c>
      <c r="S130" s="13">
        <f t="shared" si="132"/>
        <v>0.47460806969159325</v>
      </c>
      <c r="T130" s="2">
        <f t="shared" si="133"/>
        <v>0.01</v>
      </c>
      <c r="U130" s="14">
        <f t="shared" si="134"/>
        <v>4.7460806969159327E-3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1.4696080696915931E-2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12.428005450122701</v>
      </c>
      <c r="E131" s="10">
        <f t="shared" si="145"/>
        <v>15.3083600869368</v>
      </c>
      <c r="F131" s="7" t="s">
        <v>83</v>
      </c>
      <c r="G131" s="1">
        <v>11</v>
      </c>
      <c r="H131" s="9">
        <f t="shared" si="124"/>
        <v>12.428005450122701</v>
      </c>
      <c r="I131" s="9">
        <f t="shared" si="125"/>
        <v>285.5780054501227</v>
      </c>
      <c r="J131" s="9">
        <f t="shared" si="126"/>
        <v>8.220931218916229E-2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0.98252101331823694</v>
      </c>
      <c r="O131" s="9">
        <f t="shared" si="146"/>
        <v>0.33641163227990711</v>
      </c>
      <c r="P131" s="9">
        <f t="shared" si="129"/>
        <v>2.765616890216455E-2</v>
      </c>
      <c r="Q131" s="12">
        <f t="shared" si="130"/>
        <v>9.1265357377143027E-3</v>
      </c>
      <c r="R131" s="9">
        <f t="shared" si="131"/>
        <v>9.3951000000000007E-2</v>
      </c>
      <c r="S131" s="13">
        <f t="shared" si="132"/>
        <v>9.7141443281224274E-2</v>
      </c>
      <c r="T131" s="2">
        <f t="shared" si="133"/>
        <v>0.01</v>
      </c>
      <c r="U131" s="14">
        <f t="shared" si="134"/>
        <v>9.7141443281224273E-4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6.461414432812243E-3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7.0194800226172704</v>
      </c>
      <c r="E132" s="10">
        <f t="shared" si="145"/>
        <v>12.428005450122701</v>
      </c>
      <c r="F132" s="7" t="s">
        <v>85</v>
      </c>
      <c r="G132" s="1">
        <v>12</v>
      </c>
      <c r="H132" s="9">
        <f t="shared" si="124"/>
        <v>7.0194800226172704</v>
      </c>
      <c r="I132" s="9">
        <f t="shared" si="125"/>
        <v>280.16948002261722</v>
      </c>
      <c r="J132" s="9">
        <f t="shared" si="126"/>
        <v>4.2567112423751191E-2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0.59345546337774246</v>
      </c>
      <c r="P132" s="9">
        <f t="shared" si="129"/>
        <v>2.5261685428089722E-2</v>
      </c>
      <c r="Q132" s="12">
        <f t="shared" si="130"/>
        <v>8.3363561912696092E-3</v>
      </c>
      <c r="R132" s="9">
        <f t="shared" si="131"/>
        <v>9.3951000000000007E-2</v>
      </c>
      <c r="S132" s="13">
        <f t="shared" si="132"/>
        <v>8.8730893670845537E-2</v>
      </c>
      <c r="T132" s="2">
        <f t="shared" si="133"/>
        <v>0.01</v>
      </c>
      <c r="U132" s="14">
        <f t="shared" si="134"/>
        <v>8.8730893670845544E-4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6.3773089367084555E-3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6.3406695634772703</v>
      </c>
      <c r="E133" s="10">
        <f t="shared" si="145"/>
        <v>7.0194800226172704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6.3364331526774196</v>
      </c>
      <c r="E136" s="7"/>
      <c r="F136" s="7"/>
      <c r="G136" s="1">
        <v>1</v>
      </c>
      <c r="H136" s="9">
        <f t="shared" ref="H136:H147" si="147">E137</f>
        <v>6.3364331526774196</v>
      </c>
      <c r="I136" s="9">
        <f t="shared" ref="I136:I147" si="148">H136+273.15</f>
        <v>279.48643315267742</v>
      </c>
      <c r="J136" s="9">
        <f t="shared" ref="J136:J147" si="149">EXP(($C$15*(I136-$C$13))/($C$16*I136*$C$13))</f>
        <v>3.9100972265290655E-2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2.9679511537609986E-2</v>
      </c>
      <c r="Q136" s="12">
        <f t="shared" ref="Q136:Q147" si="153">P136*$B$138</f>
        <v>7.7166729997785967E-3</v>
      </c>
      <c r="R136" s="9">
        <f t="shared" ref="R136:R147" si="154">L136*$B$138</f>
        <v>0.19735245833333334</v>
      </c>
      <c r="S136" s="13">
        <f t="shared" ref="S136:S147" si="155">Q136/R136</f>
        <v>3.9100972265290655E-2</v>
      </c>
      <c r="T136" s="2">
        <f t="shared" ref="T136:T147" si="156">$B$137/100</f>
        <v>0.01</v>
      </c>
      <c r="U136" s="14">
        <f t="shared" ref="U136:U147" si="157">S136*T136</f>
        <v>3.9100972265290659E-4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5.8810097226529067E-3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5.3699984766345699</v>
      </c>
      <c r="E137" s="10">
        <f t="shared" ref="E137:E148" si="166">D136</f>
        <v>6.3364331526774196</v>
      </c>
      <c r="F137" s="7" t="s">
        <v>83</v>
      </c>
      <c r="G137" s="1">
        <v>2</v>
      </c>
      <c r="H137" s="9">
        <f t="shared" si="147"/>
        <v>5.3699984766345699</v>
      </c>
      <c r="I137" s="9">
        <f t="shared" si="148"/>
        <v>278.51999847663456</v>
      </c>
      <c r="J137" s="9">
        <f t="shared" si="149"/>
        <v>3.4648785825333199E-2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1.4884163217957234</v>
      </c>
      <c r="P137" s="9">
        <f t="shared" si="152"/>
        <v>5.1571818352830236E-2</v>
      </c>
      <c r="Q137" s="12">
        <f t="shared" si="153"/>
        <v>1.3408672771735861E-2</v>
      </c>
      <c r="R137" s="9">
        <f t="shared" si="154"/>
        <v>0.19735245833333334</v>
      </c>
      <c r="S137" s="13">
        <f t="shared" si="155"/>
        <v>6.7942770437084049E-2</v>
      </c>
      <c r="T137" s="2">
        <f t="shared" si="156"/>
        <v>0.01</v>
      </c>
      <c r="U137" s="14">
        <f t="shared" si="157"/>
        <v>6.7942770437084054E-4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6.1694277043708402E-3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0.84905941991720701</v>
      </c>
      <c r="E138" s="10">
        <f t="shared" si="166"/>
        <v>5.3699984766345699</v>
      </c>
      <c r="F138" s="7" t="s">
        <v>83</v>
      </c>
      <c r="G138" s="1">
        <v>3</v>
      </c>
      <c r="H138" s="9">
        <f t="shared" si="147"/>
        <v>0.84905941991720701</v>
      </c>
      <c r="I138" s="9">
        <f t="shared" si="148"/>
        <v>273.99905941991716</v>
      </c>
      <c r="J138" s="9">
        <f t="shared" si="149"/>
        <v>1.9461623011570405E-2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2.1958924201095598</v>
      </c>
      <c r="P138" s="9">
        <f t="shared" si="152"/>
        <v>4.2735630454137238E-2</v>
      </c>
      <c r="Q138" s="12">
        <f t="shared" si="153"/>
        <v>1.1111263918075683E-2</v>
      </c>
      <c r="R138" s="9">
        <f t="shared" si="154"/>
        <v>0.19735245833333334</v>
      </c>
      <c r="S138" s="13">
        <f t="shared" si="155"/>
        <v>5.6301624068490062E-2</v>
      </c>
      <c r="T138" s="2">
        <f t="shared" si="156"/>
        <v>0.01</v>
      </c>
      <c r="U138" s="14">
        <f t="shared" si="157"/>
        <v>5.6301624068490067E-4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6.0530162406849004E-3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4.1454770592682202</v>
      </c>
      <c r="E139" s="10">
        <f t="shared" si="166"/>
        <v>0.84905941991720701</v>
      </c>
      <c r="F139" s="7" t="s">
        <v>83</v>
      </c>
      <c r="G139" s="1">
        <v>4</v>
      </c>
      <c r="H139" s="9">
        <f t="shared" si="147"/>
        <v>4.1454770592682202</v>
      </c>
      <c r="I139" s="9">
        <f t="shared" si="148"/>
        <v>277.29547705926819</v>
      </c>
      <c r="J139" s="9">
        <f t="shared" si="149"/>
        <v>2.9692234523652401E-2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2.9122047063220893</v>
      </c>
      <c r="P139" s="9">
        <f t="shared" si="152"/>
        <v>8.6469865120999745E-2</v>
      </c>
      <c r="Q139" s="12">
        <f t="shared" si="153"/>
        <v>2.2482164931459936E-2</v>
      </c>
      <c r="R139" s="9">
        <f t="shared" si="154"/>
        <v>0.19735245833333334</v>
      </c>
      <c r="S139" s="13">
        <f t="shared" si="155"/>
        <v>0.11391884915609708</v>
      </c>
      <c r="T139" s="2">
        <f t="shared" si="156"/>
        <v>0.01</v>
      </c>
      <c r="U139" s="14">
        <f t="shared" si="157"/>
        <v>1.1391884915609709E-3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6.629188491560971E-3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11.449467466889001</v>
      </c>
      <c r="E140" s="10">
        <f t="shared" si="166"/>
        <v>4.1454770592682202</v>
      </c>
      <c r="F140" s="7" t="s">
        <v>83</v>
      </c>
      <c r="G140" s="1">
        <v>5</v>
      </c>
      <c r="H140" s="9">
        <f t="shared" si="147"/>
        <v>11.449467466889001</v>
      </c>
      <c r="I140" s="9">
        <f t="shared" si="148"/>
        <v>284.599467466889</v>
      </c>
      <c r="J140" s="9">
        <f t="shared" si="149"/>
        <v>7.3115450330582588E-2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3.5847827578677562</v>
      </c>
      <c r="P140" s="9">
        <f t="shared" si="152"/>
        <v>0.26210300567880879</v>
      </c>
      <c r="Q140" s="12">
        <f t="shared" si="153"/>
        <v>6.8146781476490281E-2</v>
      </c>
      <c r="R140" s="9">
        <f t="shared" si="154"/>
        <v>0.19735245833333334</v>
      </c>
      <c r="S140" s="13">
        <f t="shared" si="155"/>
        <v>0.34530495364485719</v>
      </c>
      <c r="T140" s="2">
        <f t="shared" si="156"/>
        <v>0.01</v>
      </c>
      <c r="U140" s="14">
        <f t="shared" si="157"/>
        <v>3.4530495364485719E-3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8.9430495364485711E-3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15.910926188416299</v>
      </c>
      <c r="E141" s="10">
        <f t="shared" si="166"/>
        <v>11.449467466889001</v>
      </c>
      <c r="F141" s="7" t="s">
        <v>85</v>
      </c>
      <c r="G141" s="1">
        <v>6</v>
      </c>
      <c r="H141" s="9">
        <f t="shared" si="147"/>
        <v>15.910926188416299</v>
      </c>
      <c r="I141" s="9">
        <f t="shared" si="148"/>
        <v>289.06092618841626</v>
      </c>
      <c r="J141" s="9">
        <f t="shared" si="149"/>
        <v>0.12397532557155681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4.0817276688556134</v>
      </c>
      <c r="P141" s="9">
        <f t="shared" si="152"/>
        <v>0.50603351664080631</v>
      </c>
      <c r="Q141" s="12">
        <f t="shared" si="153"/>
        <v>0.13156871432660966</v>
      </c>
      <c r="R141" s="9">
        <f t="shared" si="154"/>
        <v>0.19735245833333334</v>
      </c>
      <c r="S141" s="13">
        <f t="shared" si="155"/>
        <v>0.66666873794086079</v>
      </c>
      <c r="T141" s="2">
        <f t="shared" si="156"/>
        <v>0.01</v>
      </c>
      <c r="U141" s="14">
        <f t="shared" si="157"/>
        <v>6.666687379408608E-3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1.2156687379408608E-2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16.806200077129599</v>
      </c>
      <c r="E142" s="10">
        <f t="shared" si="166"/>
        <v>15.910926188416299</v>
      </c>
      <c r="F142" s="7" t="s">
        <v>83</v>
      </c>
      <c r="G142" s="1">
        <v>7</v>
      </c>
      <c r="H142" s="9">
        <f t="shared" si="147"/>
        <v>16.806200077129599</v>
      </c>
      <c r="I142" s="9">
        <f t="shared" si="148"/>
        <v>289.95620007712955</v>
      </c>
      <c r="J142" s="9">
        <f t="shared" si="149"/>
        <v>0.13756362298462316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4.3347420688814742</v>
      </c>
      <c r="P142" s="9">
        <f t="shared" si="152"/>
        <v>0.59630282369919652</v>
      </c>
      <c r="Q142" s="12">
        <f t="shared" si="153"/>
        <v>0.15503873416179109</v>
      </c>
      <c r="R142" s="9">
        <f t="shared" si="154"/>
        <v>0.19735245833333334</v>
      </c>
      <c r="S142" s="13">
        <f t="shared" si="155"/>
        <v>0.78559312344580334</v>
      </c>
      <c r="T142" s="2">
        <f t="shared" si="156"/>
        <v>0.01</v>
      </c>
      <c r="U142" s="14">
        <f t="shared" si="157"/>
        <v>7.8559312344580329E-3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1.7805931234458033E-2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20.219269017103699</v>
      </c>
      <c r="E143" s="10">
        <f t="shared" si="166"/>
        <v>16.806200077129599</v>
      </c>
      <c r="F143" s="7" t="s">
        <v>83</v>
      </c>
      <c r="G143" s="1">
        <v>8</v>
      </c>
      <c r="H143" s="9">
        <f t="shared" si="147"/>
        <v>20.219269017103699</v>
      </c>
      <c r="I143" s="9">
        <f t="shared" si="148"/>
        <v>293.36926901710365</v>
      </c>
      <c r="J143" s="9">
        <f t="shared" si="149"/>
        <v>0.2033156893174955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4.4974871618489445</v>
      </c>
      <c r="P143" s="9">
        <f t="shared" si="152"/>
        <v>0.91440970250790454</v>
      </c>
      <c r="Q143" s="12">
        <f t="shared" si="153"/>
        <v>0.23774652265205518</v>
      </c>
      <c r="R143" s="9">
        <f t="shared" si="154"/>
        <v>0.19735245833333334</v>
      </c>
      <c r="S143" s="13">
        <f t="shared" si="155"/>
        <v>1.2046798132633101</v>
      </c>
      <c r="T143" s="2">
        <f t="shared" si="156"/>
        <v>0.01</v>
      </c>
      <c r="U143" s="14">
        <f t="shared" si="157"/>
        <v>1.2046798132633102E-2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2.1996798132633104E-2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18.6875729109045</v>
      </c>
      <c r="E144" s="10">
        <f t="shared" si="166"/>
        <v>20.219269017103699</v>
      </c>
      <c r="F144" s="7" t="s">
        <v>83</v>
      </c>
      <c r="G144" s="1">
        <v>9</v>
      </c>
      <c r="H144" s="9">
        <f t="shared" si="147"/>
        <v>18.6875729109045</v>
      </c>
      <c r="I144" s="9">
        <f t="shared" si="148"/>
        <v>291.8375729109045</v>
      </c>
      <c r="J144" s="9">
        <f t="shared" si="149"/>
        <v>0.17081244618538449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4.342125376007707</v>
      </c>
      <c r="P144" s="9">
        <f t="shared" si="152"/>
        <v>0.74168905711950883</v>
      </c>
      <c r="Q144" s="12">
        <f t="shared" si="153"/>
        <v>0.19283915485107231</v>
      </c>
      <c r="R144" s="9">
        <f t="shared" si="154"/>
        <v>0.19735245833333334</v>
      </c>
      <c r="S144" s="13">
        <f t="shared" si="155"/>
        <v>0.97713074607544059</v>
      </c>
      <c r="T144" s="2">
        <f t="shared" si="156"/>
        <v>0.01</v>
      </c>
      <c r="U144" s="14">
        <f t="shared" si="157"/>
        <v>9.7713074607544068E-3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1.9721307460754407E-2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15.3083600869368</v>
      </c>
      <c r="E145" s="10">
        <f t="shared" si="166"/>
        <v>18.6875729109045</v>
      </c>
      <c r="F145" s="7" t="s">
        <v>83</v>
      </c>
      <c r="G145" s="1">
        <v>10</v>
      </c>
      <c r="H145" s="9">
        <f t="shared" si="147"/>
        <v>15.3083600869368</v>
      </c>
      <c r="I145" s="9">
        <f t="shared" si="148"/>
        <v>288.45836008693675</v>
      </c>
      <c r="J145" s="9">
        <f t="shared" si="149"/>
        <v>0.11555180717968247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4.3594842355548646</v>
      </c>
      <c r="P145" s="9">
        <f t="shared" si="152"/>
        <v>0.50374628178970116</v>
      </c>
      <c r="Q145" s="12">
        <f t="shared" si="153"/>
        <v>0.13097403326532231</v>
      </c>
      <c r="R145" s="9">
        <f t="shared" si="154"/>
        <v>0.19735245833333334</v>
      </c>
      <c r="S145" s="13">
        <f t="shared" si="155"/>
        <v>0.66365544352178185</v>
      </c>
      <c r="T145" s="2">
        <f t="shared" si="156"/>
        <v>0.01</v>
      </c>
      <c r="U145" s="14">
        <f t="shared" si="157"/>
        <v>6.6365544352178186E-3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1.658655443521782E-2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12.428005450122701</v>
      </c>
      <c r="E146" s="10">
        <f t="shared" si="166"/>
        <v>15.3083600869368</v>
      </c>
      <c r="F146" s="7" t="s">
        <v>83</v>
      </c>
      <c r="G146" s="1">
        <v>11</v>
      </c>
      <c r="H146" s="9">
        <f t="shared" si="147"/>
        <v>12.428005450122701</v>
      </c>
      <c r="I146" s="9">
        <f t="shared" si="148"/>
        <v>285.5780054501227</v>
      </c>
      <c r="J146" s="9">
        <f t="shared" si="149"/>
        <v>8.220931218916229E-2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4.6147858704318301</v>
      </c>
      <c r="P146" s="9">
        <f t="shared" si="152"/>
        <v>0.37937837230846533</v>
      </c>
      <c r="Q146" s="12">
        <f t="shared" si="153"/>
        <v>9.8638376800200989E-2</v>
      </c>
      <c r="R146" s="9">
        <f t="shared" si="154"/>
        <v>0.19735245833333334</v>
      </c>
      <c r="S146" s="13">
        <f t="shared" si="155"/>
        <v>0.49980819916414848</v>
      </c>
      <c r="T146" s="2">
        <f t="shared" si="156"/>
        <v>0.01</v>
      </c>
      <c r="U146" s="14">
        <f t="shared" si="157"/>
        <v>4.9980819916414848E-3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1.0488081991641484E-2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7.0194800226172704</v>
      </c>
      <c r="E147" s="10">
        <f t="shared" si="166"/>
        <v>12.428005450122701</v>
      </c>
      <c r="F147" s="7" t="s">
        <v>85</v>
      </c>
      <c r="G147" s="1">
        <v>12</v>
      </c>
      <c r="H147" s="9">
        <f t="shared" si="147"/>
        <v>7.0194800226172704</v>
      </c>
      <c r="I147" s="9">
        <f t="shared" si="148"/>
        <v>280.16948002261722</v>
      </c>
      <c r="J147" s="9">
        <f t="shared" si="149"/>
        <v>4.2567112423751191E-2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4.994455414790032</v>
      </c>
      <c r="P147" s="9">
        <f t="shared" si="152"/>
        <v>0.21259954513678017</v>
      </c>
      <c r="Q147" s="12">
        <f t="shared" si="153"/>
        <v>5.5275881735562846E-2</v>
      </c>
      <c r="R147" s="9">
        <f t="shared" si="154"/>
        <v>0.19735245833333334</v>
      </c>
      <c r="S147" s="13">
        <f t="shared" si="155"/>
        <v>0.2800871202840578</v>
      </c>
      <c r="T147" s="2">
        <f t="shared" si="156"/>
        <v>0.01</v>
      </c>
      <c r="U147" s="14">
        <f t="shared" si="157"/>
        <v>2.800871202840578E-3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8.2908712028405794E-3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6.3406695634772703</v>
      </c>
      <c r="E148" s="10">
        <f t="shared" si="166"/>
        <v>7.0194800226172704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workbookViewId="0">
      <pane xSplit="4" topLeftCell="E1" activePane="topRight" state="frozen"/>
      <selection pane="topRight" activeCell="F17" sqref="F1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6183300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44204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276737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11027700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185494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24877342.119875014</v>
      </c>
      <c r="J13" s="6" t="s">
        <v>37</v>
      </c>
      <c r="K13" s="6">
        <f>I13/(10000*1000)</f>
        <v>2.4877342119875014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2.7813910501935499</v>
      </c>
      <c r="E26" s="7"/>
      <c r="F26" s="7"/>
      <c r="G26" s="1">
        <v>1</v>
      </c>
      <c r="H26" s="9">
        <f t="shared" ref="H26:H37" si="0">E27</f>
        <v>2.7813910501935499</v>
      </c>
      <c r="I26" s="9">
        <f t="shared" ref="I26:I37" si="1">H26+273.15</f>
        <v>275.93139105019355</v>
      </c>
      <c r="J26" s="9">
        <f t="shared" ref="J26:J37" si="2">EXP(($C$15*(I26-$C$13))/($C$16*I26*$C$13))</f>
        <v>2.4960634817690047E-2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1.0117068008903916</v>
      </c>
      <c r="Q26" s="12">
        <f t="shared" ref="Q26:Q37" si="6">P26*$B$28</f>
        <v>0.10117068008903916</v>
      </c>
      <c r="R26" s="9">
        <f t="shared" ref="R26:R37" si="7">L26*$B$28</f>
        <v>4.0532094166666672</v>
      </c>
      <c r="S26" s="13">
        <f t="shared" ref="S26:S37" si="8">Q26/R26</f>
        <v>2.4960634817690043E-2</v>
      </c>
      <c r="T26" s="2">
        <f t="shared" ref="T26:T37" si="9">$B$27/100</f>
        <v>0.34</v>
      </c>
      <c r="U26" s="14">
        <f t="shared" ref="U26:U37" si="10">S26*T26</f>
        <v>8.4866158380146155E-3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2.1386615838014614E-2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0.96845355082627504</v>
      </c>
      <c r="E27" s="10">
        <f t="shared" ref="E27:E38" si="18">D26</f>
        <v>2.7813910501935499</v>
      </c>
      <c r="F27" s="7" t="s">
        <v>83</v>
      </c>
      <c r="G27" s="1">
        <v>2</v>
      </c>
      <c r="H27" s="9">
        <f t="shared" si="0"/>
        <v>0.96845355082627504</v>
      </c>
      <c r="I27" s="9">
        <f t="shared" si="1"/>
        <v>274.11845355082625</v>
      </c>
      <c r="J27" s="9">
        <f t="shared" si="2"/>
        <v>1.9765190856221953E-2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80.05248153244294</v>
      </c>
      <c r="P27" s="9">
        <f t="shared" si="5"/>
        <v>1.582252576002918</v>
      </c>
      <c r="Q27" s="12">
        <f t="shared" si="6"/>
        <v>0.15822525760029182</v>
      </c>
      <c r="R27" s="9">
        <f t="shared" si="7"/>
        <v>4.0532094166666672</v>
      </c>
      <c r="S27" s="13">
        <f t="shared" si="8"/>
        <v>3.9037030001379806E-2</v>
      </c>
      <c r="T27" s="2">
        <f t="shared" si="9"/>
        <v>0.34</v>
      </c>
      <c r="U27" s="14">
        <f t="shared" si="10"/>
        <v>1.3272590200469135E-2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2.6172590200469137E-2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-3.2221740296968799</v>
      </c>
      <c r="E28" s="10">
        <f t="shared" si="18"/>
        <v>0.96845355082627504</v>
      </c>
      <c r="F28" s="7" t="s">
        <v>83</v>
      </c>
      <c r="G28" s="1">
        <v>3</v>
      </c>
      <c r="H28" s="9">
        <f t="shared" si="0"/>
        <v>-3.2221740296968799</v>
      </c>
      <c r="I28" s="9">
        <f t="shared" si="1"/>
        <v>269.9278259703031</v>
      </c>
      <c r="J28" s="9">
        <f t="shared" si="2"/>
        <v>1.1386960076269896E-2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119.00232312310669</v>
      </c>
      <c r="P28" s="9">
        <f t="shared" si="5"/>
        <v>1.3550747023861858</v>
      </c>
      <c r="Q28" s="12">
        <f t="shared" si="6"/>
        <v>0.13550747023861859</v>
      </c>
      <c r="R28" s="9">
        <f t="shared" si="7"/>
        <v>4.0532094166666672</v>
      </c>
      <c r="S28" s="13">
        <f t="shared" si="8"/>
        <v>3.3432141374540432E-2</v>
      </c>
      <c r="T28" s="2">
        <f t="shared" si="9"/>
        <v>0.34</v>
      </c>
      <c r="U28" s="14">
        <f t="shared" si="10"/>
        <v>1.1366928067343747E-2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2.4266928067343749E-2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0.28794618180896098</v>
      </c>
      <c r="E29" s="10">
        <f t="shared" si="18"/>
        <v>-3.2221740296968799</v>
      </c>
      <c r="F29" s="7" t="s">
        <v>83</v>
      </c>
      <c r="G29" s="1">
        <v>4</v>
      </c>
      <c r="H29" s="9">
        <f t="shared" si="0"/>
        <v>0.28794618180896098</v>
      </c>
      <c r="I29" s="9">
        <f t="shared" si="1"/>
        <v>273.43794618180891</v>
      </c>
      <c r="J29" s="9">
        <f t="shared" si="2"/>
        <v>1.8092952547618155E-2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158.17934258738717</v>
      </c>
      <c r="P29" s="9">
        <f t="shared" si="5"/>
        <v>2.8619313394470316</v>
      </c>
      <c r="Q29" s="12">
        <f t="shared" si="6"/>
        <v>0.28619313394470319</v>
      </c>
      <c r="R29" s="9">
        <f t="shared" si="7"/>
        <v>4.0532094166666672</v>
      </c>
      <c r="S29" s="13">
        <f t="shared" si="8"/>
        <v>7.0609017330287988E-2</v>
      </c>
      <c r="T29" s="2">
        <f t="shared" si="9"/>
        <v>0.34</v>
      </c>
      <c r="U29" s="14">
        <f t="shared" si="10"/>
        <v>2.4007065892297917E-2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3.6907065892297919E-2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12.6980511925454</v>
      </c>
      <c r="E30" s="10">
        <f t="shared" si="18"/>
        <v>0.28794618180896098</v>
      </c>
      <c r="F30" s="7" t="s">
        <v>83</v>
      </c>
      <c r="G30" s="1">
        <v>5</v>
      </c>
      <c r="H30" s="9">
        <f t="shared" si="0"/>
        <v>12.6980511925454</v>
      </c>
      <c r="I30" s="9">
        <f t="shared" si="1"/>
        <v>285.84805119254537</v>
      </c>
      <c r="J30" s="9">
        <f t="shared" si="2"/>
        <v>8.4900396144601487E-2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147.5515406855431</v>
      </c>
      <c r="O30" s="9">
        <f t="shared" si="19"/>
        <v>48.297964729063693</v>
      </c>
      <c r="P30" s="9">
        <f t="shared" si="5"/>
        <v>4.1005163384754981</v>
      </c>
      <c r="Q30" s="12">
        <f t="shared" si="6"/>
        <v>0.41005163384754983</v>
      </c>
      <c r="R30" s="9">
        <f t="shared" si="7"/>
        <v>4.0532094166666672</v>
      </c>
      <c r="S30" s="13">
        <f t="shared" si="8"/>
        <v>0.10116714723927923</v>
      </c>
      <c r="T30" s="2">
        <f t="shared" si="9"/>
        <v>0.34</v>
      </c>
      <c r="U30" s="14">
        <f t="shared" si="10"/>
        <v>3.4396830061354945E-2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4.7296830061354947E-2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16.848833452392899</v>
      </c>
      <c r="E31" s="10">
        <f t="shared" si="18"/>
        <v>12.6980511925454</v>
      </c>
      <c r="F31" s="7" t="s">
        <v>85</v>
      </c>
      <c r="G31" s="1">
        <v>6</v>
      </c>
      <c r="H31" s="9">
        <f t="shared" si="0"/>
        <v>16.848833452392899</v>
      </c>
      <c r="I31" s="9">
        <f t="shared" si="1"/>
        <v>289.99883345239289</v>
      </c>
      <c r="J31" s="9">
        <f t="shared" si="2"/>
        <v>0.13824441251482877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84.72954255725486</v>
      </c>
      <c r="P31" s="9">
        <f t="shared" si="5"/>
        <v>11.713385833477881</v>
      </c>
      <c r="Q31" s="12">
        <f t="shared" si="6"/>
        <v>1.1713385833477881</v>
      </c>
      <c r="R31" s="9">
        <f t="shared" si="7"/>
        <v>4.0532094166666672</v>
      </c>
      <c r="S31" s="13">
        <f t="shared" si="8"/>
        <v>0.28899039327484077</v>
      </c>
      <c r="T31" s="2">
        <f t="shared" si="9"/>
        <v>0.34</v>
      </c>
      <c r="U31" s="14">
        <f t="shared" si="10"/>
        <v>9.8256733713445871E-2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0.11115673371344587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18.3668229742634</v>
      </c>
      <c r="E32" s="10">
        <f t="shared" si="18"/>
        <v>16.848833452392899</v>
      </c>
      <c r="F32" s="7" t="s">
        <v>83</v>
      </c>
      <c r="G32" s="1">
        <v>7</v>
      </c>
      <c r="H32" s="9">
        <f t="shared" si="0"/>
        <v>18.3668229742634</v>
      </c>
      <c r="I32" s="9">
        <f t="shared" si="1"/>
        <v>291.51682297426339</v>
      </c>
      <c r="J32" s="9">
        <f t="shared" si="2"/>
        <v>0.16465571680153979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113.54825089044364</v>
      </c>
      <c r="P32" s="9">
        <f t="shared" si="5"/>
        <v>18.696368641927076</v>
      </c>
      <c r="Q32" s="12">
        <f t="shared" si="6"/>
        <v>1.8696368641927077</v>
      </c>
      <c r="R32" s="9">
        <f t="shared" si="7"/>
        <v>4.0532094166666672</v>
      </c>
      <c r="S32" s="13">
        <f t="shared" si="8"/>
        <v>0.46127319661915833</v>
      </c>
      <c r="T32" s="2">
        <f t="shared" si="9"/>
        <v>0.34</v>
      </c>
      <c r="U32" s="14">
        <f t="shared" si="10"/>
        <v>0.15683288685051383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0.18248288685051384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20.177042513705</v>
      </c>
      <c r="E33" s="10">
        <f t="shared" si="18"/>
        <v>18.3668229742634</v>
      </c>
      <c r="F33" s="7" t="s">
        <v>83</v>
      </c>
      <c r="G33" s="1">
        <v>8</v>
      </c>
      <c r="H33" s="9">
        <f t="shared" si="0"/>
        <v>20.177042513705</v>
      </c>
      <c r="I33" s="9">
        <f t="shared" si="1"/>
        <v>293.32704251370495</v>
      </c>
      <c r="J33" s="9">
        <f t="shared" si="2"/>
        <v>0.20234659071207711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135.38397641518324</v>
      </c>
      <c r="P33" s="9">
        <f t="shared" si="5"/>
        <v>27.394486064656583</v>
      </c>
      <c r="Q33" s="12">
        <f t="shared" si="6"/>
        <v>2.7394486064656585</v>
      </c>
      <c r="R33" s="9">
        <f t="shared" si="7"/>
        <v>4.0532094166666672</v>
      </c>
      <c r="S33" s="13">
        <f t="shared" si="8"/>
        <v>0.67587146995196778</v>
      </c>
      <c r="T33" s="2">
        <f t="shared" si="9"/>
        <v>0.34</v>
      </c>
      <c r="U33" s="14">
        <f t="shared" si="10"/>
        <v>0.22979629978366906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0.25544629978366906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20.424253874849501</v>
      </c>
      <c r="E34" s="10">
        <f t="shared" si="18"/>
        <v>20.177042513705</v>
      </c>
      <c r="F34" s="7" t="s">
        <v>83</v>
      </c>
      <c r="G34" s="1">
        <v>9</v>
      </c>
      <c r="H34" s="9">
        <f t="shared" si="0"/>
        <v>20.424253874849501</v>
      </c>
      <c r="I34" s="9">
        <f t="shared" si="1"/>
        <v>293.57425387484949</v>
      </c>
      <c r="J34" s="9">
        <f t="shared" si="2"/>
        <v>0.20808238897183515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148.52158451719333</v>
      </c>
      <c r="P34" s="9">
        <f t="shared" si="5"/>
        <v>30.904726120219912</v>
      </c>
      <c r="Q34" s="12">
        <f t="shared" si="6"/>
        <v>3.0904726120219914</v>
      </c>
      <c r="R34" s="9">
        <f t="shared" si="7"/>
        <v>4.0532094166666672</v>
      </c>
      <c r="S34" s="13">
        <f t="shared" si="8"/>
        <v>0.76247543472934487</v>
      </c>
      <c r="T34" s="2">
        <f t="shared" si="9"/>
        <v>0.34</v>
      </c>
      <c r="U34" s="14">
        <f t="shared" si="10"/>
        <v>0.25924164780797726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0.28489164780797727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15.545913127740301</v>
      </c>
      <c r="E35" s="10">
        <f t="shared" si="18"/>
        <v>20.424253874849501</v>
      </c>
      <c r="F35" s="7" t="s">
        <v>83</v>
      </c>
      <c r="G35" s="1">
        <v>10</v>
      </c>
      <c r="H35" s="9">
        <f t="shared" si="0"/>
        <v>15.545913127740301</v>
      </c>
      <c r="I35" s="9">
        <f t="shared" si="1"/>
        <v>288.69591312774025</v>
      </c>
      <c r="J35" s="9">
        <f t="shared" si="2"/>
        <v>0.11880623420938984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158.14895256364008</v>
      </c>
      <c r="P35" s="9">
        <f t="shared" si="5"/>
        <v>18.789081498245505</v>
      </c>
      <c r="Q35" s="12">
        <f t="shared" si="6"/>
        <v>1.8789081498245506</v>
      </c>
      <c r="R35" s="9">
        <f t="shared" si="7"/>
        <v>4.0532094166666672</v>
      </c>
      <c r="S35" s="13">
        <f t="shared" si="8"/>
        <v>0.46356059030617575</v>
      </c>
      <c r="T35" s="2">
        <f t="shared" si="9"/>
        <v>0.34</v>
      </c>
      <c r="U35" s="14">
        <f t="shared" si="10"/>
        <v>0.15761060070409977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0.18326060070409977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10.2346270973615</v>
      </c>
      <c r="E36" s="10">
        <f t="shared" si="18"/>
        <v>15.545913127740301</v>
      </c>
      <c r="F36" s="7" t="s">
        <v>83</v>
      </c>
      <c r="G36" s="1">
        <v>11</v>
      </c>
      <c r="H36" s="9">
        <f t="shared" si="0"/>
        <v>10.2346270973615</v>
      </c>
      <c r="I36" s="9">
        <f t="shared" si="1"/>
        <v>283.38462709736149</v>
      </c>
      <c r="J36" s="9">
        <f t="shared" si="2"/>
        <v>6.3141316737082315E-2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132.39187751212484</v>
      </c>
      <c r="O36" s="9">
        <f t="shared" si="19"/>
        <v>47.500087719936403</v>
      </c>
      <c r="P36" s="9">
        <f t="shared" si="5"/>
        <v>2.9992180837636986</v>
      </c>
      <c r="Q36" s="12">
        <f t="shared" si="6"/>
        <v>0.29992180837636989</v>
      </c>
      <c r="R36" s="9">
        <f t="shared" si="7"/>
        <v>4.0532094166666672</v>
      </c>
      <c r="S36" s="13">
        <f t="shared" si="8"/>
        <v>7.3996129374194447E-2</v>
      </c>
      <c r="T36" s="2">
        <f t="shared" si="9"/>
        <v>0.34</v>
      </c>
      <c r="U36" s="14">
        <f t="shared" si="10"/>
        <v>2.5158683987226114E-2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3.8058683987226116E-2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4.4477358146928898</v>
      </c>
      <c r="E37" s="10">
        <f t="shared" si="18"/>
        <v>10.2346270973615</v>
      </c>
      <c r="F37" s="7" t="s">
        <v>85</v>
      </c>
      <c r="G37" s="1">
        <v>12</v>
      </c>
      <c r="H37" s="9">
        <f t="shared" si="0"/>
        <v>4.4477358146928898</v>
      </c>
      <c r="I37" s="9">
        <f t="shared" si="1"/>
        <v>277.59773581469284</v>
      </c>
      <c r="J37" s="9">
        <f t="shared" si="2"/>
        <v>3.0849431861695122E-2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85.032963802839376</v>
      </c>
      <c r="P37" s="9">
        <f t="shared" si="5"/>
        <v>2.6232186228336811</v>
      </c>
      <c r="Q37" s="12">
        <f t="shared" si="6"/>
        <v>0.26232186228336812</v>
      </c>
      <c r="R37" s="9">
        <f t="shared" si="7"/>
        <v>4.0532094166666672</v>
      </c>
      <c r="S37" s="13">
        <f t="shared" si="8"/>
        <v>6.471954328456582E-2</v>
      </c>
      <c r="T37" s="2">
        <f t="shared" si="9"/>
        <v>0.34</v>
      </c>
      <c r="U37" s="14">
        <f t="shared" si="10"/>
        <v>2.200464471675238E-2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3.4904644716752378E-2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1.7256751216577599</v>
      </c>
      <c r="E38" s="10">
        <f t="shared" si="18"/>
        <v>4.4477358146928898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2.7813910501935499</v>
      </c>
      <c r="E42" s="7"/>
      <c r="F42" s="7"/>
      <c r="G42" s="1">
        <v>1</v>
      </c>
      <c r="H42" s="9">
        <f t="shared" ref="H42:H53" si="20">E43</f>
        <v>2.7813910501935499</v>
      </c>
      <c r="I42" s="9">
        <f t="shared" ref="I42:I53" si="21">H42+273.15</f>
        <v>275.93139105019355</v>
      </c>
      <c r="J42" s="9">
        <f t="shared" ref="J42:J53" si="22">EXP(($C$15*(I42-$C$13))/($C$16*I42*$C$13))</f>
        <v>2.4960634817690047E-2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1.4690893629886699</v>
      </c>
      <c r="Q42" s="12">
        <f t="shared" ref="Q42:Q53" si="26">P42*$B$44</f>
        <v>0.35258144711728073</v>
      </c>
      <c r="R42" s="9">
        <f t="shared" ref="R42:R53" si="27">L42*$B$44</f>
        <v>14.125500000000001</v>
      </c>
      <c r="S42" s="13">
        <f t="shared" ref="S42:S53" si="28">Q42/R42</f>
        <v>2.4960634817690043E-2</v>
      </c>
      <c r="T42" s="2">
        <f t="shared" ref="T42:T53" si="29">$B$43/100</f>
        <v>0.43</v>
      </c>
      <c r="U42" s="14">
        <f t="shared" ref="U42:U53" si="30">S42*T42</f>
        <v>1.0733072971606718E-2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1.9153072971606719E-2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515275</v>
      </c>
      <c r="AU42" s="1">
        <f t="shared" ref="AU42:AU53" si="38">AT42*10000*AS42*0.67*AR42*AQ42</f>
        <v>2172139493.0669909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0.96845355082627504</v>
      </c>
      <c r="E43" s="10">
        <f t="shared" ref="E43:E54" si="40">D42</f>
        <v>2.7813910501935499</v>
      </c>
      <c r="F43" s="7" t="s">
        <v>83</v>
      </c>
      <c r="G43" s="1">
        <v>2</v>
      </c>
      <c r="H43" s="9">
        <f t="shared" si="20"/>
        <v>0.96845355082627504</v>
      </c>
      <c r="I43" s="9">
        <f t="shared" si="21"/>
        <v>274.11845355082625</v>
      </c>
      <c r="J43" s="9">
        <f t="shared" si="22"/>
        <v>1.9765190856221953E-2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116.24341063701134</v>
      </c>
      <c r="P43" s="9">
        <f t="shared" si="25"/>
        <v>2.2975731970187101</v>
      </c>
      <c r="Q43" s="12">
        <f t="shared" si="26"/>
        <v>0.55141756728449043</v>
      </c>
      <c r="R43" s="9">
        <f t="shared" si="27"/>
        <v>14.125500000000001</v>
      </c>
      <c r="S43" s="13">
        <f t="shared" si="28"/>
        <v>3.9037030001379799E-2</v>
      </c>
      <c r="T43" s="2">
        <f t="shared" si="29"/>
        <v>0.43</v>
      </c>
      <c r="U43" s="14">
        <f t="shared" si="30"/>
        <v>1.6785922900593313E-2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2.5205922900593314E-2</v>
      </c>
      <c r="AR43" s="9">
        <f t="shared" si="35"/>
        <v>136.875</v>
      </c>
      <c r="AS43" s="1">
        <f t="shared" si="36"/>
        <v>0.24</v>
      </c>
      <c r="AT43" s="1">
        <f t="shared" si="37"/>
        <v>515275</v>
      </c>
      <c r="AU43" s="1">
        <f t="shared" si="38"/>
        <v>2858589881.2553558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-3.2221740296968799</v>
      </c>
      <c r="E44" s="10">
        <f t="shared" si="40"/>
        <v>0.96845355082627504</v>
      </c>
      <c r="F44" s="7" t="s">
        <v>83</v>
      </c>
      <c r="G44" s="1">
        <v>3</v>
      </c>
      <c r="H44" s="9">
        <f t="shared" si="20"/>
        <v>-3.2221740296968799</v>
      </c>
      <c r="I44" s="9">
        <f t="shared" si="21"/>
        <v>269.9278259703031</v>
      </c>
      <c r="J44" s="9">
        <f t="shared" si="22"/>
        <v>1.1386960076269896E-2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172.80208743999262</v>
      </c>
      <c r="P44" s="9">
        <f t="shared" si="25"/>
        <v>1.9676904707752956</v>
      </c>
      <c r="Q44" s="12">
        <f t="shared" si="26"/>
        <v>0.47224571298607093</v>
      </c>
      <c r="R44" s="9">
        <f t="shared" si="27"/>
        <v>14.125500000000001</v>
      </c>
      <c r="S44" s="13">
        <f t="shared" si="28"/>
        <v>3.3432141374540432E-2</v>
      </c>
      <c r="T44" s="2">
        <f t="shared" si="29"/>
        <v>0.43</v>
      </c>
      <c r="U44" s="14">
        <f t="shared" si="30"/>
        <v>1.4375820791052386E-2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2.2795820791052385E-2</v>
      </c>
      <c r="AR44" s="9">
        <f t="shared" si="35"/>
        <v>136.875</v>
      </c>
      <c r="AS44" s="1">
        <f t="shared" si="36"/>
        <v>0.24</v>
      </c>
      <c r="AT44" s="1">
        <f t="shared" si="37"/>
        <v>515275</v>
      </c>
      <c r="AU44" s="1">
        <f t="shared" si="38"/>
        <v>2585261523.8571143</v>
      </c>
    </row>
    <row r="45" spans="1:48" x14ac:dyDescent="0.15">
      <c r="C45" s="7">
        <v>3</v>
      </c>
      <c r="D45" s="7">
        <f t="shared" si="39"/>
        <v>0.28794618180896098</v>
      </c>
      <c r="E45" s="10">
        <f t="shared" si="40"/>
        <v>-3.2221740296968799</v>
      </c>
      <c r="F45" s="7" t="s">
        <v>83</v>
      </c>
      <c r="G45" s="1">
        <v>4</v>
      </c>
      <c r="H45" s="9">
        <f t="shared" si="20"/>
        <v>0.28794618180896098</v>
      </c>
      <c r="I45" s="9">
        <f t="shared" si="21"/>
        <v>273.43794618180891</v>
      </c>
      <c r="J45" s="9">
        <f t="shared" si="22"/>
        <v>1.8092952547618155E-2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229.69064696921734</v>
      </c>
      <c r="P45" s="9">
        <f t="shared" si="25"/>
        <v>4.1557819762457626</v>
      </c>
      <c r="Q45" s="12">
        <f t="shared" si="26"/>
        <v>0.99738767429898301</v>
      </c>
      <c r="R45" s="9">
        <f t="shared" si="27"/>
        <v>14.125500000000001</v>
      </c>
      <c r="S45" s="13">
        <f t="shared" si="28"/>
        <v>7.0609017330287988E-2</v>
      </c>
      <c r="T45" s="2">
        <f t="shared" si="29"/>
        <v>0.43</v>
      </c>
      <c r="U45" s="14">
        <f t="shared" si="30"/>
        <v>3.0361877452023834E-2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3.8781877452023834E-2</v>
      </c>
      <c r="AR45" s="9">
        <f t="shared" si="35"/>
        <v>136.875</v>
      </c>
      <c r="AS45" s="1">
        <f t="shared" si="36"/>
        <v>0.24</v>
      </c>
      <c r="AT45" s="1">
        <f t="shared" si="37"/>
        <v>515275</v>
      </c>
      <c r="AU45" s="1">
        <f t="shared" si="38"/>
        <v>4398231435.4310369</v>
      </c>
    </row>
    <row r="46" spans="1:48" x14ac:dyDescent="0.15">
      <c r="C46" s="7">
        <v>4</v>
      </c>
      <c r="D46" s="7">
        <f t="shared" si="39"/>
        <v>12.6980511925454</v>
      </c>
      <c r="E46" s="10">
        <f t="shared" si="40"/>
        <v>0.28794618180896098</v>
      </c>
      <c r="F46" s="7" t="s">
        <v>83</v>
      </c>
      <c r="G46" s="1">
        <v>5</v>
      </c>
      <c r="H46" s="9">
        <f t="shared" si="20"/>
        <v>12.6980511925454</v>
      </c>
      <c r="I46" s="9">
        <f t="shared" si="21"/>
        <v>285.84805119254537</v>
      </c>
      <c r="J46" s="9">
        <f t="shared" si="22"/>
        <v>8.4900396144601487E-2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214.25812174332299</v>
      </c>
      <c r="O46" s="9">
        <f t="shared" si="41"/>
        <v>70.132993249648621</v>
      </c>
      <c r="P46" s="9">
        <f t="shared" si="25"/>
        <v>5.9543189097018301</v>
      </c>
      <c r="Q46" s="12">
        <f t="shared" si="26"/>
        <v>1.4290365383284391</v>
      </c>
      <c r="R46" s="9">
        <f t="shared" si="27"/>
        <v>14.125500000000001</v>
      </c>
      <c r="S46" s="13">
        <f t="shared" si="28"/>
        <v>0.10116714723927925</v>
      </c>
      <c r="T46" s="2">
        <f t="shared" si="29"/>
        <v>0.43</v>
      </c>
      <c r="U46" s="14">
        <f t="shared" si="30"/>
        <v>4.3501873312890078E-2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5.1921873312890075E-2</v>
      </c>
      <c r="AR46" s="9">
        <f t="shared" si="35"/>
        <v>136.875</v>
      </c>
      <c r="AS46" s="1">
        <f t="shared" si="36"/>
        <v>0.24</v>
      </c>
      <c r="AT46" s="1">
        <f t="shared" si="37"/>
        <v>515275</v>
      </c>
      <c r="AU46" s="1">
        <f t="shared" si="38"/>
        <v>5888431153.796649</v>
      </c>
    </row>
    <row r="47" spans="1:48" x14ac:dyDescent="0.15">
      <c r="C47" s="7">
        <v>5</v>
      </c>
      <c r="D47" s="7">
        <f t="shared" si="39"/>
        <v>16.848833452392899</v>
      </c>
      <c r="E47" s="10">
        <f t="shared" si="40"/>
        <v>12.6980511925454</v>
      </c>
      <c r="F47" s="7" t="s">
        <v>85</v>
      </c>
      <c r="G47" s="1">
        <v>6</v>
      </c>
      <c r="H47" s="9">
        <f t="shared" si="20"/>
        <v>16.848833452392899</v>
      </c>
      <c r="I47" s="9">
        <f t="shared" si="21"/>
        <v>289.99883345239289</v>
      </c>
      <c r="J47" s="9">
        <f t="shared" si="22"/>
        <v>0.13824441251482877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123.03492433994678</v>
      </c>
      <c r="P47" s="9">
        <f t="shared" si="25"/>
        <v>17.008890834182349</v>
      </c>
      <c r="Q47" s="12">
        <f t="shared" si="26"/>
        <v>4.0821338002037635</v>
      </c>
      <c r="R47" s="9">
        <f t="shared" si="27"/>
        <v>14.125500000000001</v>
      </c>
      <c r="S47" s="13">
        <f t="shared" si="28"/>
        <v>0.28899039327484077</v>
      </c>
      <c r="T47" s="2">
        <f t="shared" si="29"/>
        <v>0.43</v>
      </c>
      <c r="U47" s="14">
        <f t="shared" si="30"/>
        <v>0.12426586910818153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0.13268586910818153</v>
      </c>
      <c r="AR47" s="9">
        <f t="shared" si="35"/>
        <v>136.875</v>
      </c>
      <c r="AS47" s="1">
        <f t="shared" si="36"/>
        <v>0.24</v>
      </c>
      <c r="AT47" s="1">
        <f t="shared" si="37"/>
        <v>515275</v>
      </c>
      <c r="AU47" s="1">
        <f t="shared" si="38"/>
        <v>15047831587.602461</v>
      </c>
    </row>
    <row r="48" spans="1:48" x14ac:dyDescent="0.15">
      <c r="C48" s="7">
        <v>6</v>
      </c>
      <c r="D48" s="7">
        <f t="shared" si="39"/>
        <v>18.3668229742634</v>
      </c>
      <c r="E48" s="10">
        <f t="shared" si="40"/>
        <v>16.848833452392899</v>
      </c>
      <c r="F48" s="7" t="s">
        <v>83</v>
      </c>
      <c r="G48" s="1">
        <v>7</v>
      </c>
      <c r="H48" s="9">
        <f t="shared" si="20"/>
        <v>18.3668229742634</v>
      </c>
      <c r="I48" s="9">
        <f t="shared" si="21"/>
        <v>291.51682297426339</v>
      </c>
      <c r="J48" s="9">
        <f t="shared" si="22"/>
        <v>0.16465571680153979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164.88228350576443</v>
      </c>
      <c r="P48" s="9">
        <f t="shared" si="25"/>
        <v>27.148810578516343</v>
      </c>
      <c r="Q48" s="12">
        <f t="shared" si="26"/>
        <v>6.5157145388439224</v>
      </c>
      <c r="R48" s="9">
        <f t="shared" si="27"/>
        <v>14.125500000000001</v>
      </c>
      <c r="S48" s="13">
        <f t="shared" si="28"/>
        <v>0.46127319661915839</v>
      </c>
      <c r="T48" s="2">
        <f t="shared" si="29"/>
        <v>0.43</v>
      </c>
      <c r="U48" s="14">
        <f t="shared" si="30"/>
        <v>0.19834747454623811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0.21394747454623808</v>
      </c>
      <c r="AR48" s="9">
        <f t="shared" si="35"/>
        <v>136.875</v>
      </c>
      <c r="AS48" s="1">
        <f t="shared" si="36"/>
        <v>0.24</v>
      </c>
      <c r="AT48" s="1">
        <f t="shared" si="37"/>
        <v>515275</v>
      </c>
      <c r="AU48" s="1">
        <f t="shared" si="38"/>
        <v>24263665657.868771</v>
      </c>
    </row>
    <row r="49" spans="1:48" x14ac:dyDescent="0.15">
      <c r="C49" s="7">
        <v>7</v>
      </c>
      <c r="D49" s="7">
        <f t="shared" si="39"/>
        <v>20.177042513705</v>
      </c>
      <c r="E49" s="10">
        <f t="shared" si="40"/>
        <v>18.3668229742634</v>
      </c>
      <c r="F49" s="7" t="s">
        <v>83</v>
      </c>
      <c r="G49" s="1">
        <v>8</v>
      </c>
      <c r="H49" s="9">
        <f t="shared" si="20"/>
        <v>20.177042513705</v>
      </c>
      <c r="I49" s="9">
        <f t="shared" si="21"/>
        <v>293.32704251370495</v>
      </c>
      <c r="J49" s="9">
        <f t="shared" si="22"/>
        <v>0.20234659071207711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196.58972292724812</v>
      </c>
      <c r="P49" s="9">
        <f t="shared" si="25"/>
        <v>39.779260203360515</v>
      </c>
      <c r="Q49" s="12">
        <f t="shared" si="26"/>
        <v>9.5470224488065227</v>
      </c>
      <c r="R49" s="9">
        <f t="shared" si="27"/>
        <v>14.125500000000001</v>
      </c>
      <c r="S49" s="13">
        <f t="shared" si="28"/>
        <v>0.6758714699519679</v>
      </c>
      <c r="T49" s="2">
        <f t="shared" si="29"/>
        <v>0.43</v>
      </c>
      <c r="U49" s="14">
        <f t="shared" si="30"/>
        <v>0.29062473207934619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0.3062247320793462</v>
      </c>
      <c r="AR49" s="9">
        <f t="shared" si="35"/>
        <v>136.875</v>
      </c>
      <c r="AS49" s="1">
        <f t="shared" si="36"/>
        <v>0.24</v>
      </c>
      <c r="AT49" s="1">
        <f t="shared" si="37"/>
        <v>515275</v>
      </c>
      <c r="AU49" s="1">
        <f t="shared" si="38"/>
        <v>34728778786.018829</v>
      </c>
    </row>
    <row r="50" spans="1:48" x14ac:dyDescent="0.15">
      <c r="C50" s="7">
        <v>8</v>
      </c>
      <c r="D50" s="7">
        <f t="shared" si="39"/>
        <v>20.424253874849501</v>
      </c>
      <c r="E50" s="10">
        <f t="shared" si="40"/>
        <v>20.177042513705</v>
      </c>
      <c r="F50" s="7" t="s">
        <v>83</v>
      </c>
      <c r="G50" s="1">
        <v>9</v>
      </c>
      <c r="H50" s="9">
        <f t="shared" si="20"/>
        <v>20.424253874849501</v>
      </c>
      <c r="I50" s="9">
        <f t="shared" si="21"/>
        <v>293.57425387484949</v>
      </c>
      <c r="J50" s="9">
        <f t="shared" si="22"/>
        <v>0.20808238897183515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215.66671272388763</v>
      </c>
      <c r="P50" s="9">
        <f t="shared" si="25"/>
        <v>44.876444805289012</v>
      </c>
      <c r="Q50" s="12">
        <f t="shared" si="26"/>
        <v>10.770346753269362</v>
      </c>
      <c r="R50" s="9">
        <f t="shared" si="27"/>
        <v>14.125500000000001</v>
      </c>
      <c r="S50" s="13">
        <f t="shared" si="28"/>
        <v>0.76247543472934487</v>
      </c>
      <c r="T50" s="2">
        <f t="shared" si="29"/>
        <v>0.43</v>
      </c>
      <c r="U50" s="14">
        <f t="shared" si="30"/>
        <v>0.32786443693361828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0.34346443693361828</v>
      </c>
      <c r="AR50" s="9">
        <f t="shared" si="35"/>
        <v>136.875</v>
      </c>
      <c r="AS50" s="1">
        <f t="shared" si="36"/>
        <v>0.24</v>
      </c>
      <c r="AT50" s="1">
        <f t="shared" si="37"/>
        <v>515275</v>
      </c>
      <c r="AU50" s="1">
        <f t="shared" si="38"/>
        <v>38952113273.598824</v>
      </c>
    </row>
    <row r="51" spans="1:48" x14ac:dyDescent="0.15">
      <c r="C51" s="7">
        <v>9</v>
      </c>
      <c r="D51" s="7">
        <f t="shared" si="39"/>
        <v>15.545913127740301</v>
      </c>
      <c r="E51" s="10">
        <f t="shared" si="40"/>
        <v>20.424253874849501</v>
      </c>
      <c r="F51" s="7" t="s">
        <v>83</v>
      </c>
      <c r="G51" s="1">
        <v>10</v>
      </c>
      <c r="H51" s="9">
        <f t="shared" si="20"/>
        <v>15.545913127740301</v>
      </c>
      <c r="I51" s="9">
        <f t="shared" si="21"/>
        <v>288.69591312774025</v>
      </c>
      <c r="J51" s="9">
        <f t="shared" si="22"/>
        <v>0.11880623420938984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229.64651791859865</v>
      </c>
      <c r="P51" s="9">
        <f t="shared" si="25"/>
        <v>27.283437993207869</v>
      </c>
      <c r="Q51" s="12">
        <f t="shared" si="26"/>
        <v>6.5480251183698881</v>
      </c>
      <c r="R51" s="9">
        <f t="shared" si="27"/>
        <v>14.125500000000001</v>
      </c>
      <c r="S51" s="13">
        <f t="shared" si="28"/>
        <v>0.46356059030617591</v>
      </c>
      <c r="T51" s="2">
        <f t="shared" si="29"/>
        <v>0.43</v>
      </c>
      <c r="U51" s="14">
        <f t="shared" si="30"/>
        <v>0.19933105383165564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0.21493105383165562</v>
      </c>
      <c r="AR51" s="9">
        <f t="shared" si="35"/>
        <v>136.875</v>
      </c>
      <c r="AS51" s="1">
        <f t="shared" si="36"/>
        <v>0.24</v>
      </c>
      <c r="AT51" s="1">
        <f t="shared" si="37"/>
        <v>515275</v>
      </c>
      <c r="AU51" s="1">
        <f t="shared" si="38"/>
        <v>24375212844.765892</v>
      </c>
    </row>
    <row r="52" spans="1:48" x14ac:dyDescent="0.15">
      <c r="C52" s="7">
        <v>10</v>
      </c>
      <c r="D52" s="7">
        <f t="shared" si="39"/>
        <v>10.2346270973615</v>
      </c>
      <c r="E52" s="10">
        <f t="shared" si="40"/>
        <v>15.545913127740301</v>
      </c>
      <c r="F52" s="7" t="s">
        <v>83</v>
      </c>
      <c r="G52" s="1">
        <v>11</v>
      </c>
      <c r="H52" s="9">
        <f t="shared" si="20"/>
        <v>10.2346270973615</v>
      </c>
      <c r="I52" s="9">
        <f t="shared" si="21"/>
        <v>283.38462709736149</v>
      </c>
      <c r="J52" s="9">
        <f t="shared" si="22"/>
        <v>6.3141316737082315E-2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192.24492592912122</v>
      </c>
      <c r="O52" s="9">
        <f t="shared" si="41"/>
        <v>68.97440399626953</v>
      </c>
      <c r="P52" s="9">
        <f t="shared" si="25"/>
        <v>4.3551346894799305</v>
      </c>
      <c r="Q52" s="12">
        <f t="shared" si="26"/>
        <v>1.0452323254751832</v>
      </c>
      <c r="R52" s="9">
        <f t="shared" si="27"/>
        <v>14.125500000000001</v>
      </c>
      <c r="S52" s="13">
        <f t="shared" si="28"/>
        <v>7.3996129374194405E-2</v>
      </c>
      <c r="T52" s="2">
        <f t="shared" si="29"/>
        <v>0.43</v>
      </c>
      <c r="U52" s="14">
        <f t="shared" si="30"/>
        <v>3.1818335630903596E-2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4.0238335630903593E-2</v>
      </c>
      <c r="AR52" s="9">
        <f t="shared" si="35"/>
        <v>136.875</v>
      </c>
      <c r="AS52" s="1">
        <f t="shared" si="36"/>
        <v>0.24</v>
      </c>
      <c r="AT52" s="1">
        <f t="shared" si="37"/>
        <v>515275</v>
      </c>
      <c r="AU52" s="1">
        <f t="shared" si="38"/>
        <v>4563407558.0843067</v>
      </c>
    </row>
    <row r="53" spans="1:48" x14ac:dyDescent="0.15">
      <c r="C53" s="7">
        <v>11</v>
      </c>
      <c r="D53" s="7">
        <f t="shared" si="39"/>
        <v>4.4477358146928898</v>
      </c>
      <c r="E53" s="10">
        <f t="shared" si="40"/>
        <v>10.2346270973615</v>
      </c>
      <c r="F53" s="7" t="s">
        <v>85</v>
      </c>
      <c r="G53" s="1">
        <v>12</v>
      </c>
      <c r="H53" s="9">
        <f t="shared" si="20"/>
        <v>4.4477358146928898</v>
      </c>
      <c r="I53" s="9">
        <f t="shared" si="21"/>
        <v>277.59773581469284</v>
      </c>
      <c r="J53" s="9">
        <f t="shared" si="22"/>
        <v>3.0849431861695122E-2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123.47551930678961</v>
      </c>
      <c r="P53" s="9">
        <f t="shared" si="25"/>
        <v>3.8091496194422265</v>
      </c>
      <c r="Q53" s="12">
        <f t="shared" si="26"/>
        <v>0.91419590866613432</v>
      </c>
      <c r="R53" s="9">
        <f t="shared" si="27"/>
        <v>14.125500000000001</v>
      </c>
      <c r="S53" s="13">
        <f t="shared" si="28"/>
        <v>6.4719543284565806E-2</v>
      </c>
      <c r="T53" s="2">
        <f t="shared" si="29"/>
        <v>0.43</v>
      </c>
      <c r="U53" s="14">
        <f t="shared" si="30"/>
        <v>2.7829403612363295E-2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3.6249403612363292E-2</v>
      </c>
      <c r="AR53" s="9">
        <f t="shared" si="35"/>
        <v>136.875</v>
      </c>
      <c r="AS53" s="1">
        <f t="shared" si="36"/>
        <v>0.24</v>
      </c>
      <c r="AT53" s="1">
        <f t="shared" si="37"/>
        <v>515275</v>
      </c>
      <c r="AU53" s="1">
        <f t="shared" si="38"/>
        <v>4111024967.2867131</v>
      </c>
      <c r="AV53" s="1">
        <f>SUM(AU42:AU53)</f>
        <v>163944688162.63297</v>
      </c>
    </row>
    <row r="54" spans="1:48" x14ac:dyDescent="0.15">
      <c r="C54" s="7">
        <v>12</v>
      </c>
      <c r="D54" s="7">
        <f t="shared" si="39"/>
        <v>1.7256751216577599</v>
      </c>
      <c r="E54" s="10">
        <f t="shared" si="40"/>
        <v>4.4477358146928898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2.7813910501935499</v>
      </c>
      <c r="E58" s="7"/>
      <c r="F58" s="7"/>
      <c r="G58" s="1">
        <v>1</v>
      </c>
      <c r="H58" s="9">
        <f t="shared" ref="H58:H69" si="42">E59</f>
        <v>2.7813910501935499</v>
      </c>
      <c r="I58" s="9">
        <f t="shared" ref="I58:I69" si="43">H58+273.15</f>
        <v>275.93139105019355</v>
      </c>
      <c r="J58" s="9">
        <f t="shared" ref="J58:J69" si="44">EXP(($C$15*(I58-$C$13))/($C$16*I58*$C$13))</f>
        <v>2.4960634817690047E-2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2.4902393336448769E-3</v>
      </c>
      <c r="Q58" s="12">
        <f t="shared" ref="Q58:Q69" si="48">P58*$B$60</f>
        <v>4.7314547339252663E-4</v>
      </c>
      <c r="R58" s="9">
        <f t="shared" ref="R58:R69" si="49">L58*$B$60</f>
        <v>1.8955666666666669E-2</v>
      </c>
      <c r="S58" s="13">
        <f t="shared" ref="S58:S69" si="50">Q58/R58</f>
        <v>2.4960634817690043E-2</v>
      </c>
      <c r="T58" s="2">
        <f t="shared" ref="T58:T69" si="51">$B$59/100</f>
        <v>0.01</v>
      </c>
      <c r="U58" s="14">
        <f t="shared" ref="U58:U69" si="52">S58*T58</f>
        <v>2.4960634817690043E-4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1.22496063481769E-2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23061.416666666668</v>
      </c>
      <c r="AU58" s="1">
        <f t="shared" ref="AU58:AU69" si="59">AT58*10000*AS58*0.67*AR58*AQ58</f>
        <v>3587748.4115125444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0.96845355082627504</v>
      </c>
      <c r="E59" s="10">
        <f t="shared" ref="E59:E70" si="61">D58</f>
        <v>2.7813910501935499</v>
      </c>
      <c r="F59" s="7" t="s">
        <v>83</v>
      </c>
      <c r="G59" s="1">
        <v>2</v>
      </c>
      <c r="H59" s="9">
        <f t="shared" si="42"/>
        <v>0.96845355082627504</v>
      </c>
      <c r="I59" s="9">
        <f t="shared" si="43"/>
        <v>274.11845355082625</v>
      </c>
      <c r="J59" s="9">
        <f t="shared" si="44"/>
        <v>1.9765190856221953E-2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0.19704309399968847</v>
      </c>
      <c r="P59" s="9">
        <f t="shared" si="47"/>
        <v>3.8945943598043256E-3</v>
      </c>
      <c r="Q59" s="12">
        <f t="shared" si="48"/>
        <v>7.3997292836282182E-4</v>
      </c>
      <c r="R59" s="9">
        <f t="shared" si="49"/>
        <v>1.8955666666666669E-2</v>
      </c>
      <c r="S59" s="13">
        <f t="shared" si="50"/>
        <v>3.9037030001379799E-2</v>
      </c>
      <c r="T59" s="2">
        <f t="shared" si="51"/>
        <v>0.01</v>
      </c>
      <c r="U59" s="14">
        <f t="shared" si="52"/>
        <v>3.90370300013798E-4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1.2390370300013798E-2</v>
      </c>
      <c r="AR59" s="9">
        <f t="shared" si="56"/>
        <v>9.9766666666666666</v>
      </c>
      <c r="AS59" s="1">
        <f t="shared" si="57"/>
        <v>0.19</v>
      </c>
      <c r="AT59" s="1">
        <f t="shared" si="58"/>
        <v>23061.416666666668</v>
      </c>
      <c r="AU59" s="1">
        <f t="shared" si="59"/>
        <v>3628976.3195976252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-3.2221740296968799</v>
      </c>
      <c r="E60" s="10">
        <f t="shared" si="61"/>
        <v>0.96845355082627504</v>
      </c>
      <c r="F60" s="7" t="s">
        <v>83</v>
      </c>
      <c r="G60" s="1">
        <v>3</v>
      </c>
      <c r="H60" s="9">
        <f t="shared" si="42"/>
        <v>-3.2221740296968799</v>
      </c>
      <c r="I60" s="9">
        <f t="shared" si="43"/>
        <v>269.9278259703031</v>
      </c>
      <c r="J60" s="9">
        <f t="shared" si="44"/>
        <v>1.1386960076269896E-2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0.29291516630655079</v>
      </c>
      <c r="P60" s="9">
        <f t="shared" si="47"/>
        <v>3.3354133044666509E-3</v>
      </c>
      <c r="Q60" s="12">
        <f t="shared" si="48"/>
        <v>6.3372852784866372E-4</v>
      </c>
      <c r="R60" s="9">
        <f t="shared" si="49"/>
        <v>1.8955666666666669E-2</v>
      </c>
      <c r="S60" s="13">
        <f t="shared" si="50"/>
        <v>3.3432141374540432E-2</v>
      </c>
      <c r="T60" s="2">
        <f t="shared" si="51"/>
        <v>0.01</v>
      </c>
      <c r="U60" s="14">
        <f t="shared" si="52"/>
        <v>3.3432141374540431E-4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1.2334321413745405E-2</v>
      </c>
      <c r="AR60" s="9">
        <f t="shared" si="56"/>
        <v>9.9766666666666666</v>
      </c>
      <c r="AS60" s="1">
        <f t="shared" si="57"/>
        <v>0.19</v>
      </c>
      <c r="AT60" s="1">
        <f t="shared" si="58"/>
        <v>23061.416666666668</v>
      </c>
      <c r="AU60" s="1">
        <f t="shared" si="59"/>
        <v>3612560.3387929522</v>
      </c>
    </row>
    <row r="61" spans="1:48" x14ac:dyDescent="0.15">
      <c r="C61" s="7">
        <v>3</v>
      </c>
      <c r="D61" s="7">
        <f t="shared" si="60"/>
        <v>0.28794618180896098</v>
      </c>
      <c r="E61" s="10">
        <f t="shared" si="61"/>
        <v>-3.2221740296968799</v>
      </c>
      <c r="F61" s="7" t="s">
        <v>83</v>
      </c>
      <c r="G61" s="1">
        <v>4</v>
      </c>
      <c r="H61" s="9">
        <f t="shared" si="42"/>
        <v>0.28794618180896098</v>
      </c>
      <c r="I61" s="9">
        <f t="shared" si="43"/>
        <v>273.43794618180891</v>
      </c>
      <c r="J61" s="9">
        <f t="shared" si="44"/>
        <v>1.8092952547618155E-2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0.38934641966875083</v>
      </c>
      <c r="P61" s="9">
        <f t="shared" si="47"/>
        <v>7.0444262956517326E-3</v>
      </c>
      <c r="Q61" s="12">
        <f t="shared" si="48"/>
        <v>1.3384409961738292E-3</v>
      </c>
      <c r="R61" s="9">
        <f t="shared" si="49"/>
        <v>1.8955666666666669E-2</v>
      </c>
      <c r="S61" s="13">
        <f t="shared" si="50"/>
        <v>7.0609017330287988E-2</v>
      </c>
      <c r="T61" s="2">
        <f t="shared" si="51"/>
        <v>0.01</v>
      </c>
      <c r="U61" s="14">
        <f t="shared" si="52"/>
        <v>7.060901733028799E-4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1.270609017330288E-2</v>
      </c>
      <c r="AR61" s="9">
        <f t="shared" si="56"/>
        <v>9.9766666666666666</v>
      </c>
      <c r="AS61" s="1">
        <f t="shared" si="57"/>
        <v>0.19</v>
      </c>
      <c r="AT61" s="1">
        <f t="shared" si="58"/>
        <v>23061.416666666668</v>
      </c>
      <c r="AU61" s="1">
        <f t="shared" si="59"/>
        <v>3721446.5134699722</v>
      </c>
    </row>
    <row r="62" spans="1:48" x14ac:dyDescent="0.15">
      <c r="C62" s="7">
        <v>4</v>
      </c>
      <c r="D62" s="7">
        <f t="shared" si="60"/>
        <v>12.6980511925454</v>
      </c>
      <c r="E62" s="10">
        <f t="shared" si="61"/>
        <v>0.28794618180896098</v>
      </c>
      <c r="F62" s="7" t="s">
        <v>83</v>
      </c>
      <c r="G62" s="1">
        <v>5</v>
      </c>
      <c r="H62" s="9">
        <f t="shared" si="42"/>
        <v>12.6980511925454</v>
      </c>
      <c r="I62" s="9">
        <f t="shared" si="43"/>
        <v>285.84805119254537</v>
      </c>
      <c r="J62" s="9">
        <f t="shared" si="44"/>
        <v>8.4900396144601487E-2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0.36318689370444418</v>
      </c>
      <c r="O62" s="9">
        <f t="shared" si="62"/>
        <v>0.1188817663353216</v>
      </c>
      <c r="P62" s="9">
        <f t="shared" si="47"/>
        <v>1.0093109056238753E-2</v>
      </c>
      <c r="Q62" s="12">
        <f t="shared" si="48"/>
        <v>1.9176907206853631E-3</v>
      </c>
      <c r="R62" s="9">
        <f t="shared" si="49"/>
        <v>1.8955666666666669E-2</v>
      </c>
      <c r="S62" s="13">
        <f t="shared" si="50"/>
        <v>0.10116714723927916</v>
      </c>
      <c r="T62" s="2">
        <f t="shared" si="51"/>
        <v>0.01</v>
      </c>
      <c r="U62" s="14">
        <f t="shared" si="52"/>
        <v>1.0116714723927916E-3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1.3011671472392792E-2</v>
      </c>
      <c r="AR62" s="9">
        <f t="shared" si="56"/>
        <v>9.9766666666666666</v>
      </c>
      <c r="AS62" s="1">
        <f t="shared" si="57"/>
        <v>0.19</v>
      </c>
      <c r="AT62" s="1">
        <f t="shared" si="58"/>
        <v>23061.416666666668</v>
      </c>
      <c r="AU62" s="1">
        <f t="shared" si="59"/>
        <v>3810947.2524517546</v>
      </c>
    </row>
    <row r="63" spans="1:48" x14ac:dyDescent="0.15">
      <c r="C63" s="7">
        <v>5</v>
      </c>
      <c r="D63" s="7">
        <f t="shared" si="60"/>
        <v>16.848833452392899</v>
      </c>
      <c r="E63" s="10">
        <f t="shared" si="61"/>
        <v>12.6980511925454</v>
      </c>
      <c r="F63" s="7" t="s">
        <v>85</v>
      </c>
      <c r="G63" s="1">
        <v>6</v>
      </c>
      <c r="H63" s="9">
        <f t="shared" si="42"/>
        <v>16.848833452392899</v>
      </c>
      <c r="I63" s="9">
        <f t="shared" si="43"/>
        <v>289.99883345239289</v>
      </c>
      <c r="J63" s="9">
        <f t="shared" si="44"/>
        <v>0.13824441251482877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0.20855532394574952</v>
      </c>
      <c r="P63" s="9">
        <f t="shared" si="47"/>
        <v>2.8831608235719945E-2</v>
      </c>
      <c r="Q63" s="12">
        <f t="shared" si="48"/>
        <v>5.4780055647867896E-3</v>
      </c>
      <c r="R63" s="9">
        <f t="shared" si="49"/>
        <v>1.8955666666666669E-2</v>
      </c>
      <c r="S63" s="13">
        <f t="shared" si="50"/>
        <v>0.28899039327484072</v>
      </c>
      <c r="T63" s="2">
        <f t="shared" si="51"/>
        <v>0.01</v>
      </c>
      <c r="U63" s="14">
        <f t="shared" si="52"/>
        <v>2.8899039327484072E-3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1.4889903932748407E-2</v>
      </c>
      <c r="AR63" s="9">
        <f t="shared" si="56"/>
        <v>9.9766666666666666</v>
      </c>
      <c r="AS63" s="1">
        <f t="shared" si="57"/>
        <v>0.19</v>
      </c>
      <c r="AT63" s="1">
        <f t="shared" si="58"/>
        <v>23061.416666666668</v>
      </c>
      <c r="AU63" s="1">
        <f t="shared" si="59"/>
        <v>4361056.809816842</v>
      </c>
    </row>
    <row r="64" spans="1:48" x14ac:dyDescent="0.15">
      <c r="C64" s="7">
        <v>6</v>
      </c>
      <c r="D64" s="7">
        <f t="shared" si="60"/>
        <v>18.3668229742634</v>
      </c>
      <c r="E64" s="10">
        <f t="shared" si="61"/>
        <v>16.848833452392899</v>
      </c>
      <c r="F64" s="7" t="s">
        <v>83</v>
      </c>
      <c r="G64" s="1">
        <v>7</v>
      </c>
      <c r="H64" s="9">
        <f t="shared" si="42"/>
        <v>18.3668229742634</v>
      </c>
      <c r="I64" s="9">
        <f t="shared" si="43"/>
        <v>291.51682297426339</v>
      </c>
      <c r="J64" s="9">
        <f t="shared" si="44"/>
        <v>0.16465571680153979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0.27949038237669621</v>
      </c>
      <c r="P64" s="9">
        <f t="shared" si="47"/>
        <v>4.6019689249371359E-2</v>
      </c>
      <c r="Q64" s="12">
        <f t="shared" si="48"/>
        <v>8.7437409573805584E-3</v>
      </c>
      <c r="R64" s="9">
        <f t="shared" si="49"/>
        <v>1.8955666666666669E-2</v>
      </c>
      <c r="S64" s="13">
        <f t="shared" si="50"/>
        <v>0.46127319661915822</v>
      </c>
      <c r="T64" s="2">
        <f t="shared" si="51"/>
        <v>0.01</v>
      </c>
      <c r="U64" s="14">
        <f t="shared" si="52"/>
        <v>4.6127319661915826E-3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2.4712731966191583E-2</v>
      </c>
      <c r="AR64" s="9">
        <f t="shared" si="56"/>
        <v>9.9766666666666666</v>
      </c>
      <c r="AS64" s="1">
        <f t="shared" si="57"/>
        <v>0.19</v>
      </c>
      <c r="AT64" s="1">
        <f t="shared" si="58"/>
        <v>23061.416666666668</v>
      </c>
      <c r="AU64" s="1">
        <f t="shared" si="59"/>
        <v>7238033.8057993837</v>
      </c>
    </row>
    <row r="65" spans="1:48" x14ac:dyDescent="0.15">
      <c r="C65" s="7">
        <v>7</v>
      </c>
      <c r="D65" s="7">
        <f t="shared" si="60"/>
        <v>20.177042513705</v>
      </c>
      <c r="E65" s="10">
        <f t="shared" si="61"/>
        <v>18.3668229742634</v>
      </c>
      <c r="F65" s="7" t="s">
        <v>83</v>
      </c>
      <c r="G65" s="1">
        <v>8</v>
      </c>
      <c r="H65" s="9">
        <f t="shared" si="42"/>
        <v>20.177042513705</v>
      </c>
      <c r="I65" s="9">
        <f t="shared" si="43"/>
        <v>293.32704251370495</v>
      </c>
      <c r="J65" s="9">
        <f t="shared" si="44"/>
        <v>0.20234659071207711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0.33323735979399149</v>
      </c>
      <c r="P65" s="9">
        <f t="shared" si="47"/>
        <v>6.7429443652207974E-2</v>
      </c>
      <c r="Q65" s="12">
        <f t="shared" si="48"/>
        <v>1.2811594293919515E-2</v>
      </c>
      <c r="R65" s="9">
        <f t="shared" si="49"/>
        <v>1.8955666666666669E-2</v>
      </c>
      <c r="S65" s="13">
        <f t="shared" si="50"/>
        <v>0.67587146995196756</v>
      </c>
      <c r="T65" s="2">
        <f t="shared" si="51"/>
        <v>0.01</v>
      </c>
      <c r="U65" s="14">
        <f t="shared" si="52"/>
        <v>6.7587146995196756E-3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2.6858714699519677E-2</v>
      </c>
      <c r="AR65" s="9">
        <f t="shared" si="56"/>
        <v>9.9766666666666666</v>
      </c>
      <c r="AS65" s="1">
        <f t="shared" si="57"/>
        <v>0.19</v>
      </c>
      <c r="AT65" s="1">
        <f t="shared" si="58"/>
        <v>23061.416666666668</v>
      </c>
      <c r="AU65" s="1">
        <f t="shared" si="59"/>
        <v>7866563.892709245</v>
      </c>
    </row>
    <row r="66" spans="1:48" x14ac:dyDescent="0.15">
      <c r="C66" s="7">
        <v>8</v>
      </c>
      <c r="D66" s="7">
        <f t="shared" si="60"/>
        <v>20.424253874849501</v>
      </c>
      <c r="E66" s="10">
        <f t="shared" si="61"/>
        <v>20.177042513705</v>
      </c>
      <c r="F66" s="7" t="s">
        <v>83</v>
      </c>
      <c r="G66" s="1">
        <v>9</v>
      </c>
      <c r="H66" s="9">
        <f t="shared" si="42"/>
        <v>20.424253874849501</v>
      </c>
      <c r="I66" s="9">
        <f t="shared" si="43"/>
        <v>293.57425387484949</v>
      </c>
      <c r="J66" s="9">
        <f t="shared" si="44"/>
        <v>0.20808238897183515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0.36557458280845018</v>
      </c>
      <c r="P66" s="9">
        <f t="shared" si="47"/>
        <v>7.6069632538164289E-2</v>
      </c>
      <c r="Q66" s="12">
        <f t="shared" si="48"/>
        <v>1.4453230182251215E-2</v>
      </c>
      <c r="R66" s="9">
        <f t="shared" si="49"/>
        <v>1.8955666666666669E-2</v>
      </c>
      <c r="S66" s="13">
        <f t="shared" si="50"/>
        <v>0.76247543472934465</v>
      </c>
      <c r="T66" s="2">
        <f t="shared" si="51"/>
        <v>0.01</v>
      </c>
      <c r="U66" s="14">
        <f t="shared" si="52"/>
        <v>7.6247543472934467E-3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2.7724754347293448E-2</v>
      </c>
      <c r="AR66" s="9">
        <f t="shared" si="56"/>
        <v>9.9766666666666666</v>
      </c>
      <c r="AS66" s="1">
        <f t="shared" si="57"/>
        <v>0.19</v>
      </c>
      <c r="AT66" s="1">
        <f t="shared" si="58"/>
        <v>23061.416666666668</v>
      </c>
      <c r="AU66" s="1">
        <f t="shared" si="59"/>
        <v>8120215.5025889091</v>
      </c>
    </row>
    <row r="67" spans="1:48" x14ac:dyDescent="0.15">
      <c r="C67" s="7">
        <v>9</v>
      </c>
      <c r="D67" s="7">
        <f t="shared" si="60"/>
        <v>15.545913127740301</v>
      </c>
      <c r="E67" s="10">
        <f t="shared" si="61"/>
        <v>20.424253874849501</v>
      </c>
      <c r="F67" s="7" t="s">
        <v>83</v>
      </c>
      <c r="G67" s="1">
        <v>10</v>
      </c>
      <c r="H67" s="9">
        <f t="shared" si="42"/>
        <v>15.545913127740301</v>
      </c>
      <c r="I67" s="9">
        <f t="shared" si="43"/>
        <v>288.69591312774025</v>
      </c>
      <c r="J67" s="9">
        <f t="shared" si="44"/>
        <v>0.11880623420938984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0.38927161693695256</v>
      </c>
      <c r="P67" s="9">
        <f t="shared" si="47"/>
        <v>4.6247894892879469E-2</v>
      </c>
      <c r="Q67" s="12">
        <f t="shared" si="48"/>
        <v>8.7871000296470998E-3</v>
      </c>
      <c r="R67" s="9">
        <f t="shared" si="49"/>
        <v>1.8955666666666669E-2</v>
      </c>
      <c r="S67" s="13">
        <f t="shared" si="50"/>
        <v>0.46356059030617575</v>
      </c>
      <c r="T67" s="2">
        <f t="shared" si="51"/>
        <v>0.01</v>
      </c>
      <c r="U67" s="14">
        <f t="shared" si="52"/>
        <v>4.6356059030617574E-3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2.4735605903061758E-2</v>
      </c>
      <c r="AR67" s="9">
        <f t="shared" si="56"/>
        <v>9.9766666666666666</v>
      </c>
      <c r="AS67" s="1">
        <f t="shared" si="57"/>
        <v>0.19</v>
      </c>
      <c r="AT67" s="1">
        <f t="shared" si="58"/>
        <v>23061.416666666668</v>
      </c>
      <c r="AU67" s="1">
        <f t="shared" si="59"/>
        <v>7244733.2807325693</v>
      </c>
    </row>
    <row r="68" spans="1:48" x14ac:dyDescent="0.15">
      <c r="C68" s="7">
        <v>10</v>
      </c>
      <c r="D68" s="7">
        <f t="shared" si="60"/>
        <v>10.2346270973615</v>
      </c>
      <c r="E68" s="10">
        <f t="shared" si="61"/>
        <v>15.545913127740301</v>
      </c>
      <c r="F68" s="7" t="s">
        <v>83</v>
      </c>
      <c r="G68" s="1">
        <v>11</v>
      </c>
      <c r="H68" s="9">
        <f t="shared" si="42"/>
        <v>10.2346270973615</v>
      </c>
      <c r="I68" s="9">
        <f t="shared" si="43"/>
        <v>283.38462709736149</v>
      </c>
      <c r="J68" s="9">
        <f t="shared" si="44"/>
        <v>6.3141316737082315E-2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0.32587253594186949</v>
      </c>
      <c r="O68" s="9">
        <f t="shared" si="62"/>
        <v>0.11691785276887029</v>
      </c>
      <c r="P68" s="9">
        <f t="shared" si="47"/>
        <v>7.3823471738987956E-3</v>
      </c>
      <c r="Q68" s="12">
        <f t="shared" si="48"/>
        <v>1.4026459630407712E-3</v>
      </c>
      <c r="R68" s="9">
        <f t="shared" si="49"/>
        <v>1.8955666666666669E-2</v>
      </c>
      <c r="S68" s="13">
        <f t="shared" si="50"/>
        <v>7.3996129374194405E-2</v>
      </c>
      <c r="T68" s="2">
        <f t="shared" si="51"/>
        <v>0.01</v>
      </c>
      <c r="U68" s="14">
        <f t="shared" si="52"/>
        <v>7.399612937419441E-4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1.2739961293741945E-2</v>
      </c>
      <c r="AR68" s="9">
        <f t="shared" si="56"/>
        <v>9.9766666666666666</v>
      </c>
      <c r="AS68" s="1">
        <f t="shared" si="57"/>
        <v>0.19</v>
      </c>
      <c r="AT68" s="1">
        <f t="shared" si="58"/>
        <v>23061.416666666668</v>
      </c>
      <c r="AU68" s="1">
        <f t="shared" si="59"/>
        <v>3731366.9186729924</v>
      </c>
    </row>
    <row r="69" spans="1:48" x14ac:dyDescent="0.15">
      <c r="C69" s="7">
        <v>11</v>
      </c>
      <c r="D69" s="7">
        <f t="shared" si="60"/>
        <v>4.4477358146928898</v>
      </c>
      <c r="E69" s="10">
        <f t="shared" si="61"/>
        <v>10.2346270973615</v>
      </c>
      <c r="F69" s="7" t="s">
        <v>85</v>
      </c>
      <c r="G69" s="1">
        <v>12</v>
      </c>
      <c r="H69" s="9">
        <f t="shared" si="42"/>
        <v>4.4477358146928898</v>
      </c>
      <c r="I69" s="9">
        <f t="shared" si="43"/>
        <v>277.59773581469284</v>
      </c>
      <c r="J69" s="9">
        <f t="shared" si="44"/>
        <v>3.0849431861695122E-2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0.20930217226163816</v>
      </c>
      <c r="P69" s="9">
        <f t="shared" si="47"/>
        <v>6.4568531016901817E-3</v>
      </c>
      <c r="Q69" s="12">
        <f t="shared" si="48"/>
        <v>1.2268020893211346E-3</v>
      </c>
      <c r="R69" s="9">
        <f t="shared" si="49"/>
        <v>1.8955666666666669E-2</v>
      </c>
      <c r="S69" s="13">
        <f t="shared" si="50"/>
        <v>6.4719543284565806E-2</v>
      </c>
      <c r="T69" s="2">
        <f t="shared" si="51"/>
        <v>0.01</v>
      </c>
      <c r="U69" s="14">
        <f t="shared" si="52"/>
        <v>6.4719543284565812E-4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1.2647195432845659E-2</v>
      </c>
      <c r="AR69" s="9">
        <f t="shared" si="56"/>
        <v>9.9766666666666666</v>
      </c>
      <c r="AS69" s="1">
        <f t="shared" si="57"/>
        <v>0.19</v>
      </c>
      <c r="AT69" s="1">
        <f t="shared" si="58"/>
        <v>23061.416666666668</v>
      </c>
      <c r="AU69" s="1">
        <f t="shared" si="59"/>
        <v>3704197.0194441262</v>
      </c>
      <c r="AV69" s="1">
        <f>SUM(AU58:AU69)</f>
        <v>60627846.065588921</v>
      </c>
    </row>
    <row r="70" spans="1:48" x14ac:dyDescent="0.15">
      <c r="C70" s="7">
        <v>12</v>
      </c>
      <c r="D70" s="7">
        <f t="shared" si="60"/>
        <v>1.7256751216577599</v>
      </c>
      <c r="E70" s="10">
        <f t="shared" si="61"/>
        <v>4.4477358146928898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2.7813910501935499</v>
      </c>
      <c r="E73" s="7"/>
      <c r="F73" s="7"/>
      <c r="G73" s="1">
        <v>1</v>
      </c>
      <c r="H73" s="9">
        <f t="shared" ref="H73:H84" si="63">E74</f>
        <v>2.7813910501935499</v>
      </c>
      <c r="I73" s="9">
        <f t="shared" ref="I73:I84" si="64">H73+273.15</f>
        <v>275.93139105019355</v>
      </c>
      <c r="J73" s="9">
        <f t="shared" ref="J73:J84" si="65">EXP(($C$15*(I73-$C$13))/($C$16*I73*$C$13))</f>
        <v>2.4960634817690047E-2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2.7331895125370606E-3</v>
      </c>
      <c r="Q73" s="12">
        <f t="shared" ref="Q73:Q84" si="69">P73*$B$75</f>
        <v>4.9197411225667092E-4</v>
      </c>
      <c r="R73" s="9">
        <f t="shared" ref="R73:R84" si="70">L73*$B$75</f>
        <v>1.9710000000000002E-2</v>
      </c>
      <c r="S73" s="13">
        <f t="shared" ref="S73:S84" si="71">Q73/R73</f>
        <v>2.496063481769005E-2</v>
      </c>
      <c r="T73" s="2">
        <f t="shared" ref="T73:T84" si="72">$B$74/100</f>
        <v>0.01</v>
      </c>
      <c r="U73" s="14">
        <f t="shared" ref="U73:U84" si="73">S73*T73</f>
        <v>2.4960634817690049E-4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1.28496063481769E-2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3683.6666666666665</v>
      </c>
      <c r="AU73" s="1">
        <f t="shared" ref="AU73:AU84" si="80">AT73*10000*AS73*0.67*AR73*AQ73</f>
        <v>625074.20081582502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0.96845355082627504</v>
      </c>
      <c r="E74" s="10">
        <f t="shared" ref="E74:E85" si="82">D73</f>
        <v>2.7813910501935499</v>
      </c>
      <c r="F74" s="7" t="s">
        <v>83</v>
      </c>
      <c r="G74" s="1">
        <v>2</v>
      </c>
      <c r="H74" s="9">
        <f t="shared" si="63"/>
        <v>0.96845355082627504</v>
      </c>
      <c r="I74" s="9">
        <f t="shared" si="64"/>
        <v>274.11845355082625</v>
      </c>
      <c r="J74" s="9">
        <f t="shared" si="65"/>
        <v>1.9765190856221953E-2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0.21626681048746296</v>
      </c>
      <c r="P74" s="9">
        <f t="shared" si="68"/>
        <v>4.274554785151089E-3</v>
      </c>
      <c r="Q74" s="12">
        <f t="shared" si="69"/>
        <v>7.6941986132719601E-4</v>
      </c>
      <c r="R74" s="9">
        <f t="shared" si="70"/>
        <v>1.9710000000000002E-2</v>
      </c>
      <c r="S74" s="13">
        <f t="shared" si="71"/>
        <v>3.9037030001379806E-2</v>
      </c>
      <c r="T74" s="2">
        <f t="shared" si="72"/>
        <v>0.01</v>
      </c>
      <c r="U74" s="14">
        <f t="shared" si="73"/>
        <v>3.9037030001379806E-4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1.2990370300013798E-2</v>
      </c>
      <c r="AR74" s="9">
        <f t="shared" si="77"/>
        <v>10.950000000000001</v>
      </c>
      <c r="AS74" s="1">
        <f t="shared" si="78"/>
        <v>0.18</v>
      </c>
      <c r="AT74" s="1">
        <f t="shared" si="79"/>
        <v>3683.6666666666665</v>
      </c>
      <c r="AU74" s="1">
        <f t="shared" si="80"/>
        <v>631921.71912214335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-3.2221740296968799</v>
      </c>
      <c r="E75" s="10">
        <f t="shared" si="82"/>
        <v>0.96845355082627504</v>
      </c>
      <c r="F75" s="7" t="s">
        <v>83</v>
      </c>
      <c r="G75" s="1">
        <v>3</v>
      </c>
      <c r="H75" s="9">
        <f t="shared" si="63"/>
        <v>-3.2221740296968799</v>
      </c>
      <c r="I75" s="9">
        <f t="shared" si="64"/>
        <v>269.9278259703031</v>
      </c>
      <c r="J75" s="9">
        <f t="shared" si="65"/>
        <v>1.1386960076269896E-2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0.32149225570231188</v>
      </c>
      <c r="P75" s="9">
        <f t="shared" si="68"/>
        <v>3.6608194805121783E-3</v>
      </c>
      <c r="Q75" s="12">
        <f t="shared" si="69"/>
        <v>6.5894750649219205E-4</v>
      </c>
      <c r="R75" s="9">
        <f t="shared" si="70"/>
        <v>1.9710000000000002E-2</v>
      </c>
      <c r="S75" s="13">
        <f t="shared" si="71"/>
        <v>3.3432141374540439E-2</v>
      </c>
      <c r="T75" s="2">
        <f t="shared" si="72"/>
        <v>0.01</v>
      </c>
      <c r="U75" s="14">
        <f t="shared" si="73"/>
        <v>3.3432141374540442E-4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1.2934321413745405E-2</v>
      </c>
      <c r="AR75" s="9">
        <f t="shared" si="77"/>
        <v>10.950000000000001</v>
      </c>
      <c r="AS75" s="1">
        <f t="shared" si="78"/>
        <v>0.18</v>
      </c>
      <c r="AT75" s="1">
        <f t="shared" si="79"/>
        <v>3683.6666666666665</v>
      </c>
      <c r="AU75" s="1">
        <f t="shared" si="80"/>
        <v>629195.19880381436</v>
      </c>
    </row>
    <row r="76" spans="1:48" x14ac:dyDescent="0.15">
      <c r="C76" s="7">
        <v>3</v>
      </c>
      <c r="D76" s="7">
        <f t="shared" si="81"/>
        <v>0.28794618180896098</v>
      </c>
      <c r="E76" s="10">
        <f t="shared" si="82"/>
        <v>-3.2221740296968799</v>
      </c>
      <c r="F76" s="7" t="s">
        <v>83</v>
      </c>
      <c r="G76" s="1">
        <v>4</v>
      </c>
      <c r="H76" s="9">
        <f t="shared" si="63"/>
        <v>0.28794618180896098</v>
      </c>
      <c r="I76" s="9">
        <f t="shared" si="64"/>
        <v>273.43794618180891</v>
      </c>
      <c r="J76" s="9">
        <f t="shared" si="65"/>
        <v>1.8092952547618155E-2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0.42733143622179975</v>
      </c>
      <c r="P76" s="9">
        <f t="shared" si="68"/>
        <v>7.731687397666537E-3</v>
      </c>
      <c r="Q76" s="12">
        <f t="shared" si="69"/>
        <v>1.3917037315799765E-3</v>
      </c>
      <c r="R76" s="9">
        <f t="shared" si="70"/>
        <v>1.9710000000000002E-2</v>
      </c>
      <c r="S76" s="13">
        <f t="shared" si="71"/>
        <v>7.0609017330287988E-2</v>
      </c>
      <c r="T76" s="2">
        <f t="shared" si="72"/>
        <v>0.01</v>
      </c>
      <c r="U76" s="14">
        <f t="shared" si="73"/>
        <v>7.060901733028799E-4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1.330609017330288E-2</v>
      </c>
      <c r="AR76" s="9">
        <f t="shared" si="77"/>
        <v>10.950000000000001</v>
      </c>
      <c r="AS76" s="1">
        <f t="shared" si="78"/>
        <v>0.18</v>
      </c>
      <c r="AT76" s="1">
        <f t="shared" si="79"/>
        <v>3683.6666666666665</v>
      </c>
      <c r="AU76" s="1">
        <f t="shared" si="80"/>
        <v>647280.03766750847</v>
      </c>
    </row>
    <row r="77" spans="1:48" x14ac:dyDescent="0.15">
      <c r="C77" s="7">
        <v>4</v>
      </c>
      <c r="D77" s="7">
        <f t="shared" si="81"/>
        <v>12.6980511925454</v>
      </c>
      <c r="E77" s="10">
        <f t="shared" si="82"/>
        <v>0.28794618180896098</v>
      </c>
      <c r="F77" s="7" t="s">
        <v>83</v>
      </c>
      <c r="G77" s="1">
        <v>5</v>
      </c>
      <c r="H77" s="9">
        <f t="shared" si="63"/>
        <v>12.6980511925454</v>
      </c>
      <c r="I77" s="9">
        <f t="shared" si="64"/>
        <v>285.84805119254537</v>
      </c>
      <c r="J77" s="9">
        <f t="shared" si="65"/>
        <v>8.4900396144601487E-2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0.39861976138292654</v>
      </c>
      <c r="O77" s="9">
        <f t="shared" si="83"/>
        <v>0.1304799874412067</v>
      </c>
      <c r="P77" s="9">
        <f t="shared" si="68"/>
        <v>1.1077802622701076E-2</v>
      </c>
      <c r="Q77" s="12">
        <f t="shared" si="69"/>
        <v>1.9940044720861937E-3</v>
      </c>
      <c r="R77" s="9">
        <f t="shared" si="70"/>
        <v>1.9710000000000002E-2</v>
      </c>
      <c r="S77" s="13">
        <f t="shared" si="71"/>
        <v>0.10116714723927922</v>
      </c>
      <c r="T77" s="2">
        <f t="shared" si="72"/>
        <v>0.01</v>
      </c>
      <c r="U77" s="14">
        <f t="shared" si="73"/>
        <v>1.0116714723927922E-3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1.3611671472392792E-2</v>
      </c>
      <c r="AR77" s="9">
        <f t="shared" si="77"/>
        <v>10.950000000000001</v>
      </c>
      <c r="AS77" s="1">
        <f t="shared" si="78"/>
        <v>0.18</v>
      </c>
      <c r="AT77" s="1">
        <f t="shared" si="79"/>
        <v>3683.6666666666665</v>
      </c>
      <c r="AU77" s="1">
        <f t="shared" si="80"/>
        <v>662145.16124695481</v>
      </c>
    </row>
    <row r="78" spans="1:48" x14ac:dyDescent="0.15">
      <c r="C78" s="7">
        <v>5</v>
      </c>
      <c r="D78" s="7">
        <f t="shared" si="81"/>
        <v>16.848833452392899</v>
      </c>
      <c r="E78" s="10">
        <f t="shared" si="82"/>
        <v>12.6980511925454</v>
      </c>
      <c r="F78" s="7" t="s">
        <v>85</v>
      </c>
      <c r="G78" s="1">
        <v>6</v>
      </c>
      <c r="H78" s="9">
        <f t="shared" si="63"/>
        <v>16.848833452392899</v>
      </c>
      <c r="I78" s="9">
        <f t="shared" si="64"/>
        <v>289.99883345239289</v>
      </c>
      <c r="J78" s="9">
        <f t="shared" si="65"/>
        <v>0.13824441251482877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0.22890218481850563</v>
      </c>
      <c r="P78" s="9">
        <f t="shared" si="68"/>
        <v>3.1644448063595072E-2</v>
      </c>
      <c r="Q78" s="12">
        <f t="shared" si="69"/>
        <v>5.6960006514471129E-3</v>
      </c>
      <c r="R78" s="9">
        <f t="shared" si="70"/>
        <v>1.9710000000000002E-2</v>
      </c>
      <c r="S78" s="13">
        <f t="shared" si="71"/>
        <v>0.28899039327484083</v>
      </c>
      <c r="T78" s="2">
        <f t="shared" si="72"/>
        <v>0.01</v>
      </c>
      <c r="U78" s="14">
        <f t="shared" si="73"/>
        <v>2.8899039327484085E-3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1.5489903932748409E-2</v>
      </c>
      <c r="AR78" s="9">
        <f t="shared" si="77"/>
        <v>10.950000000000001</v>
      </c>
      <c r="AS78" s="1">
        <f t="shared" si="78"/>
        <v>0.18</v>
      </c>
      <c r="AT78" s="1">
        <f t="shared" si="79"/>
        <v>3683.6666666666665</v>
      </c>
      <c r="AU78" s="1">
        <f t="shared" si="80"/>
        <v>753512.52475141734</v>
      </c>
    </row>
    <row r="79" spans="1:48" x14ac:dyDescent="0.15">
      <c r="C79" s="7">
        <v>6</v>
      </c>
      <c r="D79" s="7">
        <f t="shared" si="81"/>
        <v>18.3668229742634</v>
      </c>
      <c r="E79" s="10">
        <f t="shared" si="82"/>
        <v>16.848833452392899</v>
      </c>
      <c r="F79" s="7" t="s">
        <v>83</v>
      </c>
      <c r="G79" s="1">
        <v>7</v>
      </c>
      <c r="H79" s="9">
        <f t="shared" si="63"/>
        <v>18.3668229742634</v>
      </c>
      <c r="I79" s="9">
        <f t="shared" si="64"/>
        <v>291.51682297426339</v>
      </c>
      <c r="J79" s="9">
        <f t="shared" si="65"/>
        <v>0.16465571680153979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0.30675773675491058</v>
      </c>
      <c r="P79" s="9">
        <f t="shared" si="68"/>
        <v>5.0509415029797847E-2</v>
      </c>
      <c r="Q79" s="12">
        <f t="shared" si="69"/>
        <v>9.0916947053636121E-3</v>
      </c>
      <c r="R79" s="9">
        <f t="shared" si="70"/>
        <v>1.9710000000000002E-2</v>
      </c>
      <c r="S79" s="13">
        <f t="shared" si="71"/>
        <v>0.46127319661915839</v>
      </c>
      <c r="T79" s="2">
        <f t="shared" si="72"/>
        <v>0.01</v>
      </c>
      <c r="U79" s="14">
        <f t="shared" si="73"/>
        <v>4.6127319661915843E-3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2.6212731966191585E-2</v>
      </c>
      <c r="AR79" s="9">
        <f t="shared" si="77"/>
        <v>10.950000000000001</v>
      </c>
      <c r="AS79" s="1">
        <f t="shared" si="78"/>
        <v>0.18</v>
      </c>
      <c r="AT79" s="1">
        <f t="shared" si="79"/>
        <v>3683.6666666666665</v>
      </c>
      <c r="AU79" s="1">
        <f t="shared" si="80"/>
        <v>1275128.7503287073</v>
      </c>
    </row>
    <row r="80" spans="1:48" x14ac:dyDescent="0.15">
      <c r="C80" s="7">
        <v>7</v>
      </c>
      <c r="D80" s="7">
        <f t="shared" si="81"/>
        <v>20.177042513705</v>
      </c>
      <c r="E80" s="10">
        <f t="shared" si="82"/>
        <v>18.3668229742634</v>
      </c>
      <c r="F80" s="7" t="s">
        <v>83</v>
      </c>
      <c r="G80" s="1">
        <v>8</v>
      </c>
      <c r="H80" s="9">
        <f t="shared" si="63"/>
        <v>20.177042513705</v>
      </c>
      <c r="I80" s="9">
        <f t="shared" si="64"/>
        <v>293.32704251370495</v>
      </c>
      <c r="J80" s="9">
        <f t="shared" si="65"/>
        <v>0.20234659071207711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0.36574832172511279</v>
      </c>
      <c r="P80" s="9">
        <f t="shared" si="68"/>
        <v>7.4007925959740498E-2</v>
      </c>
      <c r="Q80" s="12">
        <f t="shared" si="69"/>
        <v>1.332142667275329E-2</v>
      </c>
      <c r="R80" s="9">
        <f t="shared" si="70"/>
        <v>1.9710000000000002E-2</v>
      </c>
      <c r="S80" s="13">
        <f t="shared" si="71"/>
        <v>0.67587146995196801</v>
      </c>
      <c r="T80" s="2">
        <f t="shared" si="72"/>
        <v>0.01</v>
      </c>
      <c r="U80" s="14">
        <f t="shared" si="73"/>
        <v>6.7587146995196799E-3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2.8358714699519682E-2</v>
      </c>
      <c r="AR80" s="9">
        <f t="shared" si="77"/>
        <v>10.950000000000001</v>
      </c>
      <c r="AS80" s="1">
        <f t="shared" si="78"/>
        <v>0.18</v>
      </c>
      <c r="AT80" s="1">
        <f t="shared" si="79"/>
        <v>3683.6666666666665</v>
      </c>
      <c r="AU80" s="1">
        <f t="shared" si="80"/>
        <v>1379520.9321319994</v>
      </c>
    </row>
    <row r="81" spans="1:48" x14ac:dyDescent="0.15">
      <c r="C81" s="7">
        <v>8</v>
      </c>
      <c r="D81" s="7">
        <f t="shared" si="81"/>
        <v>20.424253874849501</v>
      </c>
      <c r="E81" s="10">
        <f t="shared" si="82"/>
        <v>20.177042513705</v>
      </c>
      <c r="F81" s="7" t="s">
        <v>83</v>
      </c>
      <c r="G81" s="1">
        <v>9</v>
      </c>
      <c r="H81" s="9">
        <f t="shared" si="63"/>
        <v>20.424253874849501</v>
      </c>
      <c r="I81" s="9">
        <f t="shared" si="64"/>
        <v>293.57425387484949</v>
      </c>
      <c r="J81" s="9">
        <f t="shared" si="65"/>
        <v>0.20808238897183515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0.40124039576537229</v>
      </c>
      <c r="P81" s="9">
        <f t="shared" si="68"/>
        <v>8.3491060102863279E-2</v>
      </c>
      <c r="Q81" s="12">
        <f t="shared" si="69"/>
        <v>1.502839081851539E-2</v>
      </c>
      <c r="R81" s="9">
        <f t="shared" si="70"/>
        <v>1.9710000000000002E-2</v>
      </c>
      <c r="S81" s="13">
        <f t="shared" si="71"/>
        <v>0.76247543472934498</v>
      </c>
      <c r="T81" s="2">
        <f t="shared" si="72"/>
        <v>0.01</v>
      </c>
      <c r="U81" s="14">
        <f t="shared" si="73"/>
        <v>7.6247543472934502E-3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2.922475434729345E-2</v>
      </c>
      <c r="AR81" s="9">
        <f t="shared" si="77"/>
        <v>10.950000000000001</v>
      </c>
      <c r="AS81" s="1">
        <f t="shared" si="78"/>
        <v>0.18</v>
      </c>
      <c r="AT81" s="1">
        <f t="shared" si="79"/>
        <v>3683.6666666666665</v>
      </c>
      <c r="AU81" s="1">
        <f t="shared" si="80"/>
        <v>1421649.7745290904</v>
      </c>
    </row>
    <row r="82" spans="1:48" x14ac:dyDescent="0.15">
      <c r="C82" s="7">
        <v>9</v>
      </c>
      <c r="D82" s="7">
        <f t="shared" si="81"/>
        <v>15.545913127740301</v>
      </c>
      <c r="E82" s="10">
        <f t="shared" si="82"/>
        <v>20.424253874849501</v>
      </c>
      <c r="F82" s="7" t="s">
        <v>83</v>
      </c>
      <c r="G82" s="1">
        <v>10</v>
      </c>
      <c r="H82" s="9">
        <f t="shared" si="63"/>
        <v>15.545913127740301</v>
      </c>
      <c r="I82" s="9">
        <f t="shared" si="64"/>
        <v>288.69591312774025</v>
      </c>
      <c r="J82" s="9">
        <f t="shared" si="65"/>
        <v>0.11880623420938984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0.42724933566250906</v>
      </c>
      <c r="P82" s="9">
        <f t="shared" si="68"/>
        <v>5.0759884638526265E-2</v>
      </c>
      <c r="Q82" s="12">
        <f t="shared" si="69"/>
        <v>9.1367792349347273E-3</v>
      </c>
      <c r="R82" s="9">
        <f t="shared" si="70"/>
        <v>1.9710000000000002E-2</v>
      </c>
      <c r="S82" s="13">
        <f t="shared" si="71"/>
        <v>0.46356059030617586</v>
      </c>
      <c r="T82" s="2">
        <f t="shared" si="72"/>
        <v>0.01</v>
      </c>
      <c r="U82" s="14">
        <f t="shared" si="73"/>
        <v>4.6356059030617583E-3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2.6235605903061759E-2</v>
      </c>
      <c r="AR82" s="9">
        <f t="shared" si="77"/>
        <v>10.950000000000001</v>
      </c>
      <c r="AS82" s="1">
        <f t="shared" si="78"/>
        <v>0.18</v>
      </c>
      <c r="AT82" s="1">
        <f t="shared" si="79"/>
        <v>3683.6666666666665</v>
      </c>
      <c r="AU82" s="1">
        <f t="shared" si="80"/>
        <v>1276241.4620664224</v>
      </c>
    </row>
    <row r="83" spans="1:48" x14ac:dyDescent="0.15">
      <c r="C83" s="7">
        <v>10</v>
      </c>
      <c r="D83" s="7">
        <f t="shared" si="81"/>
        <v>10.2346270973615</v>
      </c>
      <c r="E83" s="10">
        <f t="shared" si="82"/>
        <v>15.545913127740301</v>
      </c>
      <c r="F83" s="7" t="s">
        <v>83</v>
      </c>
      <c r="G83" s="1">
        <v>11</v>
      </c>
      <c r="H83" s="9">
        <f t="shared" si="63"/>
        <v>10.2346270973615</v>
      </c>
      <c r="I83" s="9">
        <f t="shared" si="64"/>
        <v>283.38462709736149</v>
      </c>
      <c r="J83" s="9">
        <f t="shared" si="65"/>
        <v>6.3141316737082315E-2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0.35766497847278367</v>
      </c>
      <c r="O83" s="9">
        <f t="shared" si="83"/>
        <v>0.12832447255119911</v>
      </c>
      <c r="P83" s="9">
        <f t="shared" si="68"/>
        <v>8.1025761664742877E-3</v>
      </c>
      <c r="Q83" s="12">
        <f t="shared" si="69"/>
        <v>1.4584637099653718E-3</v>
      </c>
      <c r="R83" s="9">
        <f t="shared" si="70"/>
        <v>1.9710000000000002E-2</v>
      </c>
      <c r="S83" s="13">
        <f t="shared" si="71"/>
        <v>7.3996129374194405E-2</v>
      </c>
      <c r="T83" s="2">
        <f t="shared" si="72"/>
        <v>0.01</v>
      </c>
      <c r="U83" s="14">
        <f t="shared" si="73"/>
        <v>7.399612937419441E-4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1.3339961293741945E-2</v>
      </c>
      <c r="AR83" s="9">
        <f t="shared" si="77"/>
        <v>10.950000000000001</v>
      </c>
      <c r="AS83" s="1">
        <f t="shared" si="78"/>
        <v>0.18</v>
      </c>
      <c r="AT83" s="1">
        <f t="shared" si="79"/>
        <v>3683.6666666666665</v>
      </c>
      <c r="AU83" s="1">
        <f t="shared" si="80"/>
        <v>648927.71176471445</v>
      </c>
    </row>
    <row r="84" spans="1:48" x14ac:dyDescent="0.15">
      <c r="C84" s="7">
        <v>11</v>
      </c>
      <c r="D84" s="7">
        <f t="shared" si="81"/>
        <v>4.4477358146928898</v>
      </c>
      <c r="E84" s="10">
        <f t="shared" si="82"/>
        <v>10.2346270973615</v>
      </c>
      <c r="F84" s="7" t="s">
        <v>85</v>
      </c>
      <c r="G84" s="1">
        <v>12</v>
      </c>
      <c r="H84" s="9">
        <f t="shared" si="63"/>
        <v>4.4477358146928898</v>
      </c>
      <c r="I84" s="9">
        <f t="shared" si="64"/>
        <v>277.59773581469284</v>
      </c>
      <c r="J84" s="9">
        <f t="shared" si="65"/>
        <v>3.0849431861695122E-2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0.22972189638472484</v>
      </c>
      <c r="P84" s="9">
        <f t="shared" si="68"/>
        <v>7.086789989659956E-3</v>
      </c>
      <c r="Q84" s="12">
        <f t="shared" si="69"/>
        <v>1.275622198138792E-3</v>
      </c>
      <c r="R84" s="9">
        <f t="shared" si="70"/>
        <v>1.9710000000000002E-2</v>
      </c>
      <c r="S84" s="13">
        <f t="shared" si="71"/>
        <v>6.4719543284565792E-2</v>
      </c>
      <c r="T84" s="2">
        <f t="shared" si="72"/>
        <v>0.01</v>
      </c>
      <c r="U84" s="14">
        <f t="shared" si="73"/>
        <v>6.471954328456579E-4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1.3247195432845658E-2</v>
      </c>
      <c r="AR84" s="9">
        <f t="shared" si="77"/>
        <v>10.950000000000001</v>
      </c>
      <c r="AS84" s="1">
        <f t="shared" si="78"/>
        <v>0.18</v>
      </c>
      <c r="AT84" s="1">
        <f t="shared" si="79"/>
        <v>3683.6666666666665</v>
      </c>
      <c r="AU84" s="1">
        <f t="shared" si="80"/>
        <v>644415.07964264438</v>
      </c>
      <c r="AV84" s="1">
        <f>SUM(AU73:AU84)</f>
        <v>10595012.55287124</v>
      </c>
    </row>
    <row r="85" spans="1:48" x14ac:dyDescent="0.15">
      <c r="C85" s="7">
        <v>12</v>
      </c>
      <c r="D85" s="7">
        <f t="shared" si="81"/>
        <v>1.7256751216577599</v>
      </c>
      <c r="E85" s="10">
        <f t="shared" si="82"/>
        <v>4.4477358146928898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2.7813910501935499</v>
      </c>
      <c r="E89" s="7"/>
      <c r="F89" s="7"/>
      <c r="G89" s="1">
        <v>1</v>
      </c>
      <c r="H89" s="9">
        <f t="shared" ref="H89:H100" si="84">E90</f>
        <v>2.7813910501935499</v>
      </c>
      <c r="I89" s="9">
        <f t="shared" ref="I89:I100" si="85">H89+273.15</f>
        <v>275.93139105019355</v>
      </c>
      <c r="J89" s="9">
        <f t="shared" ref="J89:J100" si="86">EXP(($C$15*(I89-$C$13))/($C$16*I89*$C$13))</f>
        <v>2.4960634817690047E-2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0.13242303188242055</v>
      </c>
      <c r="Q89" s="12">
        <f t="shared" ref="Q89:Q100" si="90">P89*$B$91</f>
        <v>5.9590364347089246E-2</v>
      </c>
      <c r="R89" s="9">
        <f t="shared" ref="R89:R100" si="91">L89*$B$91</f>
        <v>2.3873737500000001</v>
      </c>
      <c r="S89" s="13">
        <f t="shared" ref="S89:S100" si="92">Q89/R89</f>
        <v>2.4960634817690043E-2</v>
      </c>
      <c r="T89" s="2">
        <f t="shared" ref="T89:T100" si="93">$B$90/100</f>
        <v>0.51</v>
      </c>
      <c r="U89" s="14">
        <f t="shared" ref="U89:U100" si="94">S89*T89</f>
        <v>1.2729923757021921E-2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3.4175072012742107E-2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918975</v>
      </c>
      <c r="AN89" s="1">
        <f t="shared" ref="AN89:AN100" si="99">AM89*10000*AK89*AJ89</f>
        <v>3267012978.4226794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0.96845355082627504</v>
      </c>
      <c r="E90" s="10">
        <f t="shared" ref="E90:E101" si="101">D89</f>
        <v>2.7813910501935499</v>
      </c>
      <c r="F90" s="7" t="s">
        <v>83</v>
      </c>
      <c r="G90" s="1">
        <v>2</v>
      </c>
      <c r="H90" s="9">
        <f t="shared" si="84"/>
        <v>0.96845355082627504</v>
      </c>
      <c r="I90" s="9">
        <f t="shared" si="85"/>
        <v>274.11845355082625</v>
      </c>
      <c r="J90" s="9">
        <f t="shared" si="86"/>
        <v>1.9765190856221953E-2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10.478126968117579</v>
      </c>
      <c r="P90" s="9">
        <f t="shared" si="89"/>
        <v>0.20710217934057021</v>
      </c>
      <c r="Q90" s="12">
        <f t="shared" si="90"/>
        <v>9.319598070325659E-2</v>
      </c>
      <c r="R90" s="9">
        <f t="shared" si="91"/>
        <v>2.3873737500000001</v>
      </c>
      <c r="S90" s="13">
        <f t="shared" si="92"/>
        <v>3.9037030001379792E-2</v>
      </c>
      <c r="T90" s="2">
        <f t="shared" si="93"/>
        <v>0.51</v>
      </c>
      <c r="U90" s="14">
        <f t="shared" si="94"/>
        <v>1.9908885300703696E-2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3.6339528918162167E-2</v>
      </c>
      <c r="AK90" s="9">
        <f t="shared" si="96"/>
        <v>10.4025</v>
      </c>
      <c r="AL90" s="1">
        <f t="shared" si="97"/>
        <v>0.45</v>
      </c>
      <c r="AM90" s="17">
        <f t="shared" si="98"/>
        <v>918975</v>
      </c>
      <c r="AN90" s="1">
        <f t="shared" si="99"/>
        <v>3473927211.0717692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-3.2221740296968799</v>
      </c>
      <c r="E91" s="10">
        <f t="shared" si="101"/>
        <v>0.96845355082627504</v>
      </c>
      <c r="F91" s="7" t="s">
        <v>83</v>
      </c>
      <c r="G91" s="1">
        <v>3</v>
      </c>
      <c r="H91" s="9">
        <f t="shared" si="84"/>
        <v>-3.2221740296968799</v>
      </c>
      <c r="I91" s="9">
        <f t="shared" si="85"/>
        <v>269.9278259703031</v>
      </c>
      <c r="J91" s="9">
        <f t="shared" si="86"/>
        <v>1.1386960076269896E-2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15.576299788777009</v>
      </c>
      <c r="P91" s="9">
        <f t="shared" si="89"/>
        <v>0.17736670383081501</v>
      </c>
      <c r="Q91" s="12">
        <f t="shared" si="90"/>
        <v>7.9815016723866761E-2</v>
      </c>
      <c r="R91" s="9">
        <f t="shared" si="91"/>
        <v>2.3873737500000001</v>
      </c>
      <c r="S91" s="13">
        <f t="shared" si="92"/>
        <v>3.3432141374540439E-2</v>
      </c>
      <c r="T91" s="2">
        <f t="shared" si="93"/>
        <v>0.51</v>
      </c>
      <c r="U91" s="14">
        <f t="shared" si="94"/>
        <v>1.7050392101015624E-2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3.5477693218456209E-2</v>
      </c>
      <c r="AK91" s="9">
        <f t="shared" si="96"/>
        <v>10.4025</v>
      </c>
      <c r="AL91" s="1">
        <f t="shared" si="97"/>
        <v>0.45</v>
      </c>
      <c r="AM91" s="17">
        <f t="shared" si="98"/>
        <v>918975</v>
      </c>
      <c r="AN91" s="1">
        <f t="shared" si="99"/>
        <v>3391538842.8729386</v>
      </c>
    </row>
    <row r="92" spans="1:48" x14ac:dyDescent="0.15">
      <c r="C92" s="7">
        <v>3</v>
      </c>
      <c r="D92" s="7">
        <f t="shared" si="100"/>
        <v>0.28794618180896098</v>
      </c>
      <c r="E92" s="10">
        <f t="shared" si="101"/>
        <v>-3.2221740296968799</v>
      </c>
      <c r="F92" s="7" t="s">
        <v>83</v>
      </c>
      <c r="G92" s="1">
        <v>4</v>
      </c>
      <c r="H92" s="9">
        <f t="shared" si="84"/>
        <v>0.28794618180896098</v>
      </c>
      <c r="I92" s="9">
        <f t="shared" si="85"/>
        <v>273.43794618180891</v>
      </c>
      <c r="J92" s="9">
        <f t="shared" si="86"/>
        <v>1.8092952547618155E-2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20.704208084946195</v>
      </c>
      <c r="P92" s="9">
        <f t="shared" si="89"/>
        <v>0.37460025441694367</v>
      </c>
      <c r="Q92" s="12">
        <f t="shared" si="90"/>
        <v>0.16857011448762466</v>
      </c>
      <c r="R92" s="9">
        <f t="shared" si="91"/>
        <v>2.3873737500000001</v>
      </c>
      <c r="S92" s="13">
        <f t="shared" si="92"/>
        <v>7.0609017330288001E-2</v>
      </c>
      <c r="T92" s="2">
        <f t="shared" si="93"/>
        <v>0.51</v>
      </c>
      <c r="U92" s="14">
        <f t="shared" si="94"/>
        <v>3.6010598838446879E-2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4.1194195549791736E-2</v>
      </c>
      <c r="AK92" s="9">
        <f t="shared" si="96"/>
        <v>10.4025</v>
      </c>
      <c r="AL92" s="1">
        <f t="shared" si="97"/>
        <v>0.45</v>
      </c>
      <c r="AM92" s="17">
        <f t="shared" si="98"/>
        <v>918975</v>
      </c>
      <c r="AN92" s="1">
        <f t="shared" si="99"/>
        <v>3938015739.8548498</v>
      </c>
    </row>
    <row r="93" spans="1:48" x14ac:dyDescent="0.15">
      <c r="C93" s="7">
        <v>4</v>
      </c>
      <c r="D93" s="7">
        <f t="shared" si="100"/>
        <v>12.6980511925454</v>
      </c>
      <c r="E93" s="10">
        <f t="shared" si="101"/>
        <v>0.28794618180896098</v>
      </c>
      <c r="F93" s="7" t="s">
        <v>83</v>
      </c>
      <c r="G93" s="1">
        <v>5</v>
      </c>
      <c r="H93" s="9">
        <f t="shared" si="84"/>
        <v>12.6980511925454</v>
      </c>
      <c r="I93" s="9">
        <f t="shared" si="85"/>
        <v>285.84805119254537</v>
      </c>
      <c r="J93" s="9">
        <f t="shared" si="86"/>
        <v>8.4900396144601487E-2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19.313127439002791</v>
      </c>
      <c r="O93" s="9">
        <f t="shared" si="102"/>
        <v>6.3217553915264624</v>
      </c>
      <c r="P93" s="9">
        <f t="shared" si="89"/>
        <v>0.53671953706986697</v>
      </c>
      <c r="Q93" s="12">
        <f t="shared" si="90"/>
        <v>0.24152379168144014</v>
      </c>
      <c r="R93" s="9">
        <f t="shared" si="91"/>
        <v>2.3873737500000001</v>
      </c>
      <c r="S93" s="13">
        <f t="shared" si="92"/>
        <v>0.10116714723927921</v>
      </c>
      <c r="T93" s="2">
        <f t="shared" si="93"/>
        <v>0.51</v>
      </c>
      <c r="U93" s="14">
        <f t="shared" si="94"/>
        <v>5.1595245092032394E-2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3.846696639524777E-2</v>
      </c>
      <c r="AK93" s="9">
        <f t="shared" si="96"/>
        <v>10.4025</v>
      </c>
      <c r="AL93" s="1">
        <f t="shared" si="97"/>
        <v>0.45</v>
      </c>
      <c r="AM93" s="17">
        <f t="shared" si="98"/>
        <v>918975</v>
      </c>
      <c r="AN93" s="1">
        <f t="shared" si="99"/>
        <v>3677302520.5906501</v>
      </c>
    </row>
    <row r="94" spans="1:48" x14ac:dyDescent="0.15">
      <c r="C94" s="7">
        <v>5</v>
      </c>
      <c r="D94" s="7">
        <f t="shared" si="100"/>
        <v>16.848833452392899</v>
      </c>
      <c r="E94" s="10">
        <f t="shared" si="101"/>
        <v>12.6980511925454</v>
      </c>
      <c r="F94" s="7" t="s">
        <v>85</v>
      </c>
      <c r="G94" s="1">
        <v>6</v>
      </c>
      <c r="H94" s="9">
        <f t="shared" si="84"/>
        <v>16.848833452392899</v>
      </c>
      <c r="I94" s="9">
        <f t="shared" si="85"/>
        <v>289.99883345239289</v>
      </c>
      <c r="J94" s="9">
        <f t="shared" si="86"/>
        <v>0.13824441251482877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11.090310854456595</v>
      </c>
      <c r="P94" s="9">
        <f t="shared" si="89"/>
        <v>1.5331735086811806</v>
      </c>
      <c r="Q94" s="12">
        <f t="shared" si="90"/>
        <v>0.68992807890653129</v>
      </c>
      <c r="R94" s="9">
        <f t="shared" si="91"/>
        <v>2.3873737500000001</v>
      </c>
      <c r="S94" s="13">
        <f t="shared" si="92"/>
        <v>0.28899039327484072</v>
      </c>
      <c r="T94" s="2">
        <f t="shared" si="93"/>
        <v>0.51</v>
      </c>
      <c r="U94" s="14">
        <f t="shared" si="94"/>
        <v>0.14738510057016876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7.0565607821905893E-2</v>
      </c>
      <c r="AK94" s="9">
        <f t="shared" si="96"/>
        <v>10.4025</v>
      </c>
      <c r="AL94" s="1">
        <f t="shared" si="97"/>
        <v>0.45</v>
      </c>
      <c r="AM94" s="17">
        <f t="shared" si="98"/>
        <v>918975</v>
      </c>
      <c r="AN94" s="1">
        <f t="shared" si="99"/>
        <v>6745816263.3423443</v>
      </c>
    </row>
    <row r="95" spans="1:48" x14ac:dyDescent="0.15">
      <c r="C95" s="7">
        <v>6</v>
      </c>
      <c r="D95" s="7">
        <f t="shared" si="100"/>
        <v>18.3668229742634</v>
      </c>
      <c r="E95" s="10">
        <f t="shared" si="101"/>
        <v>16.848833452392899</v>
      </c>
      <c r="F95" s="7" t="s">
        <v>83</v>
      </c>
      <c r="G95" s="1">
        <v>7</v>
      </c>
      <c r="H95" s="9">
        <f t="shared" si="84"/>
        <v>18.3668229742634</v>
      </c>
      <c r="I95" s="9">
        <f t="shared" si="85"/>
        <v>291.51682297426339</v>
      </c>
      <c r="J95" s="9">
        <f t="shared" si="86"/>
        <v>0.16465571680153979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14.862412345775414</v>
      </c>
      <c r="P95" s="9">
        <f t="shared" si="89"/>
        <v>2.4471811581937053</v>
      </c>
      <c r="Q95" s="12">
        <f t="shared" si="90"/>
        <v>1.1012315211871675</v>
      </c>
      <c r="R95" s="9">
        <f t="shared" si="91"/>
        <v>2.3873737500000001</v>
      </c>
      <c r="S95" s="13">
        <f t="shared" si="92"/>
        <v>0.46127319661915839</v>
      </c>
      <c r="T95" s="2">
        <f t="shared" si="93"/>
        <v>0.51</v>
      </c>
      <c r="U95" s="14">
        <f t="shared" si="94"/>
        <v>0.23524933027577077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0.1173826730781449</v>
      </c>
      <c r="AK95" s="9">
        <f t="shared" si="96"/>
        <v>10.4025</v>
      </c>
      <c r="AL95" s="1">
        <f t="shared" si="97"/>
        <v>0.45</v>
      </c>
      <c r="AM95" s="17">
        <f t="shared" si="98"/>
        <v>918975</v>
      </c>
      <c r="AN95" s="1">
        <f t="shared" si="99"/>
        <v>11221357960.716574</v>
      </c>
    </row>
    <row r="96" spans="1:48" x14ac:dyDescent="0.15">
      <c r="C96" s="7">
        <v>7</v>
      </c>
      <c r="D96" s="7">
        <f t="shared" si="100"/>
        <v>20.177042513705</v>
      </c>
      <c r="E96" s="10">
        <f t="shared" si="101"/>
        <v>18.3668229742634</v>
      </c>
      <c r="F96" s="7" t="s">
        <v>83</v>
      </c>
      <c r="G96" s="1">
        <v>8</v>
      </c>
      <c r="H96" s="9">
        <f t="shared" si="84"/>
        <v>20.177042513705</v>
      </c>
      <c r="I96" s="9">
        <f t="shared" si="85"/>
        <v>293.32704251370495</v>
      </c>
      <c r="J96" s="9">
        <f t="shared" si="86"/>
        <v>0.20234659071207711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17.720506187581709</v>
      </c>
      <c r="P96" s="9">
        <f t="shared" si="89"/>
        <v>3.5856840127494261</v>
      </c>
      <c r="Q96" s="12">
        <f t="shared" si="90"/>
        <v>1.6135578057372417</v>
      </c>
      <c r="R96" s="9">
        <f t="shared" si="91"/>
        <v>2.3873737500000001</v>
      </c>
      <c r="S96" s="13">
        <f t="shared" si="92"/>
        <v>0.67587146995196778</v>
      </c>
      <c r="T96" s="2">
        <f t="shared" si="93"/>
        <v>0.51</v>
      </c>
      <c r="U96" s="14">
        <f t="shared" si="94"/>
        <v>0.34469444967550356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0.15038037657716433</v>
      </c>
      <c r="AK96" s="9">
        <f t="shared" si="96"/>
        <v>10.4025</v>
      </c>
      <c r="AL96" s="1">
        <f t="shared" si="97"/>
        <v>0.45</v>
      </c>
      <c r="AM96" s="17">
        <f t="shared" si="98"/>
        <v>918975</v>
      </c>
      <c r="AN96" s="1">
        <f t="shared" si="99"/>
        <v>14375818777.924082</v>
      </c>
    </row>
    <row r="97" spans="1:50" x14ac:dyDescent="0.15">
      <c r="C97" s="7">
        <v>8</v>
      </c>
      <c r="D97" s="7">
        <f t="shared" si="100"/>
        <v>20.424253874849501</v>
      </c>
      <c r="E97" s="10">
        <f t="shared" si="101"/>
        <v>20.177042513705</v>
      </c>
      <c r="F97" s="7" t="s">
        <v>83</v>
      </c>
      <c r="G97" s="1">
        <v>9</v>
      </c>
      <c r="H97" s="9">
        <f t="shared" si="84"/>
        <v>20.424253874849501</v>
      </c>
      <c r="I97" s="9">
        <f t="shared" si="85"/>
        <v>293.57425387484949</v>
      </c>
      <c r="J97" s="9">
        <f t="shared" si="86"/>
        <v>0.20808238897183515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19.440097174832282</v>
      </c>
      <c r="P97" s="9">
        <f t="shared" si="89"/>
        <v>4.0451418619837245</v>
      </c>
      <c r="Q97" s="12">
        <f t="shared" si="90"/>
        <v>1.820313837892676</v>
      </c>
      <c r="R97" s="9">
        <f t="shared" si="91"/>
        <v>2.3873737500000001</v>
      </c>
      <c r="S97" s="13">
        <f t="shared" si="92"/>
        <v>0.76247543472934476</v>
      </c>
      <c r="T97" s="2">
        <f t="shared" si="93"/>
        <v>0.51</v>
      </c>
      <c r="U97" s="14">
        <f t="shared" si="94"/>
        <v>0.38886247171196581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0.16369703522115769</v>
      </c>
      <c r="AK97" s="9">
        <f t="shared" si="96"/>
        <v>10.4025</v>
      </c>
      <c r="AL97" s="1">
        <f t="shared" si="97"/>
        <v>0.45</v>
      </c>
      <c r="AM97" s="17">
        <f t="shared" si="98"/>
        <v>918975</v>
      </c>
      <c r="AN97" s="1">
        <f t="shared" si="99"/>
        <v>15648843063.079351</v>
      </c>
    </row>
    <row r="98" spans="1:50" x14ac:dyDescent="0.15">
      <c r="C98" s="7">
        <v>9</v>
      </c>
      <c r="D98" s="7">
        <f t="shared" si="100"/>
        <v>15.545913127740301</v>
      </c>
      <c r="E98" s="10">
        <f t="shared" si="101"/>
        <v>20.424253874849501</v>
      </c>
      <c r="F98" s="7" t="s">
        <v>83</v>
      </c>
      <c r="G98" s="1">
        <v>10</v>
      </c>
      <c r="H98" s="9">
        <f t="shared" si="84"/>
        <v>15.545913127740301</v>
      </c>
      <c r="I98" s="9">
        <f t="shared" si="85"/>
        <v>288.69591312774025</v>
      </c>
      <c r="J98" s="9">
        <f t="shared" si="86"/>
        <v>0.11880623420938984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20.700230312848561</v>
      </c>
      <c r="P98" s="9">
        <f t="shared" si="89"/>
        <v>2.459316410736597</v>
      </c>
      <c r="Q98" s="12">
        <f t="shared" si="90"/>
        <v>1.1066923848314687</v>
      </c>
      <c r="R98" s="9">
        <f t="shared" si="91"/>
        <v>2.3873737500000001</v>
      </c>
      <c r="S98" s="13">
        <f t="shared" si="92"/>
        <v>0.46356059030617586</v>
      </c>
      <c r="T98" s="2">
        <f t="shared" si="93"/>
        <v>0.51</v>
      </c>
      <c r="U98" s="14">
        <f t="shared" si="94"/>
        <v>0.23641590105614968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0.11452839416842914</v>
      </c>
      <c r="AK98" s="9">
        <f t="shared" si="96"/>
        <v>10.4025</v>
      </c>
      <c r="AL98" s="1">
        <f t="shared" si="97"/>
        <v>0.45</v>
      </c>
      <c r="AM98" s="17">
        <f t="shared" si="98"/>
        <v>918975</v>
      </c>
      <c r="AN98" s="1">
        <f t="shared" si="99"/>
        <v>10948499245.492718</v>
      </c>
    </row>
    <row r="99" spans="1:50" x14ac:dyDescent="0.15">
      <c r="C99" s="7">
        <v>10</v>
      </c>
      <c r="D99" s="7">
        <f t="shared" si="100"/>
        <v>10.2346270973615</v>
      </c>
      <c r="E99" s="10">
        <f t="shared" si="101"/>
        <v>15.545913127740301</v>
      </c>
      <c r="F99" s="7" t="s">
        <v>83</v>
      </c>
      <c r="G99" s="1">
        <v>11</v>
      </c>
      <c r="H99" s="9">
        <f t="shared" si="84"/>
        <v>10.2346270973615</v>
      </c>
      <c r="I99" s="9">
        <f t="shared" si="85"/>
        <v>283.38462709736149</v>
      </c>
      <c r="J99" s="9">
        <f t="shared" si="86"/>
        <v>6.3141316737082315E-2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17.328868207006366</v>
      </c>
      <c r="O99" s="9">
        <f t="shared" si="102"/>
        <v>6.2173206951055988</v>
      </c>
      <c r="P99" s="9">
        <f t="shared" si="89"/>
        <v>0.39256981526567941</v>
      </c>
      <c r="Q99" s="12">
        <f t="shared" si="90"/>
        <v>0.17665641686955574</v>
      </c>
      <c r="R99" s="9">
        <f t="shared" si="91"/>
        <v>2.3873737500000001</v>
      </c>
      <c r="S99" s="13">
        <f t="shared" si="92"/>
        <v>7.3996129374194447E-2</v>
      </c>
      <c r="T99" s="2">
        <f t="shared" si="93"/>
        <v>0.51</v>
      </c>
      <c r="U99" s="14">
        <f t="shared" si="94"/>
        <v>3.7738025980839168E-2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4.1715014833223013E-2</v>
      </c>
      <c r="AK99" s="9">
        <f t="shared" si="96"/>
        <v>10.4025</v>
      </c>
      <c r="AL99" s="1">
        <f t="shared" si="97"/>
        <v>0.45</v>
      </c>
      <c r="AM99" s="17">
        <f t="shared" si="98"/>
        <v>918975</v>
      </c>
      <c r="AN99" s="1">
        <f t="shared" si="99"/>
        <v>3987804175.0554652</v>
      </c>
    </row>
    <row r="100" spans="1:50" x14ac:dyDescent="0.15">
      <c r="C100" s="7">
        <v>11</v>
      </c>
      <c r="D100" s="7">
        <f t="shared" si="100"/>
        <v>4.4477358146928898</v>
      </c>
      <c r="E100" s="10">
        <f t="shared" si="101"/>
        <v>10.2346270973615</v>
      </c>
      <c r="F100" s="7" t="s">
        <v>85</v>
      </c>
      <c r="G100" s="1">
        <v>12</v>
      </c>
      <c r="H100" s="9">
        <f t="shared" si="84"/>
        <v>4.4477358146928898</v>
      </c>
      <c r="I100" s="9">
        <f t="shared" si="85"/>
        <v>277.59773581469284</v>
      </c>
      <c r="J100" s="9">
        <f t="shared" si="86"/>
        <v>3.0849431861695122E-2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11.13002587983992</v>
      </c>
      <c r="P100" s="9">
        <f t="shared" si="89"/>
        <v>0.3433549749990249</v>
      </c>
      <c r="Q100" s="12">
        <f t="shared" si="90"/>
        <v>0.1545097387495612</v>
      </c>
      <c r="R100" s="9">
        <f t="shared" si="91"/>
        <v>2.3873737500000001</v>
      </c>
      <c r="S100" s="13">
        <f t="shared" si="92"/>
        <v>6.4719543284565806E-2</v>
      </c>
      <c r="T100" s="2">
        <f t="shared" si="93"/>
        <v>0.51</v>
      </c>
      <c r="U100" s="14">
        <f t="shared" si="94"/>
        <v>3.3006967075128561E-2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4.0288600573151263E-2</v>
      </c>
      <c r="AK100" s="9">
        <f t="shared" si="96"/>
        <v>10.4025</v>
      </c>
      <c r="AL100" s="1">
        <f t="shared" si="97"/>
        <v>0.45</v>
      </c>
      <c r="AM100" s="17">
        <f t="shared" si="98"/>
        <v>918975</v>
      </c>
      <c r="AN100" s="1">
        <f t="shared" si="99"/>
        <v>3851444143.4358077</v>
      </c>
      <c r="AO100" s="1">
        <f>SUM(AN89:AN100)</f>
        <v>84527380921.859222</v>
      </c>
    </row>
    <row r="101" spans="1:50" x14ac:dyDescent="0.15">
      <c r="C101" s="7">
        <v>12</v>
      </c>
      <c r="D101" s="7">
        <f t="shared" si="100"/>
        <v>1.7256751216577599</v>
      </c>
      <c r="E101" s="10">
        <f t="shared" si="101"/>
        <v>4.4477358146928898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2.7813910501935499</v>
      </c>
      <c r="E105" s="7"/>
      <c r="F105" s="7"/>
      <c r="G105" s="1">
        <v>1</v>
      </c>
      <c r="H105" s="9">
        <f t="shared" ref="H105:H116" si="103">E106</f>
        <v>2.7813910501935499</v>
      </c>
      <c r="I105" s="9">
        <f t="shared" ref="I105:I116" si="104">H105+273.15</f>
        <v>275.93139105019355</v>
      </c>
      <c r="J105" s="9">
        <f t="shared" ref="J105:J116" si="105">EXP(($C$15*(I105-$C$13))/($C$16*I105*$C$13))</f>
        <v>2.4960634817690047E-2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1.6171750892165462E-2</v>
      </c>
      <c r="Q105" s="12">
        <f t="shared" ref="Q105:Q116" si="109">P105*$B$107</f>
        <v>4.8515252676496383E-3</v>
      </c>
      <c r="R105" s="9">
        <f t="shared" ref="R105:R116" si="110">L105*$B$107</f>
        <v>0.19436706250000002</v>
      </c>
      <c r="S105" s="13">
        <f t="shared" ref="S105:S116" si="111">Q105/R105</f>
        <v>2.496063481769005E-2</v>
      </c>
      <c r="T105" s="2">
        <f t="shared" ref="T105:T116" si="112">$B$106/100</f>
        <v>0.01</v>
      </c>
      <c r="U105" s="14">
        <f t="shared" ref="U105:U116" si="113">S105*T105</f>
        <v>2.4960634817690049E-4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5.7396063481769009E-3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15457.833333333334</v>
      </c>
      <c r="AX105" s="1">
        <f t="shared" ref="AX105:AX116" si="120">AW105*10000*AV105*0.67*AU105*AT105</f>
        <v>11553889.283102274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0.96845355082627504</v>
      </c>
      <c r="E106" s="10">
        <f t="shared" ref="E106:E117" si="122">D105</f>
        <v>2.7813910501935499</v>
      </c>
      <c r="F106" s="7" t="s">
        <v>83</v>
      </c>
      <c r="G106" s="1">
        <v>2</v>
      </c>
      <c r="H106" s="9">
        <f t="shared" si="103"/>
        <v>0.96845355082627504</v>
      </c>
      <c r="I106" s="9">
        <f t="shared" si="104"/>
        <v>274.11845355082625</v>
      </c>
      <c r="J106" s="9">
        <f t="shared" si="105"/>
        <v>1.9765190856221953E-2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1.2796086657745014</v>
      </c>
      <c r="P106" s="9">
        <f t="shared" si="108"/>
        <v>2.5291709500308547E-2</v>
      </c>
      <c r="Q106" s="12">
        <f t="shared" si="109"/>
        <v>7.5875128500925634E-3</v>
      </c>
      <c r="R106" s="9">
        <f t="shared" si="110"/>
        <v>0.19436706250000002</v>
      </c>
      <c r="S106" s="13">
        <f t="shared" si="111"/>
        <v>3.9037030001379799E-2</v>
      </c>
      <c r="T106" s="2">
        <f t="shared" si="112"/>
        <v>0.01</v>
      </c>
      <c r="U106" s="14">
        <f t="shared" si="113"/>
        <v>3.90370300013798E-4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5.8803703000137979E-3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15457.833333333334</v>
      </c>
      <c r="AX106" s="1">
        <f t="shared" si="120"/>
        <v>11837248.631447136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-3.2221740296968799</v>
      </c>
      <c r="E107" s="10">
        <f t="shared" si="122"/>
        <v>0.96845355082627504</v>
      </c>
      <c r="F107" s="7" t="s">
        <v>83</v>
      </c>
      <c r="G107" s="1">
        <v>3</v>
      </c>
      <c r="H107" s="9">
        <f t="shared" si="103"/>
        <v>-3.2221740296968799</v>
      </c>
      <c r="I107" s="9">
        <f t="shared" si="104"/>
        <v>269.9278259703031</v>
      </c>
      <c r="J107" s="9">
        <f t="shared" si="105"/>
        <v>1.1386960076269896E-2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1.9022071646075265</v>
      </c>
      <c r="P107" s="9">
        <f t="shared" si="108"/>
        <v>2.1660357040180465E-2</v>
      </c>
      <c r="Q107" s="12">
        <f t="shared" si="109"/>
        <v>6.4981071120541389E-3</v>
      </c>
      <c r="R107" s="9">
        <f t="shared" si="110"/>
        <v>0.19436706250000002</v>
      </c>
      <c r="S107" s="13">
        <f t="shared" si="111"/>
        <v>3.3432141374540446E-2</v>
      </c>
      <c r="T107" s="2">
        <f t="shared" si="112"/>
        <v>0.01</v>
      </c>
      <c r="U107" s="14">
        <f t="shared" si="113"/>
        <v>3.3432141374540447E-4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5.8243214137454046E-3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15457.833333333334</v>
      </c>
      <c r="AX107" s="1">
        <f t="shared" si="120"/>
        <v>11724421.620829606</v>
      </c>
    </row>
    <row r="108" spans="1:50" x14ac:dyDescent="0.15">
      <c r="C108" s="7">
        <v>3</v>
      </c>
      <c r="D108" s="7">
        <f t="shared" si="121"/>
        <v>0.28794618180896098</v>
      </c>
      <c r="E108" s="10">
        <f t="shared" si="122"/>
        <v>-3.2221740296968799</v>
      </c>
      <c r="F108" s="7" t="s">
        <v>83</v>
      </c>
      <c r="G108" s="1">
        <v>4</v>
      </c>
      <c r="H108" s="9">
        <f t="shared" si="103"/>
        <v>0.28794618180896098</v>
      </c>
      <c r="I108" s="9">
        <f t="shared" si="104"/>
        <v>273.43794618180891</v>
      </c>
      <c r="J108" s="9">
        <f t="shared" si="105"/>
        <v>1.8092952547618155E-2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2.5284370159006797</v>
      </c>
      <c r="P108" s="9">
        <f t="shared" si="108"/>
        <v>4.5746890948332244E-2</v>
      </c>
      <c r="Q108" s="12">
        <f t="shared" si="109"/>
        <v>1.3724067284499673E-2</v>
      </c>
      <c r="R108" s="9">
        <f t="shared" si="110"/>
        <v>0.19436706250000002</v>
      </c>
      <c r="S108" s="13">
        <f t="shared" si="111"/>
        <v>7.0609017330288001E-2</v>
      </c>
      <c r="T108" s="2">
        <f t="shared" si="112"/>
        <v>0.01</v>
      </c>
      <c r="U108" s="14">
        <f t="shared" si="113"/>
        <v>7.0609017330288001E-4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6.1960901733028803E-3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15457.833333333334</v>
      </c>
      <c r="AX108" s="1">
        <f t="shared" si="120"/>
        <v>12472796.13055669</v>
      </c>
    </row>
    <row r="109" spans="1:50" x14ac:dyDescent="0.15">
      <c r="C109" s="7">
        <v>4</v>
      </c>
      <c r="D109" s="7">
        <f t="shared" si="121"/>
        <v>12.6980511925454</v>
      </c>
      <c r="E109" s="10">
        <f t="shared" si="122"/>
        <v>0.28794618180896098</v>
      </c>
      <c r="F109" s="7" t="s">
        <v>83</v>
      </c>
      <c r="G109" s="1">
        <v>5</v>
      </c>
      <c r="H109" s="9">
        <f t="shared" si="103"/>
        <v>12.6980511925454</v>
      </c>
      <c r="I109" s="9">
        <f t="shared" si="104"/>
        <v>285.84805119254537</v>
      </c>
      <c r="J109" s="9">
        <f t="shared" si="105"/>
        <v>8.4900396144601487E-2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2.3585556187047301</v>
      </c>
      <c r="O109" s="9">
        <f t="shared" si="123"/>
        <v>0.7720247145809509</v>
      </c>
      <c r="P109" s="9">
        <f t="shared" si="108"/>
        <v>6.5545204101345622E-2</v>
      </c>
      <c r="Q109" s="12">
        <f t="shared" si="109"/>
        <v>1.9663561230403685E-2</v>
      </c>
      <c r="R109" s="9">
        <f t="shared" si="110"/>
        <v>0.19436706250000002</v>
      </c>
      <c r="S109" s="13">
        <f t="shared" si="111"/>
        <v>0.10116714723927921</v>
      </c>
      <c r="T109" s="2">
        <f t="shared" si="112"/>
        <v>0.01</v>
      </c>
      <c r="U109" s="14">
        <f t="shared" si="113"/>
        <v>1.011671472392792E-3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6.5016714723927921E-3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15457.833333333334</v>
      </c>
      <c r="AX109" s="1">
        <f t="shared" si="120"/>
        <v>13087934.570807537</v>
      </c>
    </row>
    <row r="110" spans="1:50" x14ac:dyDescent="0.15">
      <c r="C110" s="7">
        <v>5</v>
      </c>
      <c r="D110" s="7">
        <f t="shared" si="121"/>
        <v>16.848833452392899</v>
      </c>
      <c r="E110" s="10">
        <f t="shared" si="122"/>
        <v>12.6980511925454</v>
      </c>
      <c r="F110" s="7" t="s">
        <v>85</v>
      </c>
      <c r="G110" s="1">
        <v>6</v>
      </c>
      <c r="H110" s="9">
        <f t="shared" si="103"/>
        <v>16.848833452392899</v>
      </c>
      <c r="I110" s="9">
        <f t="shared" si="104"/>
        <v>289.99883345239289</v>
      </c>
      <c r="J110" s="9">
        <f t="shared" si="105"/>
        <v>0.13824441251482877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1.3543697188129389</v>
      </c>
      <c r="P110" s="9">
        <f t="shared" si="108"/>
        <v>0.18723404610516858</v>
      </c>
      <c r="Q110" s="12">
        <f t="shared" si="109"/>
        <v>5.6170213831550575E-2</v>
      </c>
      <c r="R110" s="9">
        <f t="shared" si="110"/>
        <v>0.19436706250000002</v>
      </c>
      <c r="S110" s="13">
        <f t="shared" si="111"/>
        <v>0.28899039327484083</v>
      </c>
      <c r="T110" s="2">
        <f t="shared" si="112"/>
        <v>0.01</v>
      </c>
      <c r="U110" s="14">
        <f t="shared" si="113"/>
        <v>2.8899039327484085E-3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8.3799039327484073E-3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15457.833333333334</v>
      </c>
      <c r="AX110" s="1">
        <f t="shared" si="120"/>
        <v>16868836.705632605</v>
      </c>
    </row>
    <row r="111" spans="1:50" x14ac:dyDescent="0.15">
      <c r="C111" s="7">
        <v>6</v>
      </c>
      <c r="D111" s="7">
        <f t="shared" si="121"/>
        <v>18.3668229742634</v>
      </c>
      <c r="E111" s="10">
        <f t="shared" si="122"/>
        <v>16.848833452392899</v>
      </c>
      <c r="F111" s="7" t="s">
        <v>83</v>
      </c>
      <c r="G111" s="1">
        <v>7</v>
      </c>
      <c r="H111" s="9">
        <f t="shared" si="103"/>
        <v>18.3668229742634</v>
      </c>
      <c r="I111" s="9">
        <f t="shared" si="104"/>
        <v>291.51682297426339</v>
      </c>
      <c r="J111" s="9">
        <f t="shared" si="105"/>
        <v>0.16465571680153979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1.8150258810411035</v>
      </c>
      <c r="P111" s="9">
        <f t="shared" si="108"/>
        <v>0.29885438745616916</v>
      </c>
      <c r="Q111" s="12">
        <f t="shared" si="109"/>
        <v>8.9656316236850747E-2</v>
      </c>
      <c r="R111" s="9">
        <f t="shared" si="110"/>
        <v>0.19436706250000002</v>
      </c>
      <c r="S111" s="13">
        <f t="shared" si="111"/>
        <v>0.46127319661915833</v>
      </c>
      <c r="T111" s="2">
        <f t="shared" si="112"/>
        <v>0.01</v>
      </c>
      <c r="U111" s="14">
        <f t="shared" si="113"/>
        <v>4.6127319661915835E-3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1.4562731966191584E-2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15457.833333333334</v>
      </c>
      <c r="AX111" s="1">
        <f t="shared" si="120"/>
        <v>29314936.006075725</v>
      </c>
    </row>
    <row r="112" spans="1:50" x14ac:dyDescent="0.15">
      <c r="C112" s="7">
        <v>7</v>
      </c>
      <c r="D112" s="7">
        <f t="shared" si="121"/>
        <v>20.177042513705</v>
      </c>
      <c r="E112" s="10">
        <f t="shared" si="122"/>
        <v>18.3668229742634</v>
      </c>
      <c r="F112" s="7" t="s">
        <v>83</v>
      </c>
      <c r="G112" s="1">
        <v>8</v>
      </c>
      <c r="H112" s="9">
        <f t="shared" si="103"/>
        <v>20.177042513705</v>
      </c>
      <c r="I112" s="9">
        <f t="shared" si="104"/>
        <v>293.32704251370495</v>
      </c>
      <c r="J112" s="9">
        <f t="shared" si="105"/>
        <v>0.20234659071207711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2.1640617019182677</v>
      </c>
      <c r="P112" s="9">
        <f t="shared" si="108"/>
        <v>0.43789050747373676</v>
      </c>
      <c r="Q112" s="12">
        <f t="shared" si="109"/>
        <v>0.13136715224212103</v>
      </c>
      <c r="R112" s="9">
        <f t="shared" si="110"/>
        <v>0.19436706250000002</v>
      </c>
      <c r="S112" s="13">
        <f t="shared" si="111"/>
        <v>0.6758714699519679</v>
      </c>
      <c r="T112" s="2">
        <f t="shared" si="112"/>
        <v>0.01</v>
      </c>
      <c r="U112" s="14">
        <f t="shared" si="113"/>
        <v>6.758714699519679E-3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1.6708714699519678E-2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15457.833333333334</v>
      </c>
      <c r="AX112" s="1">
        <f t="shared" si="120"/>
        <v>33634822.318870954</v>
      </c>
    </row>
    <row r="113" spans="1:53" x14ac:dyDescent="0.15">
      <c r="C113" s="7">
        <v>8</v>
      </c>
      <c r="D113" s="7">
        <f t="shared" si="121"/>
        <v>20.424253874849501</v>
      </c>
      <c r="E113" s="10">
        <f t="shared" si="122"/>
        <v>20.177042513705</v>
      </c>
      <c r="F113" s="7" t="s">
        <v>83</v>
      </c>
      <c r="G113" s="1">
        <v>9</v>
      </c>
      <c r="H113" s="9">
        <f t="shared" si="103"/>
        <v>20.424253874849501</v>
      </c>
      <c r="I113" s="9">
        <f t="shared" si="104"/>
        <v>293.57425387484949</v>
      </c>
      <c r="J113" s="9">
        <f t="shared" si="105"/>
        <v>0.20808238897183515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2.3740614027778646</v>
      </c>
      <c r="P113" s="9">
        <f t="shared" si="108"/>
        <v>0.4940003682558442</v>
      </c>
      <c r="Q113" s="12">
        <f t="shared" si="109"/>
        <v>0.14820011047675324</v>
      </c>
      <c r="R113" s="9">
        <f t="shared" si="110"/>
        <v>0.19436706250000002</v>
      </c>
      <c r="S113" s="13">
        <f t="shared" si="111"/>
        <v>0.76247543472934476</v>
      </c>
      <c r="T113" s="2">
        <f t="shared" si="112"/>
        <v>0.01</v>
      </c>
      <c r="U113" s="14">
        <f t="shared" si="113"/>
        <v>7.6247543472934476E-3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1.7574754347293449E-2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15457.833333333334</v>
      </c>
      <c r="AX113" s="1">
        <f t="shared" si="120"/>
        <v>35378169.440286927</v>
      </c>
    </row>
    <row r="114" spans="1:53" x14ac:dyDescent="0.15">
      <c r="C114" s="7">
        <v>9</v>
      </c>
      <c r="D114" s="7">
        <f t="shared" si="121"/>
        <v>15.545913127740301</v>
      </c>
      <c r="E114" s="10">
        <f t="shared" si="122"/>
        <v>20.424253874849501</v>
      </c>
      <c r="F114" s="7" t="s">
        <v>83</v>
      </c>
      <c r="G114" s="1">
        <v>10</v>
      </c>
      <c r="H114" s="9">
        <f t="shared" si="103"/>
        <v>15.545913127740301</v>
      </c>
      <c r="I114" s="9">
        <f t="shared" si="104"/>
        <v>288.69591312774025</v>
      </c>
      <c r="J114" s="9">
        <f t="shared" si="105"/>
        <v>0.11880623420938984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2.5279512428553539</v>
      </c>
      <c r="P114" s="9">
        <f t="shared" si="108"/>
        <v>0.30033636742859132</v>
      </c>
      <c r="Q114" s="12">
        <f t="shared" si="109"/>
        <v>9.0100910228577399E-2</v>
      </c>
      <c r="R114" s="9">
        <f t="shared" si="110"/>
        <v>0.19436706250000002</v>
      </c>
      <c r="S114" s="13">
        <f t="shared" si="111"/>
        <v>0.46356059030617591</v>
      </c>
      <c r="T114" s="2">
        <f t="shared" si="112"/>
        <v>0.01</v>
      </c>
      <c r="U114" s="14">
        <f t="shared" si="113"/>
        <v>4.6356059030617592E-3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1.4585605903061759E-2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15457.833333333334</v>
      </c>
      <c r="AX114" s="1">
        <f t="shared" si="120"/>
        <v>29360981.486903973</v>
      </c>
    </row>
    <row r="115" spans="1:53" x14ac:dyDescent="0.15">
      <c r="C115" s="7">
        <v>10</v>
      </c>
      <c r="D115" s="7">
        <f t="shared" si="121"/>
        <v>10.2346270973615</v>
      </c>
      <c r="E115" s="10">
        <f t="shared" si="122"/>
        <v>15.545913127740301</v>
      </c>
      <c r="F115" s="7" t="s">
        <v>83</v>
      </c>
      <c r="G115" s="1">
        <v>11</v>
      </c>
      <c r="H115" s="9">
        <f t="shared" si="103"/>
        <v>10.2346270973615</v>
      </c>
      <c r="I115" s="9">
        <f t="shared" si="104"/>
        <v>283.38462709736149</v>
      </c>
      <c r="J115" s="9">
        <f t="shared" si="105"/>
        <v>6.3141316737082315E-2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2.1162341316554243</v>
      </c>
      <c r="O115" s="9">
        <f t="shared" si="123"/>
        <v>0.75927095210467188</v>
      </c>
      <c r="P115" s="9">
        <f t="shared" si="108"/>
        <v>4.7941367676107141E-2</v>
      </c>
      <c r="Q115" s="12">
        <f t="shared" si="109"/>
        <v>1.4382410302832141E-2</v>
      </c>
      <c r="R115" s="9">
        <f t="shared" si="110"/>
        <v>0.19436706250000002</v>
      </c>
      <c r="S115" s="13">
        <f t="shared" si="111"/>
        <v>7.3996129374194461E-2</v>
      </c>
      <c r="T115" s="2">
        <f t="shared" si="112"/>
        <v>0.01</v>
      </c>
      <c r="U115" s="14">
        <f t="shared" si="113"/>
        <v>7.3996129374194464E-4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6.2299612937419448E-3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15457.833333333334</v>
      </c>
      <c r="AX115" s="1">
        <f t="shared" si="120"/>
        <v>12540979.060135454</v>
      </c>
    </row>
    <row r="116" spans="1:53" x14ac:dyDescent="0.15">
      <c r="C116" s="7">
        <v>11</v>
      </c>
      <c r="D116" s="7">
        <f t="shared" si="121"/>
        <v>4.4477358146928898</v>
      </c>
      <c r="E116" s="10">
        <f t="shared" si="122"/>
        <v>10.2346270973615</v>
      </c>
      <c r="F116" s="7" t="s">
        <v>85</v>
      </c>
      <c r="G116" s="1">
        <v>12</v>
      </c>
      <c r="H116" s="9">
        <f t="shared" si="103"/>
        <v>4.4477358146928898</v>
      </c>
      <c r="I116" s="9">
        <f t="shared" si="104"/>
        <v>277.59773581469284</v>
      </c>
      <c r="J116" s="9">
        <f t="shared" si="105"/>
        <v>3.0849431861695122E-2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1.3592197927618983</v>
      </c>
      <c r="P116" s="9">
        <f t="shared" si="108"/>
        <v>4.1931158381875548E-2</v>
      </c>
      <c r="Q116" s="12">
        <f t="shared" si="109"/>
        <v>1.2579347514562664E-2</v>
      </c>
      <c r="R116" s="9">
        <f t="shared" si="110"/>
        <v>0.19436706250000002</v>
      </c>
      <c r="S116" s="13">
        <f t="shared" si="111"/>
        <v>6.4719543284565834E-2</v>
      </c>
      <c r="T116" s="2">
        <f t="shared" si="112"/>
        <v>0.01</v>
      </c>
      <c r="U116" s="14">
        <f t="shared" si="113"/>
        <v>6.4719543284565834E-4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6.1371954328456584E-3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15457.833333333334</v>
      </c>
      <c r="AX116" s="1">
        <f t="shared" si="120"/>
        <v>12354240.384862401</v>
      </c>
      <c r="AY116" s="1">
        <f>SUM(AX105:AX116)</f>
        <v>230129255.63951126</v>
      </c>
    </row>
    <row r="117" spans="1:53" x14ac:dyDescent="0.15">
      <c r="C117" s="7">
        <v>12</v>
      </c>
      <c r="D117" s="7">
        <f t="shared" si="121"/>
        <v>1.7256751216577599</v>
      </c>
      <c r="E117" s="10">
        <f t="shared" si="122"/>
        <v>4.4477358146928898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2.7813910501935499</v>
      </c>
      <c r="E121" s="7"/>
      <c r="F121" s="7"/>
      <c r="G121" s="1">
        <v>1</v>
      </c>
      <c r="H121" s="9">
        <f t="shared" ref="H121:H132" si="124">E122</f>
        <v>2.7813910501935499</v>
      </c>
      <c r="I121" s="9">
        <f t="shared" ref="I121:I132" si="125">H121+273.15</f>
        <v>275.93139105019355</v>
      </c>
      <c r="J121" s="9">
        <f t="shared" ref="J121:J132" si="126">EXP(($C$15*(I121-$C$13))/($C$16*I121*$C$13))</f>
        <v>2.4960634817690047E-2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7.1062927325963561E-3</v>
      </c>
      <c r="Q121" s="12">
        <f t="shared" ref="Q121:Q132" si="130">P121*$B$123</f>
        <v>2.3450766017567978E-3</v>
      </c>
      <c r="R121" s="9">
        <f t="shared" ref="R121:R132" si="131">L121*$B$123</f>
        <v>9.3951000000000007E-2</v>
      </c>
      <c r="S121" s="13">
        <f t="shared" ref="S121:S132" si="132">Q121/R121</f>
        <v>2.4960634817690047E-2</v>
      </c>
      <c r="T121" s="2">
        <f t="shared" ref="T121:T132" si="133">$B$122/100</f>
        <v>0.01</v>
      </c>
      <c r="U121" s="14">
        <f t="shared" ref="U121:U132" si="134">S121*T121</f>
        <v>2.4960634817690049E-4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5.7396063481769009E-3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0.96845355082627504</v>
      </c>
      <c r="E122" s="10">
        <f t="shared" ref="E122:E133" si="145">D121</f>
        <v>2.7813910501935499</v>
      </c>
      <c r="F122" s="7" t="s">
        <v>83</v>
      </c>
      <c r="G122" s="1">
        <v>2</v>
      </c>
      <c r="H122" s="9">
        <f t="shared" si="124"/>
        <v>0.96845355082627504</v>
      </c>
      <c r="I122" s="9">
        <f t="shared" si="125"/>
        <v>274.11845355082625</v>
      </c>
      <c r="J122" s="9">
        <f t="shared" si="126"/>
        <v>1.9765190856221953E-2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0.56229370726740369</v>
      </c>
      <c r="P122" s="9">
        <f t="shared" si="129"/>
        <v>1.1113842441392831E-2</v>
      </c>
      <c r="Q122" s="12">
        <f t="shared" si="130"/>
        <v>3.6675680056596342E-3</v>
      </c>
      <c r="R122" s="9">
        <f t="shared" si="131"/>
        <v>9.3951000000000007E-2</v>
      </c>
      <c r="S122" s="13">
        <f t="shared" si="132"/>
        <v>3.9037030001379806E-2</v>
      </c>
      <c r="T122" s="2">
        <f t="shared" si="133"/>
        <v>0.01</v>
      </c>
      <c r="U122" s="14">
        <f t="shared" si="134"/>
        <v>3.9037030001379806E-4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5.8803703000137979E-3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-3.2221740296968799</v>
      </c>
      <c r="E123" s="10">
        <f t="shared" si="145"/>
        <v>0.96845355082627504</v>
      </c>
      <c r="F123" s="7" t="s">
        <v>83</v>
      </c>
      <c r="G123" s="1">
        <v>3</v>
      </c>
      <c r="H123" s="9">
        <f t="shared" si="124"/>
        <v>-3.2221740296968799</v>
      </c>
      <c r="I123" s="9">
        <f t="shared" si="125"/>
        <v>269.9278259703031</v>
      </c>
      <c r="J123" s="9">
        <f t="shared" si="126"/>
        <v>1.1386960076269896E-2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0.83587986482601084</v>
      </c>
      <c r="P123" s="9">
        <f t="shared" si="129"/>
        <v>9.5181306493316627E-3</v>
      </c>
      <c r="Q123" s="12">
        <f t="shared" si="130"/>
        <v>3.1409831142794487E-3</v>
      </c>
      <c r="R123" s="9">
        <f t="shared" si="131"/>
        <v>9.3951000000000007E-2</v>
      </c>
      <c r="S123" s="13">
        <f t="shared" si="132"/>
        <v>3.3432141374540439E-2</v>
      </c>
      <c r="T123" s="2">
        <f t="shared" si="133"/>
        <v>0.01</v>
      </c>
      <c r="U123" s="14">
        <f t="shared" si="134"/>
        <v>3.3432141374540442E-4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5.8243214137454046E-3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0.28794618180896098</v>
      </c>
      <c r="E124" s="10">
        <f t="shared" si="145"/>
        <v>-3.2221740296968799</v>
      </c>
      <c r="F124" s="7" t="s">
        <v>83</v>
      </c>
      <c r="G124" s="1">
        <v>4</v>
      </c>
      <c r="H124" s="9">
        <f t="shared" si="124"/>
        <v>0.28794618180896098</v>
      </c>
      <c r="I124" s="9">
        <f t="shared" si="125"/>
        <v>273.43794618180891</v>
      </c>
      <c r="J124" s="9">
        <f t="shared" si="126"/>
        <v>1.8092952547618155E-2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1.1110617341766791</v>
      </c>
      <c r="P124" s="9">
        <f t="shared" si="129"/>
        <v>2.010238723393299E-2</v>
      </c>
      <c r="Q124" s="12">
        <f t="shared" si="130"/>
        <v>6.6337877871978871E-3</v>
      </c>
      <c r="R124" s="9">
        <f t="shared" si="131"/>
        <v>9.3951000000000007E-2</v>
      </c>
      <c r="S124" s="13">
        <f t="shared" si="132"/>
        <v>7.0609017330287988E-2</v>
      </c>
      <c r="T124" s="2">
        <f t="shared" si="133"/>
        <v>0.01</v>
      </c>
      <c r="U124" s="14">
        <f t="shared" si="134"/>
        <v>7.060901733028799E-4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6.1960901733028803E-3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12.6980511925454</v>
      </c>
      <c r="E125" s="10">
        <f t="shared" si="145"/>
        <v>0.28794618180896098</v>
      </c>
      <c r="F125" s="7" t="s">
        <v>83</v>
      </c>
      <c r="G125" s="1">
        <v>5</v>
      </c>
      <c r="H125" s="9">
        <f t="shared" si="124"/>
        <v>12.6980511925454</v>
      </c>
      <c r="I125" s="9">
        <f t="shared" si="125"/>
        <v>285.84805119254537</v>
      </c>
      <c r="J125" s="9">
        <f t="shared" si="126"/>
        <v>8.4900396144601487E-2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1.0364113795956087</v>
      </c>
      <c r="O125" s="9">
        <f t="shared" si="146"/>
        <v>0.33924796734713736</v>
      </c>
      <c r="P125" s="9">
        <f t="shared" si="129"/>
        <v>2.880228681902279E-2</v>
      </c>
      <c r="Q125" s="12">
        <f t="shared" si="130"/>
        <v>9.5047546502775217E-3</v>
      </c>
      <c r="R125" s="9">
        <f t="shared" si="131"/>
        <v>9.3951000000000007E-2</v>
      </c>
      <c r="S125" s="13">
        <f t="shared" si="132"/>
        <v>0.10116714723927921</v>
      </c>
      <c r="T125" s="2">
        <f t="shared" si="133"/>
        <v>0.01</v>
      </c>
      <c r="U125" s="14">
        <f t="shared" si="134"/>
        <v>1.011671472392792E-3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6.5016714723927921E-3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16.848833452392899</v>
      </c>
      <c r="E126" s="10">
        <f t="shared" si="145"/>
        <v>12.6980511925454</v>
      </c>
      <c r="F126" s="7" t="s">
        <v>85</v>
      </c>
      <c r="G126" s="1">
        <v>6</v>
      </c>
      <c r="H126" s="9">
        <f t="shared" si="124"/>
        <v>16.848833452392899</v>
      </c>
      <c r="I126" s="9">
        <f t="shared" si="125"/>
        <v>289.99883345239289</v>
      </c>
      <c r="J126" s="9">
        <f t="shared" si="126"/>
        <v>0.13824441251482877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0.59514568052811456</v>
      </c>
      <c r="P126" s="9">
        <f t="shared" si="129"/>
        <v>8.2275564965347173E-2</v>
      </c>
      <c r="Q126" s="12">
        <f t="shared" si="130"/>
        <v>2.7150936438564567E-2</v>
      </c>
      <c r="R126" s="9">
        <f t="shared" si="131"/>
        <v>9.3951000000000007E-2</v>
      </c>
      <c r="S126" s="13">
        <f t="shared" si="132"/>
        <v>0.28899039327484077</v>
      </c>
      <c r="T126" s="2">
        <f t="shared" si="133"/>
        <v>0.01</v>
      </c>
      <c r="U126" s="14">
        <f t="shared" si="134"/>
        <v>2.8899039327484077E-3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8.3799039327484073E-3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18.3668229742634</v>
      </c>
      <c r="E127" s="10">
        <f t="shared" si="145"/>
        <v>16.848833452392899</v>
      </c>
      <c r="F127" s="7" t="s">
        <v>83</v>
      </c>
      <c r="G127" s="1">
        <v>7</v>
      </c>
      <c r="H127" s="9">
        <f t="shared" si="124"/>
        <v>18.3668229742634</v>
      </c>
      <c r="I127" s="9">
        <f t="shared" si="125"/>
        <v>291.51682297426339</v>
      </c>
      <c r="J127" s="9">
        <f t="shared" si="126"/>
        <v>0.16465571680153979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0.79757011556276736</v>
      </c>
      <c r="P127" s="9">
        <f t="shared" si="129"/>
        <v>0.13132447907747438</v>
      </c>
      <c r="Q127" s="12">
        <f t="shared" si="130"/>
        <v>4.3337078095566549E-2</v>
      </c>
      <c r="R127" s="9">
        <f t="shared" si="131"/>
        <v>9.3951000000000007E-2</v>
      </c>
      <c r="S127" s="13">
        <f t="shared" si="132"/>
        <v>0.46127319661915833</v>
      </c>
      <c r="T127" s="2">
        <f t="shared" si="133"/>
        <v>0.01</v>
      </c>
      <c r="U127" s="14">
        <f t="shared" si="134"/>
        <v>4.6127319661915835E-3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1.4562731966191584E-2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20.177042513705</v>
      </c>
      <c r="E128" s="10">
        <f t="shared" si="145"/>
        <v>18.3668229742634</v>
      </c>
      <c r="F128" s="7" t="s">
        <v>83</v>
      </c>
      <c r="G128" s="1">
        <v>8</v>
      </c>
      <c r="H128" s="9">
        <f t="shared" si="124"/>
        <v>20.177042513705</v>
      </c>
      <c r="I128" s="9">
        <f t="shared" si="125"/>
        <v>293.32704251370495</v>
      </c>
      <c r="J128" s="9">
        <f t="shared" si="126"/>
        <v>0.20234659071207711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0.95094563648529307</v>
      </c>
      <c r="P128" s="9">
        <f t="shared" si="129"/>
        <v>0.19242060749532525</v>
      </c>
      <c r="Q128" s="12">
        <f t="shared" si="130"/>
        <v>6.3498800473457337E-2</v>
      </c>
      <c r="R128" s="9">
        <f t="shared" si="131"/>
        <v>9.3951000000000007E-2</v>
      </c>
      <c r="S128" s="13">
        <f t="shared" si="132"/>
        <v>0.6758714699519679</v>
      </c>
      <c r="T128" s="2">
        <f t="shared" si="133"/>
        <v>0.01</v>
      </c>
      <c r="U128" s="14">
        <f t="shared" si="134"/>
        <v>6.758714699519679E-3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1.6708714699519678E-2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20.424253874849501</v>
      </c>
      <c r="E129" s="10">
        <f t="shared" si="145"/>
        <v>20.177042513705</v>
      </c>
      <c r="F129" s="7" t="s">
        <v>83</v>
      </c>
      <c r="G129" s="1">
        <v>9</v>
      </c>
      <c r="H129" s="9">
        <f t="shared" si="124"/>
        <v>20.424253874849501</v>
      </c>
      <c r="I129" s="9">
        <f t="shared" si="125"/>
        <v>293.57425387484949</v>
      </c>
      <c r="J129" s="9">
        <f t="shared" si="126"/>
        <v>0.20808238897183515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1.0432250289899678</v>
      </c>
      <c r="P129" s="9">
        <f t="shared" si="129"/>
        <v>0.21707675626744449</v>
      </c>
      <c r="Q129" s="12">
        <f t="shared" si="130"/>
        <v>7.1635329568256689E-2</v>
      </c>
      <c r="R129" s="9">
        <f t="shared" si="131"/>
        <v>9.3951000000000007E-2</v>
      </c>
      <c r="S129" s="13">
        <f t="shared" si="132"/>
        <v>0.76247543472934487</v>
      </c>
      <c r="T129" s="2">
        <f t="shared" si="133"/>
        <v>0.01</v>
      </c>
      <c r="U129" s="14">
        <f t="shared" si="134"/>
        <v>7.6247543472934493E-3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1.7574754347293449E-2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15.545913127740301</v>
      </c>
      <c r="E130" s="10">
        <f t="shared" si="145"/>
        <v>20.424253874849501</v>
      </c>
      <c r="F130" s="7" t="s">
        <v>83</v>
      </c>
      <c r="G130" s="1">
        <v>10</v>
      </c>
      <c r="H130" s="9">
        <f t="shared" si="124"/>
        <v>15.545913127740301</v>
      </c>
      <c r="I130" s="9">
        <f t="shared" si="125"/>
        <v>288.69591312774025</v>
      </c>
      <c r="J130" s="9">
        <f t="shared" si="126"/>
        <v>0.11880623420938984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1.1108482727225233</v>
      </c>
      <c r="P130" s="9">
        <f t="shared" si="129"/>
        <v>0.13197570006016826</v>
      </c>
      <c r="Q130" s="12">
        <f t="shared" si="130"/>
        <v>4.355198101985553E-2</v>
      </c>
      <c r="R130" s="9">
        <f t="shared" si="131"/>
        <v>9.3951000000000007E-2</v>
      </c>
      <c r="S130" s="13">
        <f t="shared" si="132"/>
        <v>0.46356059030617586</v>
      </c>
      <c r="T130" s="2">
        <f t="shared" si="133"/>
        <v>0.01</v>
      </c>
      <c r="U130" s="14">
        <f t="shared" si="134"/>
        <v>4.6356059030617583E-3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1.4585605903061759E-2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10.2346270973615</v>
      </c>
      <c r="E131" s="10">
        <f t="shared" si="145"/>
        <v>15.545913127740301</v>
      </c>
      <c r="F131" s="7" t="s">
        <v>83</v>
      </c>
      <c r="G131" s="1">
        <v>11</v>
      </c>
      <c r="H131" s="9">
        <f t="shared" si="124"/>
        <v>10.2346270973615</v>
      </c>
      <c r="I131" s="9">
        <f t="shared" si="125"/>
        <v>283.38462709736149</v>
      </c>
      <c r="J131" s="9">
        <f t="shared" si="126"/>
        <v>6.3141316737082315E-2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0.9299289440292372</v>
      </c>
      <c r="O131" s="9">
        <f t="shared" si="146"/>
        <v>0.33364362863311781</v>
      </c>
      <c r="P131" s="9">
        <f t="shared" si="129"/>
        <v>2.1066698032833158E-2</v>
      </c>
      <c r="Q131" s="12">
        <f t="shared" si="130"/>
        <v>6.9520103508349425E-3</v>
      </c>
      <c r="R131" s="9">
        <f t="shared" si="131"/>
        <v>9.3951000000000007E-2</v>
      </c>
      <c r="S131" s="13">
        <f t="shared" si="132"/>
        <v>7.3996129374194447E-2</v>
      </c>
      <c r="T131" s="2">
        <f t="shared" si="133"/>
        <v>0.01</v>
      </c>
      <c r="U131" s="14">
        <f t="shared" si="134"/>
        <v>7.3996129374194453E-4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6.2299612937419448E-3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4.4477358146928898</v>
      </c>
      <c r="E132" s="10">
        <f t="shared" si="145"/>
        <v>10.2346270973615</v>
      </c>
      <c r="F132" s="7" t="s">
        <v>85</v>
      </c>
      <c r="G132" s="1">
        <v>12</v>
      </c>
      <c r="H132" s="9">
        <f t="shared" si="124"/>
        <v>4.4477358146928898</v>
      </c>
      <c r="I132" s="9">
        <f t="shared" si="125"/>
        <v>277.59773581469284</v>
      </c>
      <c r="J132" s="9">
        <f t="shared" si="126"/>
        <v>3.0849431861695122E-2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0.59727693060028475</v>
      </c>
      <c r="P132" s="9">
        <f t="shared" si="129"/>
        <v>1.842565397311589E-2</v>
      </c>
      <c r="Q132" s="12">
        <f t="shared" si="130"/>
        <v>6.0804658111282437E-3</v>
      </c>
      <c r="R132" s="9">
        <f t="shared" si="131"/>
        <v>9.3951000000000007E-2</v>
      </c>
      <c r="S132" s="13">
        <f t="shared" si="132"/>
        <v>6.471954328456582E-2</v>
      </c>
      <c r="T132" s="2">
        <f t="shared" si="133"/>
        <v>0.01</v>
      </c>
      <c r="U132" s="14">
        <f t="shared" si="134"/>
        <v>6.4719543284565823E-4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6.1371954328456584E-3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1.7256751216577599</v>
      </c>
      <c r="E133" s="10">
        <f t="shared" si="145"/>
        <v>4.4477358146928898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2.7813910501935499</v>
      </c>
      <c r="E136" s="7"/>
      <c r="F136" s="7"/>
      <c r="G136" s="1">
        <v>1</v>
      </c>
      <c r="H136" s="9">
        <f t="shared" ref="H136:H147" si="147">E137</f>
        <v>2.7813910501935499</v>
      </c>
      <c r="I136" s="9">
        <f t="shared" ref="I136:I147" si="148">H136+273.15</f>
        <v>275.93139105019355</v>
      </c>
      <c r="J136" s="9">
        <f t="shared" ref="J136:J147" si="149">EXP(($C$15*(I136-$C$13))/($C$16*I136*$C$13))</f>
        <v>2.4960634817690047E-2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1.8946317857045095E-2</v>
      </c>
      <c r="Q136" s="12">
        <f t="shared" ref="Q136:Q147" si="153">P136*$B$138</f>
        <v>4.9260426428317248E-3</v>
      </c>
      <c r="R136" s="9">
        <f t="shared" ref="R136:R147" si="154">L136*$B$138</f>
        <v>0.19735245833333334</v>
      </c>
      <c r="S136" s="13">
        <f t="shared" ref="S136:S147" si="155">Q136/R136</f>
        <v>2.496063481769005E-2</v>
      </c>
      <c r="T136" s="2">
        <f t="shared" ref="T136:T147" si="156">$B$137/100</f>
        <v>0.01</v>
      </c>
      <c r="U136" s="14">
        <f t="shared" ref="U136:U147" si="157">S136*T136</f>
        <v>2.4960634817690049E-4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5.7396063481769009E-3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0.96845355082627504</v>
      </c>
      <c r="E137" s="10">
        <f t="shared" ref="E137:E148" si="166">D136</f>
        <v>2.7813910501935499</v>
      </c>
      <c r="F137" s="7" t="s">
        <v>83</v>
      </c>
      <c r="G137" s="1">
        <v>2</v>
      </c>
      <c r="H137" s="9">
        <f t="shared" si="147"/>
        <v>0.96845355082627504</v>
      </c>
      <c r="I137" s="9">
        <f t="shared" si="148"/>
        <v>274.11845355082625</v>
      </c>
      <c r="J137" s="9">
        <f t="shared" si="149"/>
        <v>1.9765190856221953E-2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1.4991495154762884</v>
      </c>
      <c r="P137" s="9">
        <f t="shared" si="152"/>
        <v>2.9630976295401505E-2</v>
      </c>
      <c r="Q137" s="12">
        <f t="shared" si="153"/>
        <v>7.704053836804392E-3</v>
      </c>
      <c r="R137" s="9">
        <f t="shared" si="154"/>
        <v>0.19735245833333334</v>
      </c>
      <c r="S137" s="13">
        <f t="shared" si="155"/>
        <v>3.9037030001379806E-2</v>
      </c>
      <c r="T137" s="2">
        <f t="shared" si="156"/>
        <v>0.01</v>
      </c>
      <c r="U137" s="14">
        <f t="shared" si="157"/>
        <v>3.9037030001379806E-4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5.8803703000137979E-3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-3.2221740296968799</v>
      </c>
      <c r="E138" s="10">
        <f t="shared" si="166"/>
        <v>0.96845355082627504</v>
      </c>
      <c r="F138" s="7" t="s">
        <v>83</v>
      </c>
      <c r="G138" s="1">
        <v>3</v>
      </c>
      <c r="H138" s="9">
        <f t="shared" si="147"/>
        <v>-3.2221740296968799</v>
      </c>
      <c r="I138" s="9">
        <f t="shared" si="148"/>
        <v>269.9278259703031</v>
      </c>
      <c r="J138" s="9">
        <f t="shared" si="149"/>
        <v>1.1386960076269896E-2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2.2285664558475538</v>
      </c>
      <c r="P138" s="9">
        <f t="shared" si="152"/>
        <v>2.5376597260050395E-2</v>
      </c>
      <c r="Q138" s="12">
        <f t="shared" si="153"/>
        <v>6.5979152876131028E-3</v>
      </c>
      <c r="R138" s="9">
        <f t="shared" si="154"/>
        <v>0.19735245833333334</v>
      </c>
      <c r="S138" s="13">
        <f t="shared" si="155"/>
        <v>3.3432141374540446E-2</v>
      </c>
      <c r="T138" s="2">
        <f t="shared" si="156"/>
        <v>0.01</v>
      </c>
      <c r="U138" s="14">
        <f t="shared" si="157"/>
        <v>3.3432141374540447E-4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5.8243214137454046E-3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0.28794618180896098</v>
      </c>
      <c r="E139" s="10">
        <f t="shared" si="166"/>
        <v>-3.2221740296968799</v>
      </c>
      <c r="F139" s="7" t="s">
        <v>83</v>
      </c>
      <c r="G139" s="1">
        <v>4</v>
      </c>
      <c r="H139" s="9">
        <f t="shared" si="147"/>
        <v>0.28794618180896098</v>
      </c>
      <c r="I139" s="9">
        <f t="shared" si="148"/>
        <v>273.43794618180891</v>
      </c>
      <c r="J139" s="9">
        <f t="shared" si="149"/>
        <v>1.8092952547618155E-2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2.9622377752541702</v>
      </c>
      <c r="P139" s="9">
        <f t="shared" si="152"/>
        <v>5.3595627502435676E-2</v>
      </c>
      <c r="Q139" s="12">
        <f t="shared" si="153"/>
        <v>1.3934863150633277E-2</v>
      </c>
      <c r="R139" s="9">
        <f t="shared" si="154"/>
        <v>0.19735245833333334</v>
      </c>
      <c r="S139" s="13">
        <f t="shared" si="155"/>
        <v>7.0609017330288015E-2</v>
      </c>
      <c r="T139" s="2">
        <f t="shared" si="156"/>
        <v>0.01</v>
      </c>
      <c r="U139" s="14">
        <f t="shared" si="157"/>
        <v>7.0609017330288011E-4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6.1960901733028803E-3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12.6980511925454</v>
      </c>
      <c r="E140" s="10">
        <f t="shared" si="166"/>
        <v>0.28794618180896098</v>
      </c>
      <c r="F140" s="7" t="s">
        <v>83</v>
      </c>
      <c r="G140" s="1">
        <v>5</v>
      </c>
      <c r="H140" s="9">
        <f t="shared" si="147"/>
        <v>12.6980511925454</v>
      </c>
      <c r="I140" s="9">
        <f t="shared" si="148"/>
        <v>285.84805119254537</v>
      </c>
      <c r="J140" s="9">
        <f t="shared" si="149"/>
        <v>8.4900396144601487E-2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3.6676900644184012</v>
      </c>
      <c r="P140" s="9">
        <f t="shared" si="152"/>
        <v>0.3113883394047412</v>
      </c>
      <c r="Q140" s="12">
        <f t="shared" si="153"/>
        <v>8.0960968245232717E-2</v>
      </c>
      <c r="R140" s="9">
        <f t="shared" si="154"/>
        <v>0.19735245833333334</v>
      </c>
      <c r="S140" s="13">
        <f t="shared" si="155"/>
        <v>0.41023541803815577</v>
      </c>
      <c r="T140" s="2">
        <f t="shared" si="156"/>
        <v>0.01</v>
      </c>
      <c r="U140" s="14">
        <f t="shared" si="157"/>
        <v>4.1023541803815577E-3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9.5923541803815578E-3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16.848833452392899</v>
      </c>
      <c r="E141" s="10">
        <f t="shared" si="166"/>
        <v>12.6980511925454</v>
      </c>
      <c r="F141" s="7" t="s">
        <v>85</v>
      </c>
      <c r="G141" s="1">
        <v>6</v>
      </c>
      <c r="H141" s="9">
        <f t="shared" si="147"/>
        <v>16.848833452392899</v>
      </c>
      <c r="I141" s="9">
        <f t="shared" si="148"/>
        <v>289.99883345239289</v>
      </c>
      <c r="J141" s="9">
        <f t="shared" si="149"/>
        <v>0.13824441251482877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4.1153496416803268</v>
      </c>
      <c r="P141" s="9">
        <f t="shared" si="152"/>
        <v>0.56892409350720785</v>
      </c>
      <c r="Q141" s="12">
        <f t="shared" si="153"/>
        <v>0.14792026431187405</v>
      </c>
      <c r="R141" s="9">
        <f t="shared" si="154"/>
        <v>0.19735245833333334</v>
      </c>
      <c r="S141" s="13">
        <f t="shared" si="155"/>
        <v>0.74952329229176839</v>
      </c>
      <c r="T141" s="2">
        <f t="shared" si="156"/>
        <v>0.01</v>
      </c>
      <c r="U141" s="14">
        <f t="shared" si="157"/>
        <v>7.4952329229176842E-3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1.2985232922917686E-2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18.3668229742634</v>
      </c>
      <c r="E142" s="10">
        <f t="shared" si="166"/>
        <v>16.848833452392899</v>
      </c>
      <c r="F142" s="7" t="s">
        <v>83</v>
      </c>
      <c r="G142" s="1">
        <v>7</v>
      </c>
      <c r="H142" s="9">
        <f t="shared" si="147"/>
        <v>18.3668229742634</v>
      </c>
      <c r="I142" s="9">
        <f t="shared" si="148"/>
        <v>291.51682297426339</v>
      </c>
      <c r="J142" s="9">
        <f t="shared" si="149"/>
        <v>0.16465571680153979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4.3054734648397854</v>
      </c>
      <c r="P142" s="9">
        <f t="shared" si="152"/>
        <v>0.70892081952320396</v>
      </c>
      <c r="Q142" s="12">
        <f t="shared" si="153"/>
        <v>0.18431941307603303</v>
      </c>
      <c r="R142" s="9">
        <f t="shared" si="154"/>
        <v>0.19735245833333334</v>
      </c>
      <c r="S142" s="13">
        <f t="shared" si="155"/>
        <v>0.93396056290676066</v>
      </c>
      <c r="T142" s="2">
        <f t="shared" si="156"/>
        <v>0.01</v>
      </c>
      <c r="U142" s="14">
        <f t="shared" si="157"/>
        <v>9.3396056290676061E-3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1.9289605629067605E-2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20.177042513705</v>
      </c>
      <c r="E143" s="10">
        <f t="shared" si="166"/>
        <v>18.3668229742634</v>
      </c>
      <c r="F143" s="7" t="s">
        <v>83</v>
      </c>
      <c r="G143" s="1">
        <v>8</v>
      </c>
      <c r="H143" s="9">
        <f t="shared" si="147"/>
        <v>20.177042513705</v>
      </c>
      <c r="I143" s="9">
        <f t="shared" si="148"/>
        <v>293.32704251370495</v>
      </c>
      <c r="J143" s="9">
        <f t="shared" si="149"/>
        <v>0.20234659071207711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4.3556005619832483</v>
      </c>
      <c r="P143" s="9">
        <f t="shared" si="152"/>
        <v>0.88134092422091737</v>
      </c>
      <c r="Q143" s="12">
        <f t="shared" si="153"/>
        <v>0.22914864029743853</v>
      </c>
      <c r="R143" s="9">
        <f t="shared" si="154"/>
        <v>0.19735245833333334</v>
      </c>
      <c r="S143" s="13">
        <f t="shared" si="155"/>
        <v>1.1611136858016768</v>
      </c>
      <c r="T143" s="2">
        <f t="shared" si="156"/>
        <v>0.01</v>
      </c>
      <c r="U143" s="14">
        <f t="shared" si="157"/>
        <v>1.1611136858016768E-2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2.156113685801677E-2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20.424253874849501</v>
      </c>
      <c r="E144" s="10">
        <f t="shared" si="166"/>
        <v>20.177042513705</v>
      </c>
      <c r="F144" s="7" t="s">
        <v>83</v>
      </c>
      <c r="G144" s="1">
        <v>9</v>
      </c>
      <c r="H144" s="9">
        <f t="shared" si="147"/>
        <v>20.424253874849501</v>
      </c>
      <c r="I144" s="9">
        <f t="shared" si="148"/>
        <v>293.57425387484949</v>
      </c>
      <c r="J144" s="9">
        <f t="shared" si="149"/>
        <v>0.20808238897183515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4.2333075544289978</v>
      </c>
      <c r="P144" s="9">
        <f t="shared" si="152"/>
        <v>0.88087674917810288</v>
      </c>
      <c r="Q144" s="12">
        <f t="shared" si="153"/>
        <v>0.22902795478630675</v>
      </c>
      <c r="R144" s="9">
        <f t="shared" si="154"/>
        <v>0.19735245833333334</v>
      </c>
      <c r="S144" s="13">
        <f t="shared" si="155"/>
        <v>1.1605021630866776</v>
      </c>
      <c r="T144" s="2">
        <f t="shared" si="156"/>
        <v>0.01</v>
      </c>
      <c r="U144" s="14">
        <f t="shared" si="157"/>
        <v>1.1605021630866777E-2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2.1555021630866776E-2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15.545913127740301</v>
      </c>
      <c r="E145" s="10">
        <f t="shared" si="166"/>
        <v>20.424253874849501</v>
      </c>
      <c r="F145" s="7" t="s">
        <v>83</v>
      </c>
      <c r="G145" s="1">
        <v>10</v>
      </c>
      <c r="H145" s="9">
        <f t="shared" si="147"/>
        <v>15.545913127740301</v>
      </c>
      <c r="I145" s="9">
        <f t="shared" si="148"/>
        <v>288.69591312774025</v>
      </c>
      <c r="J145" s="9">
        <f t="shared" si="149"/>
        <v>0.11880623420938984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4.1114787219175621</v>
      </c>
      <c r="P145" s="9">
        <f t="shared" si="152"/>
        <v>0.48846930398306065</v>
      </c>
      <c r="Q145" s="12">
        <f t="shared" si="153"/>
        <v>0.12700201903559577</v>
      </c>
      <c r="R145" s="9">
        <f t="shared" si="154"/>
        <v>0.19735245833333334</v>
      </c>
      <c r="S145" s="13">
        <f t="shared" si="155"/>
        <v>0.64352894363791568</v>
      </c>
      <c r="T145" s="2">
        <f t="shared" si="156"/>
        <v>0.01</v>
      </c>
      <c r="U145" s="14">
        <f t="shared" si="157"/>
        <v>6.4352894363791571E-3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1.6385289436379156E-2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10.2346270973615</v>
      </c>
      <c r="E146" s="10">
        <f t="shared" si="166"/>
        <v>15.545913127740301</v>
      </c>
      <c r="F146" s="7" t="s">
        <v>83</v>
      </c>
      <c r="G146" s="1">
        <v>11</v>
      </c>
      <c r="H146" s="9">
        <f t="shared" si="147"/>
        <v>10.2346270973615</v>
      </c>
      <c r="I146" s="9">
        <f t="shared" si="148"/>
        <v>283.38462709736149</v>
      </c>
      <c r="J146" s="9">
        <f t="shared" si="149"/>
        <v>6.3141316737082315E-2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4.3820573346011686</v>
      </c>
      <c r="P146" s="9">
        <f t="shared" si="152"/>
        <v>0.27668887012410709</v>
      </c>
      <c r="Q146" s="12">
        <f t="shared" si="153"/>
        <v>7.1939106232267847E-2</v>
      </c>
      <c r="R146" s="9">
        <f t="shared" si="154"/>
        <v>0.19735245833333334</v>
      </c>
      <c r="S146" s="13">
        <f t="shared" si="155"/>
        <v>0.36452095322147371</v>
      </c>
      <c r="T146" s="2">
        <f t="shared" si="156"/>
        <v>0.01</v>
      </c>
      <c r="U146" s="14">
        <f t="shared" si="157"/>
        <v>3.6452095322147371E-3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9.1352095322147359E-3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4.4477358146928898</v>
      </c>
      <c r="E147" s="10">
        <f t="shared" si="166"/>
        <v>10.2346270973615</v>
      </c>
      <c r="F147" s="7" t="s">
        <v>85</v>
      </c>
      <c r="G147" s="1">
        <v>12</v>
      </c>
      <c r="H147" s="9">
        <f t="shared" si="147"/>
        <v>4.4477358146928898</v>
      </c>
      <c r="I147" s="9">
        <f t="shared" si="148"/>
        <v>277.59773581469284</v>
      </c>
      <c r="J147" s="9">
        <f t="shared" si="149"/>
        <v>3.0849431861695122E-2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4.8644163811437284</v>
      </c>
      <c r="P147" s="9">
        <f t="shared" si="152"/>
        <v>0.15006448169700701</v>
      </c>
      <c r="Q147" s="12">
        <f t="shared" si="153"/>
        <v>3.9016765241221822E-2</v>
      </c>
      <c r="R147" s="9">
        <f t="shared" si="154"/>
        <v>0.19735245833333334</v>
      </c>
      <c r="S147" s="13">
        <f t="shared" si="155"/>
        <v>0.19770093350102338</v>
      </c>
      <c r="T147" s="2">
        <f t="shared" si="156"/>
        <v>0.01</v>
      </c>
      <c r="U147" s="14">
        <f t="shared" si="157"/>
        <v>1.977009335010234E-3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7.4670093350102341E-3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1.7256751216577599</v>
      </c>
      <c r="E148" s="10">
        <f t="shared" si="166"/>
        <v>4.4477358146928898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1632420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332590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2207790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2205050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8233573.1794456253</v>
      </c>
      <c r="J13" s="6" t="s">
        <v>37</v>
      </c>
      <c r="K13" s="6">
        <f>I13/(10000*1000)</f>
        <v>0.82335731794456257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9.2780078864516096</v>
      </c>
      <c r="E26" s="7"/>
      <c r="F26" s="7"/>
      <c r="G26" s="1">
        <v>1</v>
      </c>
      <c r="H26" s="9">
        <f t="shared" ref="H26:H37" si="0">E27</f>
        <v>9.2780078864516096</v>
      </c>
      <c r="I26" s="9">
        <f t="shared" ref="I26:I37" si="1">H26+273.15</f>
        <v>282.42800788645161</v>
      </c>
      <c r="J26" s="9">
        <f t="shared" ref="J26:J37" si="2">EXP(($C$15*(I26-$C$13))/($C$16*I26*$C$13))</f>
        <v>5.6204529946620077E-2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2.2780873003896418</v>
      </c>
      <c r="Q26" s="12">
        <f t="shared" ref="Q26:Q37" si="6">P26*$B$28</f>
        <v>0.22780873003896418</v>
      </c>
      <c r="R26" s="9">
        <f t="shared" ref="R26:R37" si="7">L26*$B$28</f>
        <v>4.0532094166666672</v>
      </c>
      <c r="S26" s="13">
        <f t="shared" ref="S26:S37" si="8">Q26/R26</f>
        <v>5.6204529946620077E-2</v>
      </c>
      <c r="T26" s="2">
        <f t="shared" ref="T26:T37" si="9">$B$27/100</f>
        <v>0.34</v>
      </c>
      <c r="U26" s="14">
        <f t="shared" ref="U26:U37" si="10">S26*T26</f>
        <v>1.9109540181850827E-2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3.2009540181850829E-2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9.1385156649667092</v>
      </c>
      <c r="E27" s="10">
        <f t="shared" ref="E27:E38" si="18">D26</f>
        <v>9.2780078864516096</v>
      </c>
      <c r="F27" s="7" t="s">
        <v>83</v>
      </c>
      <c r="G27" s="1">
        <v>2</v>
      </c>
      <c r="H27" s="9">
        <f t="shared" si="0"/>
        <v>9.1385156649667092</v>
      </c>
      <c r="I27" s="9">
        <f t="shared" si="1"/>
        <v>282.28851566496667</v>
      </c>
      <c r="J27" s="9">
        <f t="shared" si="2"/>
        <v>5.5255145619241039E-2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78.786101032943691</v>
      </c>
      <c r="P27" s="9">
        <f t="shared" si="5"/>
        <v>4.3533374853475406</v>
      </c>
      <c r="Q27" s="12">
        <f t="shared" si="6"/>
        <v>0.43533374853475409</v>
      </c>
      <c r="R27" s="9">
        <f t="shared" si="7"/>
        <v>4.0532094166666672</v>
      </c>
      <c r="S27" s="13">
        <f t="shared" si="8"/>
        <v>0.10740470175182058</v>
      </c>
      <c r="T27" s="2">
        <f t="shared" si="9"/>
        <v>0.34</v>
      </c>
      <c r="U27" s="14">
        <f t="shared" si="10"/>
        <v>3.6517598595619004E-2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4.9417598595619006E-2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8.5899389921686105</v>
      </c>
      <c r="E28" s="10">
        <f t="shared" si="18"/>
        <v>9.1385156649667092</v>
      </c>
      <c r="F28" s="7" t="s">
        <v>83</v>
      </c>
      <c r="G28" s="1">
        <v>3</v>
      </c>
      <c r="H28" s="9">
        <f t="shared" si="0"/>
        <v>8.5899389921686105</v>
      </c>
      <c r="I28" s="9">
        <f t="shared" si="1"/>
        <v>281.73993899216856</v>
      </c>
      <c r="J28" s="9">
        <f t="shared" si="2"/>
        <v>5.1666073511536278E-2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114.96485771426282</v>
      </c>
      <c r="P28" s="9">
        <f t="shared" si="5"/>
        <v>5.9397827899084117</v>
      </c>
      <c r="Q28" s="12">
        <f t="shared" si="6"/>
        <v>0.59397827899084121</v>
      </c>
      <c r="R28" s="9">
        <f t="shared" si="7"/>
        <v>4.0532094166666672</v>
      </c>
      <c r="S28" s="13">
        <f t="shared" si="8"/>
        <v>0.14654517394251124</v>
      </c>
      <c r="T28" s="2">
        <f t="shared" si="9"/>
        <v>0.34</v>
      </c>
      <c r="U28" s="14">
        <f t="shared" si="10"/>
        <v>4.9825359140453822E-2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6.2725359140453824E-2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10.1388497541171</v>
      </c>
      <c r="E29" s="10">
        <f t="shared" si="18"/>
        <v>8.5899389921686105</v>
      </c>
      <c r="F29" s="7" t="s">
        <v>83</v>
      </c>
      <c r="G29" s="1">
        <v>4</v>
      </c>
      <c r="H29" s="9">
        <f t="shared" si="0"/>
        <v>10.1388497541171</v>
      </c>
      <c r="I29" s="9">
        <f t="shared" si="1"/>
        <v>283.28884975411705</v>
      </c>
      <c r="J29" s="9">
        <f t="shared" si="2"/>
        <v>6.2412083621750734E-2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149.55716909102108</v>
      </c>
      <c r="P29" s="9">
        <f t="shared" si="5"/>
        <v>9.3341745435411223</v>
      </c>
      <c r="Q29" s="12">
        <f t="shared" si="6"/>
        <v>0.93341745435411227</v>
      </c>
      <c r="R29" s="9">
        <f t="shared" si="7"/>
        <v>4.0532094166666672</v>
      </c>
      <c r="S29" s="13">
        <f t="shared" si="8"/>
        <v>0.23029095178648545</v>
      </c>
      <c r="T29" s="2">
        <f t="shared" si="9"/>
        <v>0.34</v>
      </c>
      <c r="U29" s="14">
        <f t="shared" si="10"/>
        <v>7.8298923607405063E-2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9.1198923607405058E-2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12.8887443891647</v>
      </c>
      <c r="E30" s="10">
        <f t="shared" si="18"/>
        <v>10.1388497541171</v>
      </c>
      <c r="F30" s="7" t="s">
        <v>83</v>
      </c>
      <c r="G30" s="1">
        <v>5</v>
      </c>
      <c r="H30" s="9">
        <f t="shared" si="0"/>
        <v>12.8887443891647</v>
      </c>
      <c r="I30" s="9">
        <f t="shared" si="1"/>
        <v>286.03874438916466</v>
      </c>
      <c r="J30" s="9">
        <f t="shared" si="2"/>
        <v>8.6850424958417924E-2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133.21184482010597</v>
      </c>
      <c r="O30" s="9">
        <f t="shared" si="19"/>
        <v>47.543243894040671</v>
      </c>
      <c r="P30" s="9">
        <f t="shared" si="5"/>
        <v>4.1291509360991405</v>
      </c>
      <c r="Q30" s="12">
        <f t="shared" si="6"/>
        <v>0.41291509360991407</v>
      </c>
      <c r="R30" s="9">
        <f t="shared" si="7"/>
        <v>4.0532094166666672</v>
      </c>
      <c r="S30" s="13">
        <f t="shared" si="8"/>
        <v>0.10187361450213267</v>
      </c>
      <c r="T30" s="2">
        <f t="shared" si="9"/>
        <v>0.34</v>
      </c>
      <c r="U30" s="14">
        <f t="shared" si="10"/>
        <v>3.4637028930725108E-2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4.753702893072511E-2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15.631867666172401</v>
      </c>
      <c r="E31" s="10">
        <f t="shared" si="18"/>
        <v>12.8887443891647</v>
      </c>
      <c r="F31" s="7" t="s">
        <v>85</v>
      </c>
      <c r="G31" s="1">
        <v>6</v>
      </c>
      <c r="H31" s="9">
        <f t="shared" si="0"/>
        <v>15.631867666172401</v>
      </c>
      <c r="I31" s="9">
        <f t="shared" si="1"/>
        <v>288.78186766617239</v>
      </c>
      <c r="J31" s="9">
        <f t="shared" si="2"/>
        <v>0.12000489122852492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83.946187124608201</v>
      </c>
      <c r="P31" s="9">
        <f t="shared" si="5"/>
        <v>10.073953054938007</v>
      </c>
      <c r="Q31" s="12">
        <f t="shared" si="6"/>
        <v>1.0073953054938007</v>
      </c>
      <c r="R31" s="9">
        <f t="shared" si="7"/>
        <v>4.0532094166666672</v>
      </c>
      <c r="S31" s="13">
        <f t="shared" si="8"/>
        <v>0.24854262435871768</v>
      </c>
      <c r="T31" s="2">
        <f t="shared" si="9"/>
        <v>0.34</v>
      </c>
      <c r="U31" s="14">
        <f t="shared" si="10"/>
        <v>8.4504492281964022E-2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0.11015449228196403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18.6921489154957</v>
      </c>
      <c r="E32" s="10">
        <f t="shared" si="18"/>
        <v>15.631867666172401</v>
      </c>
      <c r="F32" s="7" t="s">
        <v>83</v>
      </c>
      <c r="G32" s="1">
        <v>7</v>
      </c>
      <c r="H32" s="9">
        <f t="shared" si="0"/>
        <v>18.6921489154957</v>
      </c>
      <c r="I32" s="9">
        <f t="shared" si="1"/>
        <v>291.84214891549567</v>
      </c>
      <c r="J32" s="9">
        <f t="shared" si="2"/>
        <v>0.17090182737097581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114.40432823633687</v>
      </c>
      <c r="P32" s="9">
        <f t="shared" si="5"/>
        <v>19.551908754738896</v>
      </c>
      <c r="Q32" s="12">
        <f t="shared" si="6"/>
        <v>1.9551908754738898</v>
      </c>
      <c r="R32" s="9">
        <f t="shared" si="7"/>
        <v>4.0532094166666672</v>
      </c>
      <c r="S32" s="13">
        <f t="shared" si="8"/>
        <v>0.48238091706641351</v>
      </c>
      <c r="T32" s="2">
        <f t="shared" si="9"/>
        <v>0.34</v>
      </c>
      <c r="U32" s="14">
        <f t="shared" si="10"/>
        <v>0.16400951180258061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0.18965951180258062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20.304908222259002</v>
      </c>
      <c r="E33" s="10">
        <f t="shared" si="18"/>
        <v>18.6921489154957</v>
      </c>
      <c r="F33" s="7" t="s">
        <v>83</v>
      </c>
      <c r="G33" s="1">
        <v>8</v>
      </c>
      <c r="H33" s="9">
        <f t="shared" si="0"/>
        <v>20.304908222259002</v>
      </c>
      <c r="I33" s="9">
        <f t="shared" si="1"/>
        <v>293.45490822225895</v>
      </c>
      <c r="J33" s="9">
        <f t="shared" si="2"/>
        <v>0.20529451809003277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135.38451364826463</v>
      </c>
      <c r="P33" s="9">
        <f t="shared" si="5"/>
        <v>27.79369848627395</v>
      </c>
      <c r="Q33" s="12">
        <f t="shared" si="6"/>
        <v>2.779369848627395</v>
      </c>
      <c r="R33" s="9">
        <f t="shared" si="7"/>
        <v>4.0532094166666672</v>
      </c>
      <c r="S33" s="13">
        <f t="shared" si="8"/>
        <v>0.685720761724947</v>
      </c>
      <c r="T33" s="2">
        <f t="shared" si="9"/>
        <v>0.34</v>
      </c>
      <c r="U33" s="14">
        <f t="shared" si="10"/>
        <v>0.233145058986482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0.25879505898648197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23.593595094016099</v>
      </c>
      <c r="E34" s="10">
        <f t="shared" si="18"/>
        <v>20.304908222259002</v>
      </c>
      <c r="F34" s="7" t="s">
        <v>83</v>
      </c>
      <c r="G34" s="1">
        <v>9</v>
      </c>
      <c r="H34" s="9">
        <f t="shared" si="0"/>
        <v>23.593595094016099</v>
      </c>
      <c r="I34" s="9">
        <f t="shared" si="1"/>
        <v>296.74359509401609</v>
      </c>
      <c r="J34" s="9">
        <f t="shared" si="2"/>
        <v>0.29653468333904875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148.12290932865736</v>
      </c>
      <c r="P34" s="9">
        <f t="shared" si="5"/>
        <v>43.923580013032037</v>
      </c>
      <c r="Q34" s="12">
        <f t="shared" si="6"/>
        <v>4.3923580013032035</v>
      </c>
      <c r="R34" s="9">
        <f t="shared" si="7"/>
        <v>4.0532094166666672</v>
      </c>
      <c r="S34" s="13">
        <f t="shared" si="8"/>
        <v>1.083674083861043</v>
      </c>
      <c r="T34" s="2">
        <f t="shared" si="9"/>
        <v>0.34</v>
      </c>
      <c r="U34" s="14">
        <f t="shared" si="10"/>
        <v>0.36844918851275466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0.39409918851275466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22.0760840170385</v>
      </c>
      <c r="E35" s="10">
        <f t="shared" si="18"/>
        <v>23.593595094016099</v>
      </c>
      <c r="F35" s="7" t="s">
        <v>83</v>
      </c>
      <c r="G35" s="1">
        <v>10</v>
      </c>
      <c r="H35" s="9">
        <f t="shared" si="0"/>
        <v>22.0760840170385</v>
      </c>
      <c r="I35" s="9">
        <f t="shared" si="1"/>
        <v>295.22608401703849</v>
      </c>
      <c r="J35" s="9">
        <f t="shared" si="2"/>
        <v>0.25051139229485014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144.73142348229197</v>
      </c>
      <c r="P35" s="9">
        <f t="shared" si="5"/>
        <v>36.256870405364531</v>
      </c>
      <c r="Q35" s="12">
        <f t="shared" si="6"/>
        <v>3.6256870405364534</v>
      </c>
      <c r="R35" s="9">
        <f t="shared" si="7"/>
        <v>4.0532094166666672</v>
      </c>
      <c r="S35" s="13">
        <f t="shared" si="8"/>
        <v>0.89452250496304098</v>
      </c>
      <c r="T35" s="2">
        <f t="shared" si="9"/>
        <v>0.34</v>
      </c>
      <c r="U35" s="14">
        <f t="shared" si="10"/>
        <v>0.30413765168743395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0.32978765168743396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16.3117855671148</v>
      </c>
      <c r="E36" s="10">
        <f t="shared" si="18"/>
        <v>22.0760840170385</v>
      </c>
      <c r="F36" s="7" t="s">
        <v>83</v>
      </c>
      <c r="G36" s="1">
        <v>11</v>
      </c>
      <c r="H36" s="9">
        <f t="shared" si="0"/>
        <v>16.3117855671148</v>
      </c>
      <c r="I36" s="9">
        <f t="shared" si="1"/>
        <v>289.46178556711476</v>
      </c>
      <c r="J36" s="9">
        <f t="shared" si="2"/>
        <v>0.12989545453633805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103.05082542308106</v>
      </c>
      <c r="O36" s="9">
        <f t="shared" si="19"/>
        <v>45.955821820513037</v>
      </c>
      <c r="P36" s="9">
        <f t="shared" si="5"/>
        <v>5.9694523639665036</v>
      </c>
      <c r="Q36" s="12">
        <f t="shared" si="6"/>
        <v>0.59694523639665042</v>
      </c>
      <c r="R36" s="9">
        <f t="shared" si="7"/>
        <v>4.0532094166666672</v>
      </c>
      <c r="S36" s="13">
        <f t="shared" si="8"/>
        <v>0.14727717594408785</v>
      </c>
      <c r="T36" s="2">
        <f t="shared" si="9"/>
        <v>0.34</v>
      </c>
      <c r="U36" s="14">
        <f t="shared" si="10"/>
        <v>5.0074239820989873E-2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7.5724239820989872E-2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11.8149403172578</v>
      </c>
      <c r="E37" s="10">
        <f t="shared" si="18"/>
        <v>16.3117855671148</v>
      </c>
      <c r="F37" s="7" t="s">
        <v>85</v>
      </c>
      <c r="G37" s="1">
        <v>12</v>
      </c>
      <c r="H37" s="9">
        <f t="shared" si="0"/>
        <v>11.8149403172578</v>
      </c>
      <c r="I37" s="9">
        <f t="shared" si="1"/>
        <v>284.9649403172578</v>
      </c>
      <c r="J37" s="9">
        <f t="shared" si="2"/>
        <v>7.63950234846206E-2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80.518463623213194</v>
      </c>
      <c r="P37" s="9">
        <f t="shared" si="5"/>
        <v>6.1512099194409418</v>
      </c>
      <c r="Q37" s="12">
        <f t="shared" si="6"/>
        <v>0.6151209919440942</v>
      </c>
      <c r="R37" s="9">
        <f t="shared" si="7"/>
        <v>4.0532094166666672</v>
      </c>
      <c r="S37" s="13">
        <f t="shared" si="8"/>
        <v>0.15176146325298082</v>
      </c>
      <c r="T37" s="2">
        <f t="shared" si="9"/>
        <v>0.34</v>
      </c>
      <c r="U37" s="14">
        <f t="shared" si="10"/>
        <v>5.1598897506013479E-2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6.4498897506013481E-2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10.4306419756946</v>
      </c>
      <c r="E38" s="10">
        <f t="shared" si="18"/>
        <v>11.8149403172578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9.2780078864516096</v>
      </c>
      <c r="E42" s="7"/>
      <c r="F42" s="7"/>
      <c r="G42" s="1">
        <v>1</v>
      </c>
      <c r="H42" s="9">
        <f t="shared" ref="H42:H53" si="20">E43</f>
        <v>9.2780078864516096</v>
      </c>
      <c r="I42" s="9">
        <f t="shared" ref="I42:I53" si="21">H42+273.15</f>
        <v>282.42800788645161</v>
      </c>
      <c r="J42" s="9">
        <f t="shared" ref="J42:J53" si="22">EXP(($C$15*(I42-$C$13))/($C$16*I42*$C$13))</f>
        <v>5.6204529946620077E-2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3.307987865670758</v>
      </c>
      <c r="Q42" s="12">
        <f t="shared" ref="Q42:Q53" si="26">P42*$B$44</f>
        <v>0.79391708776098191</v>
      </c>
      <c r="R42" s="9">
        <f t="shared" ref="R42:R53" si="27">L42*$B$44</f>
        <v>14.125500000000001</v>
      </c>
      <c r="S42" s="13">
        <f t="shared" ref="S42:S53" si="28">Q42/R42</f>
        <v>5.6204529946620077E-2</v>
      </c>
      <c r="T42" s="2">
        <f t="shared" ref="T42:T53" si="29">$B$43/100</f>
        <v>0.43</v>
      </c>
      <c r="U42" s="14">
        <f t="shared" ref="U42:U53" si="30">S42*T42</f>
        <v>2.4167947877046632E-2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3.2587947877046629E-2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136035</v>
      </c>
      <c r="AU42" s="1">
        <f t="shared" ref="AU42:AU53" si="38">AT42*10000*AS42*0.67*AR42*AQ42</f>
        <v>975703472.32138658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9.1385156649667092</v>
      </c>
      <c r="E43" s="10">
        <f t="shared" ref="E43:E54" si="40">D42</f>
        <v>9.2780078864516096</v>
      </c>
      <c r="F43" s="7" t="s">
        <v>83</v>
      </c>
      <c r="G43" s="1">
        <v>2</v>
      </c>
      <c r="H43" s="9">
        <f t="shared" si="20"/>
        <v>9.1385156649667092</v>
      </c>
      <c r="I43" s="9">
        <f t="shared" si="21"/>
        <v>282.28851566496667</v>
      </c>
      <c r="J43" s="9">
        <f t="shared" si="22"/>
        <v>5.5255145619241039E-2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114.40451213432925</v>
      </c>
      <c r="P43" s="9">
        <f t="shared" si="25"/>
        <v>6.3214379774805911</v>
      </c>
      <c r="Q43" s="12">
        <f t="shared" si="26"/>
        <v>1.5171451145953418</v>
      </c>
      <c r="R43" s="9">
        <f t="shared" si="27"/>
        <v>14.125500000000001</v>
      </c>
      <c r="S43" s="13">
        <f t="shared" si="28"/>
        <v>0.1074047017518206</v>
      </c>
      <c r="T43" s="2">
        <f t="shared" si="29"/>
        <v>0.43</v>
      </c>
      <c r="U43" s="14">
        <f t="shared" si="30"/>
        <v>4.6184021753282858E-2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5.4604021753282855E-2</v>
      </c>
      <c r="AR43" s="9">
        <f t="shared" si="35"/>
        <v>136.875</v>
      </c>
      <c r="AS43" s="1">
        <f t="shared" si="36"/>
        <v>0.24</v>
      </c>
      <c r="AT43" s="1">
        <f t="shared" si="37"/>
        <v>136035</v>
      </c>
      <c r="AU43" s="1">
        <f t="shared" si="38"/>
        <v>1634878447.3451481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8.5899389921686105</v>
      </c>
      <c r="E44" s="10">
        <f t="shared" si="40"/>
        <v>9.1385156649667092</v>
      </c>
      <c r="F44" s="7" t="s">
        <v>83</v>
      </c>
      <c r="G44" s="1">
        <v>3</v>
      </c>
      <c r="H44" s="9">
        <f t="shared" si="20"/>
        <v>8.5899389921686105</v>
      </c>
      <c r="I44" s="9">
        <f t="shared" si="21"/>
        <v>281.73993899216856</v>
      </c>
      <c r="J44" s="9">
        <f t="shared" si="22"/>
        <v>5.1666073511536278E-2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166.93932415684864</v>
      </c>
      <c r="P44" s="9">
        <f t="shared" si="25"/>
        <v>8.625099393853926</v>
      </c>
      <c r="Q44" s="12">
        <f t="shared" si="26"/>
        <v>2.0700238545249423</v>
      </c>
      <c r="R44" s="9">
        <f t="shared" si="27"/>
        <v>14.125500000000001</v>
      </c>
      <c r="S44" s="13">
        <f t="shared" si="28"/>
        <v>0.14654517394251121</v>
      </c>
      <c r="T44" s="2">
        <f t="shared" si="29"/>
        <v>0.43</v>
      </c>
      <c r="U44" s="14">
        <f t="shared" si="30"/>
        <v>6.3014424795279814E-2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7.1434424795279824E-2</v>
      </c>
      <c r="AR44" s="9">
        <f t="shared" si="35"/>
        <v>136.875</v>
      </c>
      <c r="AS44" s="1">
        <f t="shared" si="36"/>
        <v>0.24</v>
      </c>
      <c r="AT44" s="1">
        <f t="shared" si="37"/>
        <v>136035</v>
      </c>
      <c r="AU44" s="1">
        <f t="shared" si="38"/>
        <v>2138791205.2335134</v>
      </c>
    </row>
    <row r="45" spans="1:48" x14ac:dyDescent="0.15">
      <c r="C45" s="7">
        <v>3</v>
      </c>
      <c r="D45" s="7">
        <f t="shared" si="39"/>
        <v>10.1388497541171</v>
      </c>
      <c r="E45" s="10">
        <f t="shared" si="40"/>
        <v>8.5899389921686105</v>
      </c>
      <c r="F45" s="7" t="s">
        <v>83</v>
      </c>
      <c r="G45" s="1">
        <v>4</v>
      </c>
      <c r="H45" s="9">
        <f t="shared" si="20"/>
        <v>10.1388497541171</v>
      </c>
      <c r="I45" s="9">
        <f t="shared" si="21"/>
        <v>283.28884975411705</v>
      </c>
      <c r="J45" s="9">
        <f t="shared" si="22"/>
        <v>6.2412083621750734E-2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217.17047476299473</v>
      </c>
      <c r="P45" s="9">
        <f t="shared" si="25"/>
        <v>13.554061831083335</v>
      </c>
      <c r="Q45" s="12">
        <f t="shared" si="26"/>
        <v>3.2529748394600002</v>
      </c>
      <c r="R45" s="9">
        <f t="shared" si="27"/>
        <v>14.125500000000001</v>
      </c>
      <c r="S45" s="13">
        <f t="shared" si="28"/>
        <v>0.23029095178648543</v>
      </c>
      <c r="T45" s="2">
        <f t="shared" si="29"/>
        <v>0.43</v>
      </c>
      <c r="U45" s="14">
        <f t="shared" si="30"/>
        <v>9.9025109268188735E-2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0.10744510926818875</v>
      </c>
      <c r="AR45" s="9">
        <f t="shared" si="35"/>
        <v>136.875</v>
      </c>
      <c r="AS45" s="1">
        <f t="shared" si="36"/>
        <v>0.24</v>
      </c>
      <c r="AT45" s="1">
        <f t="shared" si="37"/>
        <v>136035</v>
      </c>
      <c r="AU45" s="1">
        <f t="shared" si="38"/>
        <v>3216973544.7123055</v>
      </c>
    </row>
    <row r="46" spans="1:48" x14ac:dyDescent="0.15">
      <c r="C46" s="7">
        <v>4</v>
      </c>
      <c r="D46" s="7">
        <f t="shared" si="39"/>
        <v>12.8887443891647</v>
      </c>
      <c r="E46" s="10">
        <f t="shared" si="40"/>
        <v>10.1388497541171</v>
      </c>
      <c r="F46" s="7" t="s">
        <v>83</v>
      </c>
      <c r="G46" s="1">
        <v>5</v>
      </c>
      <c r="H46" s="9">
        <f t="shared" si="20"/>
        <v>12.8887443891647</v>
      </c>
      <c r="I46" s="9">
        <f t="shared" si="21"/>
        <v>286.03874438916466</v>
      </c>
      <c r="J46" s="9">
        <f t="shared" si="22"/>
        <v>8.6850424958417924E-2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193.43559228531581</v>
      </c>
      <c r="O46" s="9">
        <f t="shared" si="41"/>
        <v>69.037070646595566</v>
      </c>
      <c r="P46" s="9">
        <f t="shared" si="25"/>
        <v>5.9958989235411453</v>
      </c>
      <c r="Q46" s="12">
        <f t="shared" si="26"/>
        <v>1.4390157416498748</v>
      </c>
      <c r="R46" s="9">
        <f t="shared" si="27"/>
        <v>14.125500000000001</v>
      </c>
      <c r="S46" s="13">
        <f t="shared" si="28"/>
        <v>0.10187361450213264</v>
      </c>
      <c r="T46" s="2">
        <f t="shared" si="29"/>
        <v>0.43</v>
      </c>
      <c r="U46" s="14">
        <f t="shared" si="30"/>
        <v>4.3805654235917035E-2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5.2225654235917032E-2</v>
      </c>
      <c r="AR46" s="9">
        <f t="shared" si="35"/>
        <v>136.875</v>
      </c>
      <c r="AS46" s="1">
        <f t="shared" si="36"/>
        <v>0.24</v>
      </c>
      <c r="AT46" s="1">
        <f t="shared" si="37"/>
        <v>136035</v>
      </c>
      <c r="AU46" s="1">
        <f t="shared" si="38"/>
        <v>1563668641.3792825</v>
      </c>
    </row>
    <row r="47" spans="1:48" x14ac:dyDescent="0.15">
      <c r="C47" s="7">
        <v>5</v>
      </c>
      <c r="D47" s="7">
        <f t="shared" si="39"/>
        <v>15.631867666172401</v>
      </c>
      <c r="E47" s="10">
        <f t="shared" si="40"/>
        <v>12.8887443891647</v>
      </c>
      <c r="F47" s="7" t="s">
        <v>85</v>
      </c>
      <c r="G47" s="1">
        <v>6</v>
      </c>
      <c r="H47" s="9">
        <f t="shared" si="20"/>
        <v>15.631867666172401</v>
      </c>
      <c r="I47" s="9">
        <f t="shared" si="21"/>
        <v>288.78186766617239</v>
      </c>
      <c r="J47" s="9">
        <f t="shared" si="22"/>
        <v>0.12000489122852492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121.89742172305442</v>
      </c>
      <c r="P47" s="9">
        <f t="shared" si="25"/>
        <v>14.628286834912776</v>
      </c>
      <c r="Q47" s="12">
        <f t="shared" si="26"/>
        <v>3.5107888403790661</v>
      </c>
      <c r="R47" s="9">
        <f t="shared" si="27"/>
        <v>14.125500000000001</v>
      </c>
      <c r="S47" s="13">
        <f t="shared" si="28"/>
        <v>0.24854262435871763</v>
      </c>
      <c r="T47" s="2">
        <f t="shared" si="29"/>
        <v>0.43</v>
      </c>
      <c r="U47" s="14">
        <f t="shared" si="30"/>
        <v>0.10687332847424857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0.12247332847424858</v>
      </c>
      <c r="AR47" s="9">
        <f t="shared" si="35"/>
        <v>136.875</v>
      </c>
      <c r="AS47" s="1">
        <f t="shared" si="36"/>
        <v>0.24</v>
      </c>
      <c r="AT47" s="1">
        <f t="shared" si="37"/>
        <v>136035</v>
      </c>
      <c r="AU47" s="1">
        <f t="shared" si="38"/>
        <v>3666927795.2064738</v>
      </c>
    </row>
    <row r="48" spans="1:48" x14ac:dyDescent="0.15">
      <c r="C48" s="7">
        <v>6</v>
      </c>
      <c r="D48" s="7">
        <f t="shared" si="39"/>
        <v>18.6921489154957</v>
      </c>
      <c r="E48" s="10">
        <f t="shared" si="40"/>
        <v>15.631867666172401</v>
      </c>
      <c r="F48" s="7" t="s">
        <v>83</v>
      </c>
      <c r="G48" s="1">
        <v>7</v>
      </c>
      <c r="H48" s="9">
        <f t="shared" si="20"/>
        <v>18.6921489154957</v>
      </c>
      <c r="I48" s="9">
        <f t="shared" si="21"/>
        <v>291.84214891549567</v>
      </c>
      <c r="J48" s="9">
        <f t="shared" si="22"/>
        <v>0.17090182737097581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166.12538488814164</v>
      </c>
      <c r="P48" s="9">
        <f t="shared" si="25"/>
        <v>28.391131850090098</v>
      </c>
      <c r="Q48" s="12">
        <f t="shared" si="26"/>
        <v>6.8138716440216234</v>
      </c>
      <c r="R48" s="9">
        <f t="shared" si="27"/>
        <v>14.125500000000001</v>
      </c>
      <c r="S48" s="13">
        <f t="shared" si="28"/>
        <v>0.48238091706641345</v>
      </c>
      <c r="T48" s="2">
        <f t="shared" si="29"/>
        <v>0.43</v>
      </c>
      <c r="U48" s="14">
        <f t="shared" si="30"/>
        <v>0.20742379433855779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0.22302379433855779</v>
      </c>
      <c r="AR48" s="9">
        <f t="shared" si="35"/>
        <v>136.875</v>
      </c>
      <c r="AS48" s="1">
        <f t="shared" si="36"/>
        <v>0.24</v>
      </c>
      <c r="AT48" s="1">
        <f t="shared" si="37"/>
        <v>136035</v>
      </c>
      <c r="AU48" s="1">
        <f t="shared" si="38"/>
        <v>6677471418.8030262</v>
      </c>
    </row>
    <row r="49" spans="1:48" x14ac:dyDescent="0.15">
      <c r="C49" s="7">
        <v>7</v>
      </c>
      <c r="D49" s="7">
        <f t="shared" si="39"/>
        <v>20.304908222259002</v>
      </c>
      <c r="E49" s="10">
        <f t="shared" si="40"/>
        <v>18.6921489154957</v>
      </c>
      <c r="F49" s="7" t="s">
        <v>83</v>
      </c>
      <c r="G49" s="1">
        <v>8</v>
      </c>
      <c r="H49" s="9">
        <f t="shared" si="20"/>
        <v>20.304908222259002</v>
      </c>
      <c r="I49" s="9">
        <f t="shared" si="21"/>
        <v>293.45490822225895</v>
      </c>
      <c r="J49" s="9">
        <f t="shared" si="22"/>
        <v>0.20529451809003277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196.59050303805154</v>
      </c>
      <c r="P49" s="9">
        <f t="shared" si="25"/>
        <v>40.358952582273915</v>
      </c>
      <c r="Q49" s="12">
        <f t="shared" si="26"/>
        <v>9.6861486197457385</v>
      </c>
      <c r="R49" s="9">
        <f t="shared" si="27"/>
        <v>14.125500000000001</v>
      </c>
      <c r="S49" s="13">
        <f t="shared" si="28"/>
        <v>0.68572076172494689</v>
      </c>
      <c r="T49" s="2">
        <f t="shared" si="29"/>
        <v>0.43</v>
      </c>
      <c r="U49" s="14">
        <f t="shared" si="30"/>
        <v>0.29485992754172718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0.31045992754172719</v>
      </c>
      <c r="AR49" s="9">
        <f t="shared" si="35"/>
        <v>136.875</v>
      </c>
      <c r="AS49" s="1">
        <f t="shared" si="36"/>
        <v>0.24</v>
      </c>
      <c r="AT49" s="1">
        <f t="shared" si="37"/>
        <v>136035</v>
      </c>
      <c r="AU49" s="1">
        <f t="shared" si="38"/>
        <v>9295363748.0336475</v>
      </c>
    </row>
    <row r="50" spans="1:48" x14ac:dyDescent="0.15">
      <c r="C50" s="7">
        <v>8</v>
      </c>
      <c r="D50" s="7">
        <f t="shared" si="39"/>
        <v>23.593595094016099</v>
      </c>
      <c r="E50" s="10">
        <f t="shared" si="40"/>
        <v>20.304908222259002</v>
      </c>
      <c r="F50" s="7" t="s">
        <v>83</v>
      </c>
      <c r="G50" s="1">
        <v>9</v>
      </c>
      <c r="H50" s="9">
        <f t="shared" si="20"/>
        <v>23.593595094016099</v>
      </c>
      <c r="I50" s="9">
        <f t="shared" si="21"/>
        <v>296.74359509401609</v>
      </c>
      <c r="J50" s="9">
        <f t="shared" si="22"/>
        <v>0.29653468333904875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215.08780045577765</v>
      </c>
      <c r="P50" s="9">
        <f t="shared" si="25"/>
        <v>63.78099279824653</v>
      </c>
      <c r="Q50" s="12">
        <f t="shared" si="26"/>
        <v>15.307438271579166</v>
      </c>
      <c r="R50" s="9">
        <f t="shared" si="27"/>
        <v>14.125500000000001</v>
      </c>
      <c r="S50" s="13">
        <f t="shared" si="28"/>
        <v>1.0836740838610432</v>
      </c>
      <c r="T50" s="2">
        <f t="shared" si="29"/>
        <v>0.43</v>
      </c>
      <c r="U50" s="14">
        <f t="shared" si="30"/>
        <v>0.46597985606024861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0.48157985606024861</v>
      </c>
      <c r="AR50" s="9">
        <f t="shared" si="35"/>
        <v>136.875</v>
      </c>
      <c r="AS50" s="1">
        <f t="shared" si="36"/>
        <v>0.24</v>
      </c>
      <c r="AT50" s="1">
        <f t="shared" si="37"/>
        <v>136035</v>
      </c>
      <c r="AU50" s="1">
        <f t="shared" si="38"/>
        <v>14418801071.207623</v>
      </c>
    </row>
    <row r="51" spans="1:48" x14ac:dyDescent="0.15">
      <c r="C51" s="7">
        <v>9</v>
      </c>
      <c r="D51" s="7">
        <f t="shared" si="39"/>
        <v>22.0760840170385</v>
      </c>
      <c r="E51" s="10">
        <f t="shared" si="40"/>
        <v>23.593595094016099</v>
      </c>
      <c r="F51" s="7" t="s">
        <v>83</v>
      </c>
      <c r="G51" s="1">
        <v>10</v>
      </c>
      <c r="H51" s="9">
        <f t="shared" si="20"/>
        <v>22.0760840170385</v>
      </c>
      <c r="I51" s="9">
        <f t="shared" si="21"/>
        <v>295.22608401703849</v>
      </c>
      <c r="J51" s="9">
        <f t="shared" si="22"/>
        <v>0.25051139229485014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210.16305765753111</v>
      </c>
      <c r="P51" s="9">
        <f t="shared" si="25"/>
        <v>52.648240182730987</v>
      </c>
      <c r="Q51" s="12">
        <f t="shared" si="26"/>
        <v>12.635577643855436</v>
      </c>
      <c r="R51" s="9">
        <f t="shared" si="27"/>
        <v>14.125500000000001</v>
      </c>
      <c r="S51" s="13">
        <f t="shared" si="28"/>
        <v>0.89452250496304098</v>
      </c>
      <c r="T51" s="2">
        <f t="shared" si="29"/>
        <v>0.43</v>
      </c>
      <c r="U51" s="14">
        <f t="shared" si="30"/>
        <v>0.3846446771341076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0.40024467713410761</v>
      </c>
      <c r="AR51" s="9">
        <f t="shared" si="35"/>
        <v>136.875</v>
      </c>
      <c r="AS51" s="1">
        <f t="shared" si="36"/>
        <v>0.24</v>
      </c>
      <c r="AT51" s="1">
        <f t="shared" si="37"/>
        <v>136035</v>
      </c>
      <c r="AU51" s="1">
        <f t="shared" si="38"/>
        <v>11983575115.908556</v>
      </c>
    </row>
    <row r="52" spans="1:48" x14ac:dyDescent="0.15">
      <c r="C52" s="7">
        <v>10</v>
      </c>
      <c r="D52" s="7">
        <f t="shared" si="39"/>
        <v>16.3117855671148</v>
      </c>
      <c r="E52" s="10">
        <f t="shared" si="40"/>
        <v>22.0760840170385</v>
      </c>
      <c r="F52" s="7" t="s">
        <v>83</v>
      </c>
      <c r="G52" s="1">
        <v>11</v>
      </c>
      <c r="H52" s="9">
        <f t="shared" si="20"/>
        <v>16.3117855671148</v>
      </c>
      <c r="I52" s="9">
        <f t="shared" si="21"/>
        <v>289.46178556711476</v>
      </c>
      <c r="J52" s="9">
        <f t="shared" si="22"/>
        <v>0.12989545453633805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149.63907660106011</v>
      </c>
      <c r="O52" s="9">
        <f t="shared" si="41"/>
        <v>66.731990873739989</v>
      </c>
      <c r="P52" s="9">
        <f t="shared" si="25"/>
        <v>8.6681822866592189</v>
      </c>
      <c r="Q52" s="12">
        <f t="shared" si="26"/>
        <v>2.0803637487982125</v>
      </c>
      <c r="R52" s="9">
        <f t="shared" si="27"/>
        <v>14.125500000000001</v>
      </c>
      <c r="S52" s="13">
        <f t="shared" si="28"/>
        <v>0.14727717594408782</v>
      </c>
      <c r="T52" s="2">
        <f t="shared" si="29"/>
        <v>0.43</v>
      </c>
      <c r="U52" s="14">
        <f t="shared" si="30"/>
        <v>6.3329185655957757E-2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7.8929185655957759E-2</v>
      </c>
      <c r="AR52" s="9">
        <f t="shared" si="35"/>
        <v>136.875</v>
      </c>
      <c r="AS52" s="1">
        <f t="shared" si="36"/>
        <v>0.24</v>
      </c>
      <c r="AT52" s="1">
        <f t="shared" si="37"/>
        <v>136035</v>
      </c>
      <c r="AU52" s="1">
        <f t="shared" si="38"/>
        <v>2363189017.0740242</v>
      </c>
    </row>
    <row r="53" spans="1:48" x14ac:dyDescent="0.15">
      <c r="C53" s="7">
        <v>11</v>
      </c>
      <c r="D53" s="7">
        <f t="shared" si="39"/>
        <v>11.8149403172578</v>
      </c>
      <c r="E53" s="10">
        <f t="shared" si="40"/>
        <v>16.3117855671148</v>
      </c>
      <c r="F53" s="7" t="s">
        <v>85</v>
      </c>
      <c r="G53" s="1">
        <v>12</v>
      </c>
      <c r="H53" s="9">
        <f t="shared" si="20"/>
        <v>11.8149403172578</v>
      </c>
      <c r="I53" s="9">
        <f t="shared" si="21"/>
        <v>284.9649403172578</v>
      </c>
      <c r="J53" s="9">
        <f t="shared" si="22"/>
        <v>7.63950234846206E-2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116.92005858708077</v>
      </c>
      <c r="P53" s="9">
        <f t="shared" si="25"/>
        <v>8.9321106215832522</v>
      </c>
      <c r="Q53" s="12">
        <f t="shared" si="26"/>
        <v>2.1437065491799805</v>
      </c>
      <c r="R53" s="9">
        <f t="shared" si="27"/>
        <v>14.125500000000001</v>
      </c>
      <c r="S53" s="13">
        <f t="shared" si="28"/>
        <v>0.15176146325298082</v>
      </c>
      <c r="T53" s="2">
        <f t="shared" si="29"/>
        <v>0.43</v>
      </c>
      <c r="U53" s="14">
        <f t="shared" si="30"/>
        <v>6.5257429198781747E-2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7.3677429198781758E-2</v>
      </c>
      <c r="AR53" s="9">
        <f t="shared" si="35"/>
        <v>136.875</v>
      </c>
      <c r="AS53" s="1">
        <f t="shared" si="36"/>
        <v>0.24</v>
      </c>
      <c r="AT53" s="1">
        <f t="shared" si="37"/>
        <v>136035</v>
      </c>
      <c r="AU53" s="1">
        <f t="shared" si="38"/>
        <v>2205948155.1950812</v>
      </c>
      <c r="AV53" s="1">
        <f>SUM(AU42:AU53)</f>
        <v>60141291632.420059</v>
      </c>
    </row>
    <row r="54" spans="1:48" x14ac:dyDescent="0.15">
      <c r="C54" s="7">
        <v>12</v>
      </c>
      <c r="D54" s="7">
        <f t="shared" si="39"/>
        <v>10.4306419756946</v>
      </c>
      <c r="E54" s="10">
        <f t="shared" si="40"/>
        <v>11.8149403172578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9.2780078864516096</v>
      </c>
      <c r="E58" s="7"/>
      <c r="F58" s="7"/>
      <c r="G58" s="1">
        <v>1</v>
      </c>
      <c r="H58" s="9">
        <f t="shared" ref="H58:H69" si="42">E59</f>
        <v>9.2780078864516096</v>
      </c>
      <c r="I58" s="9">
        <f t="shared" ref="I58:I69" si="43">H58+273.15</f>
        <v>282.42800788645161</v>
      </c>
      <c r="J58" s="9">
        <f t="shared" ref="J58:J69" si="44">EXP(($C$15*(I58-$C$13))/($C$16*I58*$C$13))</f>
        <v>5.6204529946620077E-2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5.60733860434113E-3</v>
      </c>
      <c r="Q58" s="12">
        <f t="shared" ref="Q58:Q69" si="48">P58*$B$60</f>
        <v>1.0653943348248147E-3</v>
      </c>
      <c r="R58" s="9">
        <f t="shared" ref="R58:R69" si="49">L58*$B$60</f>
        <v>1.8955666666666669E-2</v>
      </c>
      <c r="S58" s="13">
        <f t="shared" ref="S58:S69" si="50">Q58/R58</f>
        <v>5.620452994662007E-2</v>
      </c>
      <c r="T58" s="2">
        <f t="shared" ref="T58:T69" si="51">$B$59/100</f>
        <v>0.01</v>
      </c>
      <c r="U58" s="14">
        <f t="shared" ref="U58:U69" si="52">S58*T58</f>
        <v>5.620452994662007E-4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1.2562045299466201E-2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183982.5</v>
      </c>
      <c r="AU58" s="1">
        <f t="shared" ref="AU58:AU69" si="59">AT58*10000*AS58*0.67*AR58*AQ58</f>
        <v>29352881.196186274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9.1385156649667092</v>
      </c>
      <c r="E59" s="10">
        <f t="shared" ref="E59:E70" si="61">D58</f>
        <v>9.2780078864516096</v>
      </c>
      <c r="F59" s="7" t="s">
        <v>83</v>
      </c>
      <c r="G59" s="1">
        <v>2</v>
      </c>
      <c r="H59" s="9">
        <f t="shared" si="42"/>
        <v>9.1385156649667092</v>
      </c>
      <c r="I59" s="9">
        <f t="shared" si="43"/>
        <v>282.28851566496667</v>
      </c>
      <c r="J59" s="9">
        <f t="shared" si="44"/>
        <v>5.5255145619241039E-2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0.19392599472899222</v>
      </c>
      <c r="P59" s="9">
        <f t="shared" si="47"/>
        <v>1.0715409078106634E-2</v>
      </c>
      <c r="Q59" s="12">
        <f t="shared" si="48"/>
        <v>2.0359277248402606E-3</v>
      </c>
      <c r="R59" s="9">
        <f t="shared" si="49"/>
        <v>1.8955666666666669E-2</v>
      </c>
      <c r="S59" s="13">
        <f t="shared" si="50"/>
        <v>0.10740470175182058</v>
      </c>
      <c r="T59" s="2">
        <f t="shared" si="51"/>
        <v>0.01</v>
      </c>
      <c r="U59" s="14">
        <f t="shared" si="52"/>
        <v>1.0740470175182059E-3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1.3074047017518206E-2</v>
      </c>
      <c r="AR59" s="9">
        <f t="shared" si="56"/>
        <v>9.9766666666666666</v>
      </c>
      <c r="AS59" s="1">
        <f t="shared" si="57"/>
        <v>0.19</v>
      </c>
      <c r="AT59" s="1">
        <f t="shared" si="58"/>
        <v>183982.5</v>
      </c>
      <c r="AU59" s="1">
        <f t="shared" si="59"/>
        <v>30549240.964357335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8.5899389921686105</v>
      </c>
      <c r="E60" s="10">
        <f t="shared" si="61"/>
        <v>9.1385156649667092</v>
      </c>
      <c r="F60" s="7" t="s">
        <v>83</v>
      </c>
      <c r="G60" s="1">
        <v>3</v>
      </c>
      <c r="H60" s="9">
        <f t="shared" si="42"/>
        <v>8.5899389921686105</v>
      </c>
      <c r="I60" s="9">
        <f t="shared" si="43"/>
        <v>281.73993899216856</v>
      </c>
      <c r="J60" s="9">
        <f t="shared" si="44"/>
        <v>5.1666073511536278E-2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0.28297725231755222</v>
      </c>
      <c r="P60" s="9">
        <f t="shared" si="47"/>
        <v>1.4620323520331203E-2</v>
      </c>
      <c r="Q60" s="12">
        <f t="shared" si="48"/>
        <v>2.7778614688629285E-3</v>
      </c>
      <c r="R60" s="9">
        <f t="shared" si="49"/>
        <v>1.8955666666666669E-2</v>
      </c>
      <c r="S60" s="13">
        <f t="shared" si="50"/>
        <v>0.14654517394251121</v>
      </c>
      <c r="T60" s="2">
        <f t="shared" si="51"/>
        <v>0.01</v>
      </c>
      <c r="U60" s="14">
        <f t="shared" si="52"/>
        <v>1.4654517394251121E-3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1.3465451739425113E-2</v>
      </c>
      <c r="AR60" s="9">
        <f t="shared" si="56"/>
        <v>9.9766666666666666</v>
      </c>
      <c r="AS60" s="1">
        <f t="shared" si="57"/>
        <v>0.19</v>
      </c>
      <c r="AT60" s="1">
        <f t="shared" si="58"/>
        <v>183982.5</v>
      </c>
      <c r="AU60" s="1">
        <f t="shared" si="59"/>
        <v>31463809.892256994</v>
      </c>
    </row>
    <row r="61" spans="1:48" x14ac:dyDescent="0.15">
      <c r="C61" s="7">
        <v>3</v>
      </c>
      <c r="D61" s="7">
        <f t="shared" si="60"/>
        <v>10.1388497541171</v>
      </c>
      <c r="E61" s="10">
        <f t="shared" si="61"/>
        <v>8.5899389921686105</v>
      </c>
      <c r="F61" s="7" t="s">
        <v>83</v>
      </c>
      <c r="G61" s="1">
        <v>4</v>
      </c>
      <c r="H61" s="9">
        <f t="shared" si="42"/>
        <v>10.1388497541171</v>
      </c>
      <c r="I61" s="9">
        <f t="shared" si="43"/>
        <v>283.28884975411705</v>
      </c>
      <c r="J61" s="9">
        <f t="shared" si="44"/>
        <v>6.2412083621750734E-2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0.36812359546388768</v>
      </c>
      <c r="P61" s="9">
        <f t="shared" si="47"/>
        <v>2.2975360623231696E-2</v>
      </c>
      <c r="Q61" s="12">
        <f t="shared" si="48"/>
        <v>4.3653185184140226E-3</v>
      </c>
      <c r="R61" s="9">
        <f t="shared" si="49"/>
        <v>1.8955666666666669E-2</v>
      </c>
      <c r="S61" s="13">
        <f t="shared" si="50"/>
        <v>0.23029095178648543</v>
      </c>
      <c r="T61" s="2">
        <f t="shared" si="51"/>
        <v>0.01</v>
      </c>
      <c r="U61" s="14">
        <f t="shared" si="52"/>
        <v>2.3029095178648544E-3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1.4302909517864854E-2</v>
      </c>
      <c r="AR61" s="9">
        <f t="shared" si="56"/>
        <v>9.9766666666666666</v>
      </c>
      <c r="AS61" s="1">
        <f t="shared" si="57"/>
        <v>0.19</v>
      </c>
      <c r="AT61" s="1">
        <f t="shared" si="58"/>
        <v>183982.5</v>
      </c>
      <c r="AU61" s="1">
        <f t="shared" si="59"/>
        <v>33420640.813604522</v>
      </c>
    </row>
    <row r="62" spans="1:48" x14ac:dyDescent="0.15">
      <c r="C62" s="7">
        <v>4</v>
      </c>
      <c r="D62" s="7">
        <f t="shared" si="60"/>
        <v>12.8887443891647</v>
      </c>
      <c r="E62" s="10">
        <f t="shared" si="61"/>
        <v>10.1388497541171</v>
      </c>
      <c r="F62" s="7" t="s">
        <v>83</v>
      </c>
      <c r="G62" s="1">
        <v>5</v>
      </c>
      <c r="H62" s="9">
        <f t="shared" si="42"/>
        <v>12.8887443891647</v>
      </c>
      <c r="I62" s="9">
        <f t="shared" si="43"/>
        <v>286.03874438916466</v>
      </c>
      <c r="J62" s="9">
        <f t="shared" si="44"/>
        <v>8.6850424958417924E-2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0.32789082309862316</v>
      </c>
      <c r="O62" s="9">
        <f t="shared" si="62"/>
        <v>0.11702407840869949</v>
      </c>
      <c r="P62" s="9">
        <f t="shared" si="47"/>
        <v>1.0163590940162771E-2</v>
      </c>
      <c r="Q62" s="12">
        <f t="shared" si="48"/>
        <v>1.9310822786309265E-3</v>
      </c>
      <c r="R62" s="9">
        <f t="shared" si="49"/>
        <v>1.8955666666666669E-2</v>
      </c>
      <c r="S62" s="13">
        <f t="shared" si="50"/>
        <v>0.10187361450213267</v>
      </c>
      <c r="T62" s="2">
        <f t="shared" si="51"/>
        <v>0.01</v>
      </c>
      <c r="U62" s="14">
        <f t="shared" si="52"/>
        <v>1.0187361450213267E-3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1.3018736145021328E-2</v>
      </c>
      <c r="AR62" s="9">
        <f t="shared" si="56"/>
        <v>9.9766666666666666</v>
      </c>
      <c r="AS62" s="1">
        <f t="shared" si="57"/>
        <v>0.19</v>
      </c>
      <c r="AT62" s="1">
        <f t="shared" si="58"/>
        <v>183982.5</v>
      </c>
      <c r="AU62" s="1">
        <f t="shared" si="59"/>
        <v>30419999.791399039</v>
      </c>
    </row>
    <row r="63" spans="1:48" x14ac:dyDescent="0.15">
      <c r="C63" s="7">
        <v>5</v>
      </c>
      <c r="D63" s="7">
        <f t="shared" si="60"/>
        <v>15.631867666172401</v>
      </c>
      <c r="E63" s="10">
        <f t="shared" si="61"/>
        <v>12.8887443891647</v>
      </c>
      <c r="F63" s="7" t="s">
        <v>85</v>
      </c>
      <c r="G63" s="1">
        <v>6</v>
      </c>
      <c r="H63" s="9">
        <f t="shared" si="42"/>
        <v>15.631867666172401</v>
      </c>
      <c r="I63" s="9">
        <f t="shared" si="43"/>
        <v>288.78186766617239</v>
      </c>
      <c r="J63" s="9">
        <f t="shared" si="44"/>
        <v>0.12000489122852492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0.20662715413520338</v>
      </c>
      <c r="P63" s="9">
        <f t="shared" si="47"/>
        <v>2.4796269156854737E-2</v>
      </c>
      <c r="Q63" s="12">
        <f t="shared" si="48"/>
        <v>4.7112911398024E-3</v>
      </c>
      <c r="R63" s="9">
        <f t="shared" si="49"/>
        <v>1.8955666666666669E-2</v>
      </c>
      <c r="S63" s="13">
        <f t="shared" si="50"/>
        <v>0.24854262435871768</v>
      </c>
      <c r="T63" s="2">
        <f t="shared" si="51"/>
        <v>0.01</v>
      </c>
      <c r="U63" s="14">
        <f t="shared" si="52"/>
        <v>2.4854262435871767E-3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2.2585426243587177E-2</v>
      </c>
      <c r="AR63" s="9">
        <f t="shared" si="56"/>
        <v>9.9766666666666666</v>
      </c>
      <c r="AS63" s="1">
        <f t="shared" si="57"/>
        <v>0.19</v>
      </c>
      <c r="AT63" s="1">
        <f t="shared" si="58"/>
        <v>183982.5</v>
      </c>
      <c r="AU63" s="1">
        <f t="shared" si="59"/>
        <v>52773837.180909753</v>
      </c>
    </row>
    <row r="64" spans="1:48" x14ac:dyDescent="0.15">
      <c r="C64" s="7">
        <v>6</v>
      </c>
      <c r="D64" s="7">
        <f t="shared" si="60"/>
        <v>18.6921489154957</v>
      </c>
      <c r="E64" s="10">
        <f t="shared" si="61"/>
        <v>15.631867666172401</v>
      </c>
      <c r="F64" s="7" t="s">
        <v>83</v>
      </c>
      <c r="G64" s="1">
        <v>7</v>
      </c>
      <c r="H64" s="9">
        <f t="shared" si="42"/>
        <v>18.6921489154957</v>
      </c>
      <c r="I64" s="9">
        <f t="shared" si="43"/>
        <v>291.84214891549567</v>
      </c>
      <c r="J64" s="9">
        <f t="shared" si="44"/>
        <v>0.17090182737097581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0.28159755164501532</v>
      </c>
      <c r="P64" s="9">
        <f t="shared" si="47"/>
        <v>4.8125536159325855E-2</v>
      </c>
      <c r="Q64" s="12">
        <f t="shared" si="48"/>
        <v>9.1438518702719133E-3</v>
      </c>
      <c r="R64" s="9">
        <f t="shared" si="49"/>
        <v>1.8955666666666669E-2</v>
      </c>
      <c r="S64" s="13">
        <f t="shared" si="50"/>
        <v>0.48238091706641351</v>
      </c>
      <c r="T64" s="2">
        <f t="shared" si="51"/>
        <v>0.01</v>
      </c>
      <c r="U64" s="14">
        <f t="shared" si="52"/>
        <v>4.8238091706641348E-3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2.4923809170664134E-2</v>
      </c>
      <c r="AR64" s="9">
        <f t="shared" si="56"/>
        <v>9.9766666666666666</v>
      </c>
      <c r="AS64" s="1">
        <f t="shared" si="57"/>
        <v>0.19</v>
      </c>
      <c r="AT64" s="1">
        <f t="shared" si="58"/>
        <v>183982.5</v>
      </c>
      <c r="AU64" s="1">
        <f t="shared" si="59"/>
        <v>58237778.331686921</v>
      </c>
    </row>
    <row r="65" spans="1:48" x14ac:dyDescent="0.15">
      <c r="C65" s="7">
        <v>7</v>
      </c>
      <c r="D65" s="7">
        <f t="shared" si="60"/>
        <v>20.304908222259002</v>
      </c>
      <c r="E65" s="10">
        <f t="shared" si="61"/>
        <v>18.6921489154957</v>
      </c>
      <c r="F65" s="7" t="s">
        <v>83</v>
      </c>
      <c r="G65" s="1">
        <v>8</v>
      </c>
      <c r="H65" s="9">
        <f t="shared" si="42"/>
        <v>20.304908222259002</v>
      </c>
      <c r="I65" s="9">
        <f t="shared" si="43"/>
        <v>293.45490822225895</v>
      </c>
      <c r="J65" s="9">
        <f t="shared" si="44"/>
        <v>0.20529451809003277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0.33323868215235614</v>
      </c>
      <c r="P65" s="9">
        <f t="shared" si="47"/>
        <v>6.8412074661425556E-2</v>
      </c>
      <c r="Q65" s="12">
        <f t="shared" si="48"/>
        <v>1.2998294185670856E-2</v>
      </c>
      <c r="R65" s="9">
        <f t="shared" si="49"/>
        <v>1.8955666666666669E-2</v>
      </c>
      <c r="S65" s="13">
        <f t="shared" si="50"/>
        <v>0.685720761724947</v>
      </c>
      <c r="T65" s="2">
        <f t="shared" si="51"/>
        <v>0.01</v>
      </c>
      <c r="U65" s="14">
        <f t="shared" si="52"/>
        <v>6.85720761724947E-3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2.6957207617249471E-2</v>
      </c>
      <c r="AR65" s="9">
        <f t="shared" si="56"/>
        <v>9.9766666666666666</v>
      </c>
      <c r="AS65" s="1">
        <f t="shared" si="57"/>
        <v>0.19</v>
      </c>
      <c r="AT65" s="1">
        <f t="shared" si="58"/>
        <v>183982.5</v>
      </c>
      <c r="AU65" s="1">
        <f t="shared" si="59"/>
        <v>62989082.884749256</v>
      </c>
    </row>
    <row r="66" spans="1:48" x14ac:dyDescent="0.15">
      <c r="C66" s="7">
        <v>8</v>
      </c>
      <c r="D66" s="7">
        <f t="shared" si="60"/>
        <v>23.593595094016099</v>
      </c>
      <c r="E66" s="10">
        <f t="shared" si="61"/>
        <v>20.304908222259002</v>
      </c>
      <c r="F66" s="7" t="s">
        <v>83</v>
      </c>
      <c r="G66" s="1">
        <v>9</v>
      </c>
      <c r="H66" s="9">
        <f t="shared" si="42"/>
        <v>23.593595094016099</v>
      </c>
      <c r="I66" s="9">
        <f t="shared" si="43"/>
        <v>296.74359509401609</v>
      </c>
      <c r="J66" s="9">
        <f t="shared" si="44"/>
        <v>0.29653468333904875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0.36459327415759724</v>
      </c>
      <c r="P66" s="9">
        <f t="shared" si="47"/>
        <v>0.10811455109987009</v>
      </c>
      <c r="Q66" s="12">
        <f t="shared" si="48"/>
        <v>2.0541764708975317E-2</v>
      </c>
      <c r="R66" s="9">
        <f t="shared" si="49"/>
        <v>1.8955666666666669E-2</v>
      </c>
      <c r="S66" s="13">
        <f t="shared" si="50"/>
        <v>1.0836740838610432</v>
      </c>
      <c r="T66" s="2">
        <f t="shared" si="51"/>
        <v>0.01</v>
      </c>
      <c r="U66" s="14">
        <f t="shared" si="52"/>
        <v>1.0836740838610432E-2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3.0936740838610432E-2</v>
      </c>
      <c r="AR66" s="9">
        <f t="shared" si="56"/>
        <v>9.9766666666666666</v>
      </c>
      <c r="AS66" s="1">
        <f t="shared" si="57"/>
        <v>0.19</v>
      </c>
      <c r="AT66" s="1">
        <f t="shared" si="58"/>
        <v>183982.5</v>
      </c>
      <c r="AU66" s="1">
        <f t="shared" si="59"/>
        <v>72287788.873960137</v>
      </c>
    </row>
    <row r="67" spans="1:48" x14ac:dyDescent="0.15">
      <c r="C67" s="7">
        <v>9</v>
      </c>
      <c r="D67" s="7">
        <f t="shared" si="60"/>
        <v>22.0760840170385</v>
      </c>
      <c r="E67" s="10">
        <f t="shared" si="61"/>
        <v>23.593595094016099</v>
      </c>
      <c r="F67" s="7" t="s">
        <v>83</v>
      </c>
      <c r="G67" s="1">
        <v>10</v>
      </c>
      <c r="H67" s="9">
        <f t="shared" si="42"/>
        <v>22.0760840170385</v>
      </c>
      <c r="I67" s="9">
        <f t="shared" si="43"/>
        <v>295.22608401703849</v>
      </c>
      <c r="J67" s="9">
        <f t="shared" si="44"/>
        <v>0.25051139229485014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0.35624538972439379</v>
      </c>
      <c r="P67" s="9">
        <f t="shared" si="47"/>
        <v>8.9243528578479392E-2</v>
      </c>
      <c r="Q67" s="12">
        <f t="shared" si="48"/>
        <v>1.6956270429911085E-2</v>
      </c>
      <c r="R67" s="9">
        <f t="shared" si="49"/>
        <v>1.8955666666666669E-2</v>
      </c>
      <c r="S67" s="13">
        <f t="shared" si="50"/>
        <v>0.89452250496304087</v>
      </c>
      <c r="T67" s="2">
        <f t="shared" si="51"/>
        <v>0.01</v>
      </c>
      <c r="U67" s="14">
        <f t="shared" si="52"/>
        <v>8.9452250496304085E-3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2.9045225049630408E-2</v>
      </c>
      <c r="AR67" s="9">
        <f t="shared" si="56"/>
        <v>9.9766666666666666</v>
      </c>
      <c r="AS67" s="1">
        <f t="shared" si="57"/>
        <v>0.19</v>
      </c>
      <c r="AT67" s="1">
        <f t="shared" si="58"/>
        <v>183982.5</v>
      </c>
      <c r="AU67" s="1">
        <f t="shared" si="59"/>
        <v>67868011.925933972</v>
      </c>
    </row>
    <row r="68" spans="1:48" x14ac:dyDescent="0.15">
      <c r="C68" s="7">
        <v>10</v>
      </c>
      <c r="D68" s="7">
        <f t="shared" si="60"/>
        <v>16.3117855671148</v>
      </c>
      <c r="E68" s="10">
        <f t="shared" si="61"/>
        <v>22.0760840170385</v>
      </c>
      <c r="F68" s="7" t="s">
        <v>83</v>
      </c>
      <c r="G68" s="1">
        <v>11</v>
      </c>
      <c r="H68" s="9">
        <f t="shared" si="42"/>
        <v>16.3117855671148</v>
      </c>
      <c r="I68" s="9">
        <f t="shared" si="43"/>
        <v>289.46178556711476</v>
      </c>
      <c r="J68" s="9">
        <f t="shared" si="44"/>
        <v>0.12989545453633805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0.25365176808861867</v>
      </c>
      <c r="O68" s="9">
        <f t="shared" si="62"/>
        <v>0.1131167597239624</v>
      </c>
      <c r="P68" s="9">
        <f t="shared" si="47"/>
        <v>1.4693352920021833E-2</v>
      </c>
      <c r="Q68" s="12">
        <f t="shared" si="48"/>
        <v>2.7917370548041481E-3</v>
      </c>
      <c r="R68" s="9">
        <f t="shared" si="49"/>
        <v>1.8955666666666669E-2</v>
      </c>
      <c r="S68" s="13">
        <f t="shared" si="50"/>
        <v>0.14727717594408785</v>
      </c>
      <c r="T68" s="2">
        <f t="shared" si="51"/>
        <v>0.01</v>
      </c>
      <c r="U68" s="14">
        <f t="shared" si="52"/>
        <v>1.4727717594408786E-3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2.1572771759440879E-2</v>
      </c>
      <c r="AR68" s="9">
        <f t="shared" si="56"/>
        <v>9.9766666666666666</v>
      </c>
      <c r="AS68" s="1">
        <f t="shared" si="57"/>
        <v>0.19</v>
      </c>
      <c r="AT68" s="1">
        <f t="shared" si="58"/>
        <v>183982.5</v>
      </c>
      <c r="AU68" s="1">
        <f t="shared" si="59"/>
        <v>50407635.97264038</v>
      </c>
    </row>
    <row r="69" spans="1:48" x14ac:dyDescent="0.15">
      <c r="C69" s="7">
        <v>11</v>
      </c>
      <c r="D69" s="7">
        <f t="shared" si="60"/>
        <v>11.8149403172578</v>
      </c>
      <c r="E69" s="10">
        <f t="shared" si="61"/>
        <v>16.3117855671148</v>
      </c>
      <c r="F69" s="7" t="s">
        <v>85</v>
      </c>
      <c r="G69" s="1">
        <v>12</v>
      </c>
      <c r="H69" s="9">
        <f t="shared" si="42"/>
        <v>11.8149403172578</v>
      </c>
      <c r="I69" s="9">
        <f t="shared" si="43"/>
        <v>284.9649403172578</v>
      </c>
      <c r="J69" s="9">
        <f t="shared" si="44"/>
        <v>7.63950234846206E-2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0.19819007347060724</v>
      </c>
      <c r="P69" s="9">
        <f t="shared" si="47"/>
        <v>1.5140735317205722E-2</v>
      </c>
      <c r="Q69" s="12">
        <f t="shared" si="48"/>
        <v>2.8767397102690872E-3</v>
      </c>
      <c r="R69" s="9">
        <f t="shared" si="49"/>
        <v>1.8955666666666669E-2</v>
      </c>
      <c r="S69" s="13">
        <f t="shared" si="50"/>
        <v>0.15176146325298082</v>
      </c>
      <c r="T69" s="2">
        <f t="shared" si="51"/>
        <v>0.01</v>
      </c>
      <c r="U69" s="14">
        <f t="shared" si="52"/>
        <v>1.5176146325298083E-3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1.3517614632529809E-2</v>
      </c>
      <c r="AR69" s="9">
        <f t="shared" si="56"/>
        <v>9.9766666666666666</v>
      </c>
      <c r="AS69" s="1">
        <f t="shared" si="57"/>
        <v>0.19</v>
      </c>
      <c r="AT69" s="1">
        <f t="shared" si="58"/>
        <v>183982.5</v>
      </c>
      <c r="AU69" s="1">
        <f t="shared" si="59"/>
        <v>31585695.394788701</v>
      </c>
      <c r="AV69" s="1">
        <f>SUM(AU58:AU69)</f>
        <v>551356403.22247326</v>
      </c>
    </row>
    <row r="70" spans="1:48" x14ac:dyDescent="0.15">
      <c r="C70" s="7">
        <v>12</v>
      </c>
      <c r="D70" s="7">
        <f t="shared" si="60"/>
        <v>10.4306419756946</v>
      </c>
      <c r="E70" s="10">
        <f t="shared" si="61"/>
        <v>11.8149403172578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9.2780078864516096</v>
      </c>
      <c r="E73" s="7"/>
      <c r="F73" s="7"/>
      <c r="G73" s="1">
        <v>1</v>
      </c>
      <c r="H73" s="9">
        <f t="shared" ref="H73:H84" si="63">E74</f>
        <v>9.2780078864516096</v>
      </c>
      <c r="I73" s="9">
        <f t="shared" ref="I73:I84" si="64">H73+273.15</f>
        <v>282.42800788645161</v>
      </c>
      <c r="J73" s="9">
        <f t="shared" ref="J73:J84" si="65">EXP(($C$15*(I73-$C$13))/($C$16*I73*$C$13))</f>
        <v>5.6204529946620077E-2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6.1543960291548993E-3</v>
      </c>
      <c r="Q73" s="12">
        <f t="shared" ref="Q73:Q84" si="69">P73*$B$75</f>
        <v>1.1077912852478819E-3</v>
      </c>
      <c r="R73" s="9">
        <f t="shared" ref="R73:R84" si="70">L73*$B$75</f>
        <v>1.9710000000000002E-2</v>
      </c>
      <c r="S73" s="13">
        <f t="shared" ref="S73:S84" si="71">Q73/R73</f>
        <v>5.6204529946620077E-2</v>
      </c>
      <c r="T73" s="2">
        <f t="shared" ref="T73:T84" si="72">$B$74/100</f>
        <v>0.01</v>
      </c>
      <c r="U73" s="14">
        <f t="shared" ref="U73:U84" si="73">S73*T73</f>
        <v>5.6204529946620081E-4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1.3162045299466201E-2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27715.833333333332</v>
      </c>
      <c r="AU73" s="1">
        <f t="shared" ref="AU73:AU84" si="80">AT73*10000*AS73*0.67*AR73*AQ73</f>
        <v>4817400.453971331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9.1385156649667092</v>
      </c>
      <c r="E74" s="10">
        <f t="shared" ref="E74:E85" si="82">D73</f>
        <v>9.2780078864516096</v>
      </c>
      <c r="F74" s="7" t="s">
        <v>83</v>
      </c>
      <c r="G74" s="1">
        <v>2</v>
      </c>
      <c r="H74" s="9">
        <f t="shared" si="63"/>
        <v>9.1385156649667092</v>
      </c>
      <c r="I74" s="9">
        <f t="shared" si="64"/>
        <v>282.28851566496667</v>
      </c>
      <c r="J74" s="9">
        <f t="shared" si="65"/>
        <v>5.5255145619241039E-2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0.21284560397084512</v>
      </c>
      <c r="P74" s="9">
        <f t="shared" si="68"/>
        <v>1.1760814841824356E-2</v>
      </c>
      <c r="Q74" s="12">
        <f t="shared" si="69"/>
        <v>2.1169466715283839E-3</v>
      </c>
      <c r="R74" s="9">
        <f t="shared" si="70"/>
        <v>1.9710000000000002E-2</v>
      </c>
      <c r="S74" s="13">
        <f t="shared" si="71"/>
        <v>0.10740470175182058</v>
      </c>
      <c r="T74" s="2">
        <f t="shared" si="72"/>
        <v>0.01</v>
      </c>
      <c r="U74" s="14">
        <f t="shared" si="73"/>
        <v>1.0740470175182059E-3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1.3674047017518206E-2</v>
      </c>
      <c r="AR74" s="9">
        <f t="shared" si="77"/>
        <v>10.950000000000001</v>
      </c>
      <c r="AS74" s="1">
        <f t="shared" si="78"/>
        <v>0.18</v>
      </c>
      <c r="AT74" s="1">
        <f t="shared" si="79"/>
        <v>27715.833333333332</v>
      </c>
      <c r="AU74" s="1">
        <f t="shared" si="80"/>
        <v>5004796.6566783572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8.5899389921686105</v>
      </c>
      <c r="E75" s="10">
        <f t="shared" si="82"/>
        <v>9.1385156649667092</v>
      </c>
      <c r="F75" s="7" t="s">
        <v>83</v>
      </c>
      <c r="G75" s="1">
        <v>3</v>
      </c>
      <c r="H75" s="9">
        <f t="shared" si="63"/>
        <v>8.5899389921686105</v>
      </c>
      <c r="I75" s="9">
        <f t="shared" si="64"/>
        <v>281.73993899216856</v>
      </c>
      <c r="J75" s="9">
        <f t="shared" si="65"/>
        <v>5.1666073511536278E-2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0.31058478912902077</v>
      </c>
      <c r="P75" s="9">
        <f t="shared" si="68"/>
        <v>1.6046696546704979E-2</v>
      </c>
      <c r="Q75" s="12">
        <f t="shared" si="69"/>
        <v>2.8884053784068962E-3</v>
      </c>
      <c r="R75" s="9">
        <f t="shared" si="70"/>
        <v>1.9710000000000002E-2</v>
      </c>
      <c r="S75" s="13">
        <f t="shared" si="71"/>
        <v>0.14654517394251121</v>
      </c>
      <c r="T75" s="2">
        <f t="shared" si="72"/>
        <v>0.01</v>
      </c>
      <c r="U75" s="14">
        <f t="shared" si="73"/>
        <v>1.4654517394251121E-3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1.4065451739425113E-2</v>
      </c>
      <c r="AR75" s="9">
        <f t="shared" si="77"/>
        <v>10.950000000000001</v>
      </c>
      <c r="AS75" s="1">
        <f t="shared" si="78"/>
        <v>0.18</v>
      </c>
      <c r="AT75" s="1">
        <f t="shared" si="79"/>
        <v>27715.833333333332</v>
      </c>
      <c r="AU75" s="1">
        <f t="shared" si="80"/>
        <v>5148053.5169990957</v>
      </c>
    </row>
    <row r="76" spans="1:48" x14ac:dyDescent="0.15">
      <c r="C76" s="7">
        <v>3</v>
      </c>
      <c r="D76" s="7">
        <f t="shared" si="81"/>
        <v>10.1388497541171</v>
      </c>
      <c r="E76" s="10">
        <f t="shared" si="82"/>
        <v>8.5899389921686105</v>
      </c>
      <c r="F76" s="7" t="s">
        <v>83</v>
      </c>
      <c r="G76" s="1">
        <v>4</v>
      </c>
      <c r="H76" s="9">
        <f t="shared" si="63"/>
        <v>10.1388497541171</v>
      </c>
      <c r="I76" s="9">
        <f t="shared" si="64"/>
        <v>283.28884975411705</v>
      </c>
      <c r="J76" s="9">
        <f t="shared" si="65"/>
        <v>6.2412083621750734E-2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0.40403809258231582</v>
      </c>
      <c r="P76" s="9">
        <f t="shared" si="68"/>
        <v>2.5216859220620159E-2</v>
      </c>
      <c r="Q76" s="12">
        <f t="shared" si="69"/>
        <v>4.5390346597116282E-3</v>
      </c>
      <c r="R76" s="9">
        <f t="shared" si="70"/>
        <v>1.9710000000000002E-2</v>
      </c>
      <c r="S76" s="13">
        <f t="shared" si="71"/>
        <v>0.23029095178648543</v>
      </c>
      <c r="T76" s="2">
        <f t="shared" si="72"/>
        <v>0.01</v>
      </c>
      <c r="U76" s="14">
        <f t="shared" si="73"/>
        <v>2.3029095178648544E-3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1.4902909517864854E-2</v>
      </c>
      <c r="AR76" s="9">
        <f t="shared" si="77"/>
        <v>10.950000000000001</v>
      </c>
      <c r="AS76" s="1">
        <f t="shared" si="78"/>
        <v>0.18</v>
      </c>
      <c r="AT76" s="1">
        <f t="shared" si="79"/>
        <v>27715.833333333332</v>
      </c>
      <c r="AU76" s="1">
        <f t="shared" si="80"/>
        <v>5454568.9095726991</v>
      </c>
    </row>
    <row r="77" spans="1:48" x14ac:dyDescent="0.15">
      <c r="C77" s="7">
        <v>4</v>
      </c>
      <c r="D77" s="7">
        <f t="shared" si="81"/>
        <v>12.8887443891647</v>
      </c>
      <c r="E77" s="10">
        <f t="shared" si="82"/>
        <v>10.1388497541171</v>
      </c>
      <c r="F77" s="7" t="s">
        <v>83</v>
      </c>
      <c r="G77" s="1">
        <v>5</v>
      </c>
      <c r="H77" s="9">
        <f t="shared" si="63"/>
        <v>12.8887443891647</v>
      </c>
      <c r="I77" s="9">
        <f t="shared" si="64"/>
        <v>286.03874438916466</v>
      </c>
      <c r="J77" s="9">
        <f t="shared" si="65"/>
        <v>8.6850424958417924E-2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0.35988017169361086</v>
      </c>
      <c r="O77" s="9">
        <f t="shared" si="83"/>
        <v>0.12844106166808483</v>
      </c>
      <c r="P77" s="9">
        <f t="shared" si="68"/>
        <v>1.115516078798353E-2</v>
      </c>
      <c r="Q77" s="12">
        <f t="shared" si="69"/>
        <v>2.0079289418370354E-3</v>
      </c>
      <c r="R77" s="9">
        <f t="shared" si="70"/>
        <v>1.9710000000000002E-2</v>
      </c>
      <c r="S77" s="13">
        <f t="shared" si="71"/>
        <v>0.10187361450213268</v>
      </c>
      <c r="T77" s="2">
        <f t="shared" si="72"/>
        <v>0.01</v>
      </c>
      <c r="U77" s="14">
        <f t="shared" si="73"/>
        <v>1.0187361450213269E-3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1.3618736145021328E-2</v>
      </c>
      <c r="AR77" s="9">
        <f t="shared" si="77"/>
        <v>10.950000000000001</v>
      </c>
      <c r="AS77" s="1">
        <f t="shared" si="78"/>
        <v>0.18</v>
      </c>
      <c r="AT77" s="1">
        <f t="shared" si="79"/>
        <v>27715.833333333332</v>
      </c>
      <c r="AU77" s="1">
        <f t="shared" si="80"/>
        <v>4984552.4912607819</v>
      </c>
    </row>
    <row r="78" spans="1:48" x14ac:dyDescent="0.15">
      <c r="C78" s="7">
        <v>5</v>
      </c>
      <c r="D78" s="7">
        <f t="shared" si="81"/>
        <v>15.631867666172401</v>
      </c>
      <c r="E78" s="10">
        <f t="shared" si="82"/>
        <v>12.8887443891647</v>
      </c>
      <c r="F78" s="7" t="s">
        <v>85</v>
      </c>
      <c r="G78" s="1">
        <v>6</v>
      </c>
      <c r="H78" s="9">
        <f t="shared" si="63"/>
        <v>15.631867666172401</v>
      </c>
      <c r="I78" s="9">
        <f t="shared" si="64"/>
        <v>288.78186766617239</v>
      </c>
      <c r="J78" s="9">
        <f t="shared" si="65"/>
        <v>0.12000489122852492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0.22678590088010131</v>
      </c>
      <c r="P78" s="9">
        <f t="shared" si="68"/>
        <v>2.7215417367279591E-2</v>
      </c>
      <c r="Q78" s="12">
        <f t="shared" si="69"/>
        <v>4.8987751261103264E-3</v>
      </c>
      <c r="R78" s="9">
        <f t="shared" si="70"/>
        <v>1.9710000000000002E-2</v>
      </c>
      <c r="S78" s="13">
        <f t="shared" si="71"/>
        <v>0.24854262435871771</v>
      </c>
      <c r="T78" s="2">
        <f t="shared" si="72"/>
        <v>0.01</v>
      </c>
      <c r="U78" s="14">
        <f t="shared" si="73"/>
        <v>2.4854262435871771E-3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2.4085426243587178E-2</v>
      </c>
      <c r="AR78" s="9">
        <f t="shared" si="77"/>
        <v>10.950000000000001</v>
      </c>
      <c r="AS78" s="1">
        <f t="shared" si="78"/>
        <v>0.18</v>
      </c>
      <c r="AT78" s="1">
        <f t="shared" si="79"/>
        <v>27715.833333333332</v>
      </c>
      <c r="AU78" s="1">
        <f t="shared" si="80"/>
        <v>8815434.1274494436</v>
      </c>
    </row>
    <row r="79" spans="1:48" x14ac:dyDescent="0.15">
      <c r="C79" s="7">
        <v>6</v>
      </c>
      <c r="D79" s="7">
        <f t="shared" si="81"/>
        <v>18.6921489154957</v>
      </c>
      <c r="E79" s="10">
        <f t="shared" si="82"/>
        <v>15.631867666172401</v>
      </c>
      <c r="F79" s="7" t="s">
        <v>83</v>
      </c>
      <c r="G79" s="1">
        <v>7</v>
      </c>
      <c r="H79" s="9">
        <f t="shared" si="63"/>
        <v>18.6921489154957</v>
      </c>
      <c r="I79" s="9">
        <f t="shared" si="64"/>
        <v>291.84214891549567</v>
      </c>
      <c r="J79" s="9">
        <f t="shared" si="65"/>
        <v>0.17090182737097581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0.30907048351282174</v>
      </c>
      <c r="P79" s="9">
        <f t="shared" si="68"/>
        <v>5.2820710418772288E-2</v>
      </c>
      <c r="Q79" s="12">
        <f t="shared" si="69"/>
        <v>9.5077278753790111E-3</v>
      </c>
      <c r="R79" s="9">
        <f t="shared" si="70"/>
        <v>1.9710000000000002E-2</v>
      </c>
      <c r="S79" s="13">
        <f t="shared" si="71"/>
        <v>0.48238091706641351</v>
      </c>
      <c r="T79" s="2">
        <f t="shared" si="72"/>
        <v>0.01</v>
      </c>
      <c r="U79" s="14">
        <f t="shared" si="73"/>
        <v>4.8238091706641348E-3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2.6423809170664135E-2</v>
      </c>
      <c r="AR79" s="9">
        <f t="shared" si="77"/>
        <v>10.950000000000001</v>
      </c>
      <c r="AS79" s="1">
        <f t="shared" si="78"/>
        <v>0.18</v>
      </c>
      <c r="AT79" s="1">
        <f t="shared" si="79"/>
        <v>27715.833333333332</v>
      </c>
      <c r="AU79" s="1">
        <f t="shared" si="80"/>
        <v>9671298.6012570374</v>
      </c>
    </row>
    <row r="80" spans="1:48" x14ac:dyDescent="0.15">
      <c r="C80" s="7">
        <v>7</v>
      </c>
      <c r="D80" s="7">
        <f t="shared" si="81"/>
        <v>20.304908222259002</v>
      </c>
      <c r="E80" s="10">
        <f t="shared" si="82"/>
        <v>18.6921489154957</v>
      </c>
      <c r="F80" s="7" t="s">
        <v>83</v>
      </c>
      <c r="G80" s="1">
        <v>8</v>
      </c>
      <c r="H80" s="9">
        <f t="shared" si="63"/>
        <v>20.304908222259002</v>
      </c>
      <c r="I80" s="9">
        <f t="shared" si="64"/>
        <v>293.45490822225895</v>
      </c>
      <c r="J80" s="9">
        <f t="shared" si="65"/>
        <v>0.20529451809003277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0.36574977309404949</v>
      </c>
      <c r="P80" s="9">
        <f t="shared" si="68"/>
        <v>7.508642340888172E-2</v>
      </c>
      <c r="Q80" s="12">
        <f t="shared" si="69"/>
        <v>1.351555621359871E-2</v>
      </c>
      <c r="R80" s="9">
        <f t="shared" si="70"/>
        <v>1.9710000000000002E-2</v>
      </c>
      <c r="S80" s="13">
        <f t="shared" si="71"/>
        <v>0.68572076172494711</v>
      </c>
      <c r="T80" s="2">
        <f t="shared" si="72"/>
        <v>0.01</v>
      </c>
      <c r="U80" s="14">
        <f t="shared" si="73"/>
        <v>6.8572076172494709E-3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2.8457207617249472E-2</v>
      </c>
      <c r="AR80" s="9">
        <f t="shared" si="77"/>
        <v>10.950000000000001</v>
      </c>
      <c r="AS80" s="1">
        <f t="shared" si="78"/>
        <v>0.18</v>
      </c>
      <c r="AT80" s="1">
        <f t="shared" si="79"/>
        <v>27715.833333333332</v>
      </c>
      <c r="AU80" s="1">
        <f t="shared" si="80"/>
        <v>10415536.626336778</v>
      </c>
    </row>
    <row r="81" spans="1:48" x14ac:dyDescent="0.15">
      <c r="C81" s="7">
        <v>8</v>
      </c>
      <c r="D81" s="7">
        <f t="shared" si="81"/>
        <v>23.593595094016099</v>
      </c>
      <c r="E81" s="10">
        <f t="shared" si="82"/>
        <v>20.304908222259002</v>
      </c>
      <c r="F81" s="7" t="s">
        <v>83</v>
      </c>
      <c r="G81" s="1">
        <v>9</v>
      </c>
      <c r="H81" s="9">
        <f t="shared" si="63"/>
        <v>23.593595094016099</v>
      </c>
      <c r="I81" s="9">
        <f t="shared" si="64"/>
        <v>296.74359509401609</v>
      </c>
      <c r="J81" s="9">
        <f t="shared" si="65"/>
        <v>0.29653468333904875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0.40016334968516776</v>
      </c>
      <c r="P81" s="9">
        <f t="shared" si="68"/>
        <v>0.11866231218278425</v>
      </c>
      <c r="Q81" s="12">
        <f t="shared" si="69"/>
        <v>2.1359216192901164E-2</v>
      </c>
      <c r="R81" s="9">
        <f t="shared" si="70"/>
        <v>1.9710000000000002E-2</v>
      </c>
      <c r="S81" s="13">
        <f t="shared" si="71"/>
        <v>1.0836740838610432</v>
      </c>
      <c r="T81" s="2">
        <f t="shared" si="72"/>
        <v>0.01</v>
      </c>
      <c r="U81" s="14">
        <f t="shared" si="73"/>
        <v>1.0836740838610432E-2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3.2436740838610437E-2</v>
      </c>
      <c r="AR81" s="9">
        <f t="shared" si="77"/>
        <v>10.950000000000001</v>
      </c>
      <c r="AS81" s="1">
        <f t="shared" si="78"/>
        <v>0.18</v>
      </c>
      <c r="AT81" s="1">
        <f t="shared" si="79"/>
        <v>27715.833333333332</v>
      </c>
      <c r="AU81" s="1">
        <f t="shared" si="80"/>
        <v>11872073.563491659</v>
      </c>
    </row>
    <row r="82" spans="1:48" x14ac:dyDescent="0.15">
      <c r="C82" s="7">
        <v>9</v>
      </c>
      <c r="D82" s="7">
        <f t="shared" si="81"/>
        <v>22.0760840170385</v>
      </c>
      <c r="E82" s="10">
        <f t="shared" si="82"/>
        <v>23.593595094016099</v>
      </c>
      <c r="F82" s="7" t="s">
        <v>83</v>
      </c>
      <c r="G82" s="1">
        <v>10</v>
      </c>
      <c r="H82" s="9">
        <f t="shared" si="63"/>
        <v>22.0760840170385</v>
      </c>
      <c r="I82" s="9">
        <f t="shared" si="64"/>
        <v>295.22608401703849</v>
      </c>
      <c r="J82" s="9">
        <f t="shared" si="65"/>
        <v>0.25051139229485014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0.39100103750238357</v>
      </c>
      <c r="P82" s="9">
        <f t="shared" si="68"/>
        <v>9.795021429345302E-2</v>
      </c>
      <c r="Q82" s="12">
        <f t="shared" si="69"/>
        <v>1.7631038572821542E-2</v>
      </c>
      <c r="R82" s="9">
        <f t="shared" si="70"/>
        <v>1.9710000000000002E-2</v>
      </c>
      <c r="S82" s="13">
        <f t="shared" si="71"/>
        <v>0.89452250496304109</v>
      </c>
      <c r="T82" s="2">
        <f t="shared" si="72"/>
        <v>0.01</v>
      </c>
      <c r="U82" s="14">
        <f t="shared" si="73"/>
        <v>8.9452250496304102E-3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3.0545225049630413E-2</v>
      </c>
      <c r="AR82" s="9">
        <f t="shared" si="77"/>
        <v>10.950000000000001</v>
      </c>
      <c r="AS82" s="1">
        <f t="shared" si="78"/>
        <v>0.18</v>
      </c>
      <c r="AT82" s="1">
        <f t="shared" si="79"/>
        <v>27715.833333333332</v>
      </c>
      <c r="AU82" s="1">
        <f t="shared" si="80"/>
        <v>11179765.581471885</v>
      </c>
    </row>
    <row r="83" spans="1:48" x14ac:dyDescent="0.15">
      <c r="C83" s="7">
        <v>10</v>
      </c>
      <c r="D83" s="7">
        <f t="shared" si="81"/>
        <v>16.3117855671148</v>
      </c>
      <c r="E83" s="10">
        <f t="shared" si="82"/>
        <v>22.0760840170385</v>
      </c>
      <c r="F83" s="7" t="s">
        <v>83</v>
      </c>
      <c r="G83" s="1">
        <v>11</v>
      </c>
      <c r="H83" s="9">
        <f t="shared" si="63"/>
        <v>16.3117855671148</v>
      </c>
      <c r="I83" s="9">
        <f t="shared" si="64"/>
        <v>289.46178556711476</v>
      </c>
      <c r="J83" s="9">
        <f t="shared" si="65"/>
        <v>0.12989545453633805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0.27839828204848405</v>
      </c>
      <c r="O83" s="9">
        <f t="shared" si="83"/>
        <v>0.12415254116044655</v>
      </c>
      <c r="P83" s="9">
        <f t="shared" si="68"/>
        <v>1.6126850765877623E-2</v>
      </c>
      <c r="Q83" s="12">
        <f t="shared" si="69"/>
        <v>2.9028331378579721E-3</v>
      </c>
      <c r="R83" s="9">
        <f t="shared" si="70"/>
        <v>1.9710000000000002E-2</v>
      </c>
      <c r="S83" s="13">
        <f t="shared" si="71"/>
        <v>0.14727717594408787</v>
      </c>
      <c r="T83" s="2">
        <f t="shared" si="72"/>
        <v>0.01</v>
      </c>
      <c r="U83" s="14">
        <f t="shared" si="73"/>
        <v>1.4727717594408788E-3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2.3072771759440881E-2</v>
      </c>
      <c r="AR83" s="9">
        <f t="shared" si="77"/>
        <v>10.950000000000001</v>
      </c>
      <c r="AS83" s="1">
        <f t="shared" si="78"/>
        <v>0.18</v>
      </c>
      <c r="AT83" s="1">
        <f t="shared" si="79"/>
        <v>27715.833333333332</v>
      </c>
      <c r="AU83" s="1">
        <f t="shared" si="80"/>
        <v>8444795.5176704358</v>
      </c>
    </row>
    <row r="84" spans="1:48" x14ac:dyDescent="0.15">
      <c r="C84" s="7">
        <v>11</v>
      </c>
      <c r="D84" s="7">
        <f t="shared" si="81"/>
        <v>11.8149403172578</v>
      </c>
      <c r="E84" s="10">
        <f t="shared" si="82"/>
        <v>16.3117855671148</v>
      </c>
      <c r="F84" s="7" t="s">
        <v>85</v>
      </c>
      <c r="G84" s="1">
        <v>12</v>
      </c>
      <c r="H84" s="9">
        <f t="shared" si="63"/>
        <v>11.8149403172578</v>
      </c>
      <c r="I84" s="9">
        <f t="shared" si="64"/>
        <v>284.9649403172578</v>
      </c>
      <c r="J84" s="9">
        <f t="shared" si="65"/>
        <v>7.63950234846206E-2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0.21752569039456893</v>
      </c>
      <c r="P84" s="9">
        <f t="shared" si="68"/>
        <v>1.6617880226201403E-2</v>
      </c>
      <c r="Q84" s="12">
        <f t="shared" si="69"/>
        <v>2.9912184407162525E-3</v>
      </c>
      <c r="R84" s="9">
        <f t="shared" si="70"/>
        <v>1.9710000000000002E-2</v>
      </c>
      <c r="S84" s="13">
        <f t="shared" si="71"/>
        <v>0.15176146325298084</v>
      </c>
      <c r="T84" s="2">
        <f t="shared" si="72"/>
        <v>0.01</v>
      </c>
      <c r="U84" s="14">
        <f t="shared" si="73"/>
        <v>1.5176146325298085E-3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1.4117614632529809E-2</v>
      </c>
      <c r="AR84" s="9">
        <f t="shared" si="77"/>
        <v>10.950000000000001</v>
      </c>
      <c r="AS84" s="1">
        <f t="shared" si="78"/>
        <v>0.18</v>
      </c>
      <c r="AT84" s="1">
        <f t="shared" si="79"/>
        <v>27715.833333333332</v>
      </c>
      <c r="AU84" s="1">
        <f t="shared" si="80"/>
        <v>5167145.499985449</v>
      </c>
      <c r="AV84" s="1">
        <f>SUM(AU73:AU84)</f>
        <v>90975421.546144962</v>
      </c>
    </row>
    <row r="85" spans="1:48" x14ac:dyDescent="0.15">
      <c r="C85" s="7">
        <v>12</v>
      </c>
      <c r="D85" s="7">
        <f t="shared" si="81"/>
        <v>10.4306419756946</v>
      </c>
      <c r="E85" s="10">
        <f t="shared" si="82"/>
        <v>11.8149403172578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9.2780078864516096</v>
      </c>
      <c r="E89" s="7"/>
      <c r="F89" s="7"/>
      <c r="G89" s="1">
        <v>1</v>
      </c>
      <c r="H89" s="9">
        <f t="shared" ref="H89:H100" si="84">E90</f>
        <v>9.2780078864516096</v>
      </c>
      <c r="I89" s="9">
        <f t="shared" ref="I89:I100" si="85">H89+273.15</f>
        <v>282.42800788645161</v>
      </c>
      <c r="J89" s="9">
        <f t="shared" ref="J89:J100" si="86">EXP(($C$15*(I89-$C$13))/($C$16*I89*$C$13))</f>
        <v>5.6204529946620077E-2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0.29818048761255483</v>
      </c>
      <c r="Q89" s="12">
        <f t="shared" ref="Q89:Q100" si="90">P89*$B$91</f>
        <v>0.13418121942564967</v>
      </c>
      <c r="R89" s="9">
        <f t="shared" ref="R89:R100" si="91">L89*$B$91</f>
        <v>2.3873737500000001</v>
      </c>
      <c r="S89" s="13">
        <f t="shared" ref="S89:S100" si="92">Q89/R89</f>
        <v>5.6204529946620077E-2</v>
      </c>
      <c r="T89" s="2">
        <f t="shared" ref="T89:T100" si="93">$B$90/100</f>
        <v>0.51</v>
      </c>
      <c r="U89" s="14">
        <f t="shared" ref="U89:U100" si="94">S89*T89</f>
        <v>2.8664310272776241E-2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3.8979289547242037E-2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183754.16666666666</v>
      </c>
      <c r="AN89" s="1">
        <f t="shared" ref="AN89:AN100" si="99">AM89*10000*AK89*AJ89</f>
        <v>745090179.44496596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9.1385156649667092</v>
      </c>
      <c r="E90" s="10">
        <f t="shared" ref="E90:E101" si="101">D89</f>
        <v>9.2780078864516096</v>
      </c>
      <c r="F90" s="7" t="s">
        <v>83</v>
      </c>
      <c r="G90" s="1">
        <v>2</v>
      </c>
      <c r="H90" s="9">
        <f t="shared" si="84"/>
        <v>9.1385156649667092</v>
      </c>
      <c r="I90" s="9">
        <f t="shared" si="85"/>
        <v>282.28851566496667</v>
      </c>
      <c r="J90" s="9">
        <f t="shared" si="86"/>
        <v>5.5255145619241039E-2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10.312369512387445</v>
      </c>
      <c r="P90" s="9">
        <f t="shared" si="89"/>
        <v>0.56981147908638996</v>
      </c>
      <c r="Q90" s="12">
        <f t="shared" si="90"/>
        <v>0.2564151655888755</v>
      </c>
      <c r="R90" s="9">
        <f t="shared" si="91"/>
        <v>2.3873737500000001</v>
      </c>
      <c r="S90" s="13">
        <f t="shared" si="92"/>
        <v>0.1074047017518206</v>
      </c>
      <c r="T90" s="2">
        <f t="shared" si="93"/>
        <v>0.51</v>
      </c>
      <c r="U90" s="14">
        <f t="shared" si="94"/>
        <v>5.4776397893428502E-2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4.6852083964868695E-2</v>
      </c>
      <c r="AK90" s="9">
        <f t="shared" si="96"/>
        <v>10.4025</v>
      </c>
      <c r="AL90" s="1">
        <f t="shared" si="97"/>
        <v>0.45</v>
      </c>
      <c r="AM90" s="17">
        <f t="shared" si="98"/>
        <v>183754.16666666666</v>
      </c>
      <c r="AN90" s="1">
        <f t="shared" si="99"/>
        <v>895578858.77949774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8.5899389921686105</v>
      </c>
      <c r="E91" s="10">
        <f t="shared" si="101"/>
        <v>9.1385156649667092</v>
      </c>
      <c r="F91" s="7" t="s">
        <v>83</v>
      </c>
      <c r="G91" s="1">
        <v>3</v>
      </c>
      <c r="H91" s="9">
        <f t="shared" si="84"/>
        <v>8.5899389921686105</v>
      </c>
      <c r="I91" s="9">
        <f t="shared" si="85"/>
        <v>281.73993899216856</v>
      </c>
      <c r="J91" s="9">
        <f t="shared" si="86"/>
        <v>5.1666073511536278E-2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15.047833033301055</v>
      </c>
      <c r="P91" s="9">
        <f t="shared" si="89"/>
        <v>0.77746244768785622</v>
      </c>
      <c r="Q91" s="12">
        <f t="shared" si="90"/>
        <v>0.34985810145953533</v>
      </c>
      <c r="R91" s="9">
        <f t="shared" si="91"/>
        <v>2.3873737500000001</v>
      </c>
      <c r="S91" s="13">
        <f t="shared" si="92"/>
        <v>0.14654517394251124</v>
      </c>
      <c r="T91" s="2">
        <f t="shared" si="93"/>
        <v>0.51</v>
      </c>
      <c r="U91" s="14">
        <f t="shared" si="94"/>
        <v>7.4738038710680729E-2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5.2870518671270239E-2</v>
      </c>
      <c r="AK91" s="9">
        <f t="shared" si="96"/>
        <v>10.4025</v>
      </c>
      <c r="AL91" s="1">
        <f t="shared" si="97"/>
        <v>0.45</v>
      </c>
      <c r="AM91" s="17">
        <f t="shared" si="98"/>
        <v>183754.16666666666</v>
      </c>
      <c r="AN91" s="1">
        <f t="shared" si="99"/>
        <v>1010621401.8185568</v>
      </c>
    </row>
    <row r="92" spans="1:48" x14ac:dyDescent="0.15">
      <c r="C92" s="7">
        <v>3</v>
      </c>
      <c r="D92" s="7">
        <f t="shared" si="100"/>
        <v>10.1388497541171</v>
      </c>
      <c r="E92" s="10">
        <f t="shared" si="101"/>
        <v>8.5899389921686105</v>
      </c>
      <c r="F92" s="7" t="s">
        <v>83</v>
      </c>
      <c r="G92" s="1">
        <v>4</v>
      </c>
      <c r="H92" s="9">
        <f t="shared" si="84"/>
        <v>10.1388497541171</v>
      </c>
      <c r="I92" s="9">
        <f t="shared" si="85"/>
        <v>283.28884975411705</v>
      </c>
      <c r="J92" s="9">
        <f t="shared" si="86"/>
        <v>6.2412083621750734E-2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19.575645585613199</v>
      </c>
      <c r="P92" s="9">
        <f t="shared" si="89"/>
        <v>1.2217568292390466</v>
      </c>
      <c r="Q92" s="12">
        <f t="shared" si="90"/>
        <v>0.54979057315757096</v>
      </c>
      <c r="R92" s="9">
        <f t="shared" si="91"/>
        <v>2.3873737500000001</v>
      </c>
      <c r="S92" s="13">
        <f t="shared" si="92"/>
        <v>0.23029095178648545</v>
      </c>
      <c r="T92" s="2">
        <f t="shared" si="93"/>
        <v>0.51</v>
      </c>
      <c r="U92" s="14">
        <f t="shared" si="94"/>
        <v>0.11744838541110758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6.5747688201448939E-2</v>
      </c>
      <c r="AK92" s="9">
        <f t="shared" si="96"/>
        <v>10.4025</v>
      </c>
      <c r="AL92" s="1">
        <f t="shared" si="97"/>
        <v>0.45</v>
      </c>
      <c r="AM92" s="17">
        <f t="shared" si="98"/>
        <v>183754.16666666666</v>
      </c>
      <c r="AN92" s="1">
        <f t="shared" si="99"/>
        <v>1256768847.4859693</v>
      </c>
    </row>
    <row r="93" spans="1:48" x14ac:dyDescent="0.15">
      <c r="C93" s="7">
        <v>4</v>
      </c>
      <c r="D93" s="7">
        <f t="shared" si="100"/>
        <v>12.8887443891647</v>
      </c>
      <c r="E93" s="10">
        <f t="shared" si="101"/>
        <v>10.1388497541171</v>
      </c>
      <c r="F93" s="7" t="s">
        <v>83</v>
      </c>
      <c r="G93" s="1">
        <v>5</v>
      </c>
      <c r="H93" s="9">
        <f t="shared" si="84"/>
        <v>12.8887443891647</v>
      </c>
      <c r="I93" s="9">
        <f t="shared" si="85"/>
        <v>286.03874438916466</v>
      </c>
      <c r="J93" s="9">
        <f t="shared" si="86"/>
        <v>8.6850424958417924E-2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17.436194318555444</v>
      </c>
      <c r="O93" s="9">
        <f t="shared" si="102"/>
        <v>6.2229694378187048</v>
      </c>
      <c r="P93" s="9">
        <f t="shared" si="89"/>
        <v>0.54046754017780163</v>
      </c>
      <c r="Q93" s="12">
        <f t="shared" si="90"/>
        <v>0.24321039308001074</v>
      </c>
      <c r="R93" s="9">
        <f t="shared" si="91"/>
        <v>2.3873737500000001</v>
      </c>
      <c r="S93" s="13">
        <f t="shared" si="92"/>
        <v>0.10187361450213261</v>
      </c>
      <c r="T93" s="2">
        <f t="shared" si="93"/>
        <v>0.51</v>
      </c>
      <c r="U93" s="14">
        <f t="shared" si="94"/>
        <v>5.1955543396087635E-2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4.6001596333920425E-2</v>
      </c>
      <c r="AK93" s="9">
        <f t="shared" si="96"/>
        <v>10.4025</v>
      </c>
      <c r="AL93" s="1">
        <f t="shared" si="97"/>
        <v>0.45</v>
      </c>
      <c r="AM93" s="17">
        <f t="shared" si="98"/>
        <v>183754.16666666666</v>
      </c>
      <c r="AN93" s="1">
        <f t="shared" si="99"/>
        <v>879321764.59128904</v>
      </c>
    </row>
    <row r="94" spans="1:48" x14ac:dyDescent="0.15">
      <c r="C94" s="7">
        <v>5</v>
      </c>
      <c r="D94" s="7">
        <f t="shared" si="100"/>
        <v>15.631867666172401</v>
      </c>
      <c r="E94" s="10">
        <f t="shared" si="101"/>
        <v>12.8887443891647</v>
      </c>
      <c r="F94" s="7" t="s">
        <v>85</v>
      </c>
      <c r="G94" s="1">
        <v>6</v>
      </c>
      <c r="H94" s="9">
        <f t="shared" si="84"/>
        <v>15.631867666172401</v>
      </c>
      <c r="I94" s="9">
        <f t="shared" si="85"/>
        <v>288.78186766617239</v>
      </c>
      <c r="J94" s="9">
        <f t="shared" si="86"/>
        <v>0.12000489122852492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10.987776897640902</v>
      </c>
      <c r="P94" s="9">
        <f t="shared" si="89"/>
        <v>1.3185869714446956</v>
      </c>
      <c r="Q94" s="12">
        <f t="shared" si="90"/>
        <v>0.59336413715011305</v>
      </c>
      <c r="R94" s="9">
        <f t="shared" si="91"/>
        <v>2.3873737500000001</v>
      </c>
      <c r="S94" s="13">
        <f t="shared" si="92"/>
        <v>0.24854262435871763</v>
      </c>
      <c r="T94" s="2">
        <f t="shared" si="93"/>
        <v>0.51</v>
      </c>
      <c r="U94" s="14">
        <f t="shared" si="94"/>
        <v>0.12675673842294599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8.4672156634518214E-2</v>
      </c>
      <c r="AK94" s="9">
        <f t="shared" si="96"/>
        <v>10.4025</v>
      </c>
      <c r="AL94" s="1">
        <f t="shared" si="97"/>
        <v>0.45</v>
      </c>
      <c r="AM94" s="17">
        <f t="shared" si="98"/>
        <v>183754.16666666666</v>
      </c>
      <c r="AN94" s="1">
        <f t="shared" si="99"/>
        <v>1618510576.0930738</v>
      </c>
    </row>
    <row r="95" spans="1:48" x14ac:dyDescent="0.15">
      <c r="C95" s="7">
        <v>6</v>
      </c>
      <c r="D95" s="7">
        <f t="shared" si="100"/>
        <v>18.6921489154957</v>
      </c>
      <c r="E95" s="10">
        <f t="shared" si="101"/>
        <v>15.631867666172401</v>
      </c>
      <c r="F95" s="7" t="s">
        <v>83</v>
      </c>
      <c r="G95" s="1">
        <v>7</v>
      </c>
      <c r="H95" s="9">
        <f t="shared" si="84"/>
        <v>18.6921489154957</v>
      </c>
      <c r="I95" s="9">
        <f t="shared" si="85"/>
        <v>291.84214891549567</v>
      </c>
      <c r="J95" s="9">
        <f t="shared" si="86"/>
        <v>0.17090182737097581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14.974464926196205</v>
      </c>
      <c r="P95" s="9">
        <f t="shared" si="89"/>
        <v>2.5591634197895159</v>
      </c>
      <c r="Q95" s="12">
        <f t="shared" si="90"/>
        <v>1.1516235389052822</v>
      </c>
      <c r="R95" s="9">
        <f t="shared" si="91"/>
        <v>2.3873737500000001</v>
      </c>
      <c r="S95" s="13">
        <f t="shared" si="92"/>
        <v>0.48238091706641334</v>
      </c>
      <c r="T95" s="2">
        <f t="shared" si="93"/>
        <v>0.51</v>
      </c>
      <c r="U95" s="14">
        <f t="shared" si="94"/>
        <v>0.2460142677038708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0.12062830171271705</v>
      </c>
      <c r="AK95" s="9">
        <f t="shared" si="96"/>
        <v>10.4025</v>
      </c>
      <c r="AL95" s="1">
        <f t="shared" si="97"/>
        <v>0.45</v>
      </c>
      <c r="AM95" s="17">
        <f t="shared" si="98"/>
        <v>183754.16666666666</v>
      </c>
      <c r="AN95" s="1">
        <f t="shared" si="99"/>
        <v>2305813266.8205385</v>
      </c>
    </row>
    <row r="96" spans="1:48" x14ac:dyDescent="0.15">
      <c r="C96" s="7">
        <v>7</v>
      </c>
      <c r="D96" s="7">
        <f t="shared" si="100"/>
        <v>20.304908222259002</v>
      </c>
      <c r="E96" s="10">
        <f t="shared" si="101"/>
        <v>18.6921489154957</v>
      </c>
      <c r="F96" s="7" t="s">
        <v>83</v>
      </c>
      <c r="G96" s="1">
        <v>8</v>
      </c>
      <c r="H96" s="9">
        <f t="shared" si="84"/>
        <v>20.304908222259002</v>
      </c>
      <c r="I96" s="9">
        <f t="shared" si="85"/>
        <v>293.45490822225895</v>
      </c>
      <c r="J96" s="9">
        <f t="shared" si="86"/>
        <v>0.20529451809003277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17.72057650640669</v>
      </c>
      <c r="P96" s="9">
        <f t="shared" si="89"/>
        <v>3.6379372141603179</v>
      </c>
      <c r="Q96" s="12">
        <f t="shared" si="90"/>
        <v>1.6370717463721431</v>
      </c>
      <c r="R96" s="9">
        <f t="shared" si="91"/>
        <v>2.3873737500000001</v>
      </c>
      <c r="S96" s="13">
        <f t="shared" si="92"/>
        <v>0.685720761724947</v>
      </c>
      <c r="T96" s="2">
        <f t="shared" si="93"/>
        <v>0.51</v>
      </c>
      <c r="U96" s="14">
        <f t="shared" si="94"/>
        <v>0.34971758847972295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0.15189485292663646</v>
      </c>
      <c r="AK96" s="9">
        <f t="shared" si="96"/>
        <v>10.4025</v>
      </c>
      <c r="AL96" s="1">
        <f t="shared" si="97"/>
        <v>0.45</v>
      </c>
      <c r="AM96" s="17">
        <f t="shared" si="98"/>
        <v>183754.16666666666</v>
      </c>
      <c r="AN96" s="1">
        <f t="shared" si="99"/>
        <v>2903474243.3339691</v>
      </c>
    </row>
    <row r="97" spans="1:50" x14ac:dyDescent="0.15">
      <c r="C97" s="7">
        <v>8</v>
      </c>
      <c r="D97" s="7">
        <f t="shared" si="100"/>
        <v>23.593595094016099</v>
      </c>
      <c r="E97" s="10">
        <f t="shared" si="101"/>
        <v>20.304908222259002</v>
      </c>
      <c r="F97" s="7" t="s">
        <v>83</v>
      </c>
      <c r="G97" s="1">
        <v>9</v>
      </c>
      <c r="H97" s="9">
        <f t="shared" si="84"/>
        <v>23.593595094016099</v>
      </c>
      <c r="I97" s="9">
        <f t="shared" si="85"/>
        <v>296.74359509401609</v>
      </c>
      <c r="J97" s="9">
        <f t="shared" si="86"/>
        <v>0.29653468333904875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19.387914292246371</v>
      </c>
      <c r="P97" s="9">
        <f t="shared" si="89"/>
        <v>5.7491890252558955</v>
      </c>
      <c r="Q97" s="12">
        <f t="shared" si="90"/>
        <v>2.5871350613651529</v>
      </c>
      <c r="R97" s="9">
        <f t="shared" si="91"/>
        <v>2.3873737500000001</v>
      </c>
      <c r="S97" s="13">
        <f t="shared" si="92"/>
        <v>1.083674083861043</v>
      </c>
      <c r="T97" s="2">
        <f t="shared" si="93"/>
        <v>0.51</v>
      </c>
      <c r="U97" s="14">
        <f t="shared" si="94"/>
        <v>0.55267378276913193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0.2130861455048933</v>
      </c>
      <c r="AK97" s="9">
        <f t="shared" si="96"/>
        <v>10.4025</v>
      </c>
      <c r="AL97" s="1">
        <f t="shared" si="97"/>
        <v>0.45</v>
      </c>
      <c r="AM97" s="17">
        <f t="shared" si="98"/>
        <v>183754.16666666666</v>
      </c>
      <c r="AN97" s="1">
        <f t="shared" si="99"/>
        <v>4073147464.6056156</v>
      </c>
    </row>
    <row r="98" spans="1:50" x14ac:dyDescent="0.15">
      <c r="C98" s="7">
        <v>9</v>
      </c>
      <c r="D98" s="7">
        <f t="shared" si="100"/>
        <v>22.0760840170385</v>
      </c>
      <c r="E98" s="10">
        <f t="shared" si="101"/>
        <v>23.593595094016099</v>
      </c>
      <c r="F98" s="7" t="s">
        <v>83</v>
      </c>
      <c r="G98" s="1">
        <v>10</v>
      </c>
      <c r="H98" s="9">
        <f t="shared" si="84"/>
        <v>22.0760840170385</v>
      </c>
      <c r="I98" s="9">
        <f t="shared" si="85"/>
        <v>295.22608401703849</v>
      </c>
      <c r="J98" s="9">
        <f t="shared" si="86"/>
        <v>0.25051139229485014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18.944000266990479</v>
      </c>
      <c r="P98" s="9">
        <f t="shared" si="89"/>
        <v>4.7456878825177977</v>
      </c>
      <c r="Q98" s="12">
        <f t="shared" si="90"/>
        <v>2.1355595471330089</v>
      </c>
      <c r="R98" s="9">
        <f t="shared" si="91"/>
        <v>2.3873737500000001</v>
      </c>
      <c r="S98" s="13">
        <f t="shared" si="92"/>
        <v>0.89452250496304098</v>
      </c>
      <c r="T98" s="2">
        <f t="shared" si="93"/>
        <v>0.51</v>
      </c>
      <c r="U98" s="14">
        <f t="shared" si="94"/>
        <v>0.4562064775311509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0.18400125297564199</v>
      </c>
      <c r="AK98" s="9">
        <f t="shared" si="96"/>
        <v>10.4025</v>
      </c>
      <c r="AL98" s="1">
        <f t="shared" si="97"/>
        <v>0.45</v>
      </c>
      <c r="AM98" s="17">
        <f t="shared" si="98"/>
        <v>183754.16666666666</v>
      </c>
      <c r="AN98" s="1">
        <f t="shared" si="99"/>
        <v>3517188953.1634612</v>
      </c>
    </row>
    <row r="99" spans="1:50" x14ac:dyDescent="0.15">
      <c r="C99" s="7">
        <v>10</v>
      </c>
      <c r="D99" s="7">
        <f t="shared" si="100"/>
        <v>16.3117855671148</v>
      </c>
      <c r="E99" s="10">
        <f t="shared" si="101"/>
        <v>22.0760840170385</v>
      </c>
      <c r="F99" s="7" t="s">
        <v>83</v>
      </c>
      <c r="G99" s="1">
        <v>11</v>
      </c>
      <c r="H99" s="9">
        <f t="shared" si="84"/>
        <v>16.3117855671148</v>
      </c>
      <c r="I99" s="9">
        <f t="shared" si="85"/>
        <v>289.46178556711476</v>
      </c>
      <c r="J99" s="9">
        <f t="shared" si="86"/>
        <v>0.12989545453633805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13.488396765249046</v>
      </c>
      <c r="O99" s="9">
        <f t="shared" si="102"/>
        <v>6.0151906192236346</v>
      </c>
      <c r="P99" s="9">
        <f t="shared" si="89"/>
        <v>0.7813459196067708</v>
      </c>
      <c r="Q99" s="12">
        <f t="shared" si="90"/>
        <v>0.35160566382304687</v>
      </c>
      <c r="R99" s="9">
        <f t="shared" si="91"/>
        <v>2.3873737500000001</v>
      </c>
      <c r="S99" s="13">
        <f t="shared" si="92"/>
        <v>0.14727717594408787</v>
      </c>
      <c r="T99" s="2">
        <f t="shared" si="93"/>
        <v>0.51</v>
      </c>
      <c r="U99" s="14">
        <f t="shared" si="94"/>
        <v>7.511135973148482E-2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6.9089074959042679E-2</v>
      </c>
      <c r="AK99" s="9">
        <f t="shared" si="96"/>
        <v>10.4025</v>
      </c>
      <c r="AL99" s="1">
        <f t="shared" si="97"/>
        <v>0.45</v>
      </c>
      <c r="AM99" s="17">
        <f t="shared" si="98"/>
        <v>183754.16666666666</v>
      </c>
      <c r="AN99" s="1">
        <f t="shared" si="99"/>
        <v>1320639546.2013259</v>
      </c>
    </row>
    <row r="100" spans="1:50" x14ac:dyDescent="0.15">
      <c r="C100" s="7">
        <v>11</v>
      </c>
      <c r="D100" s="7">
        <f t="shared" si="100"/>
        <v>11.8149403172578</v>
      </c>
      <c r="E100" s="10">
        <f t="shared" si="101"/>
        <v>16.3117855671148</v>
      </c>
      <c r="F100" s="7" t="s">
        <v>85</v>
      </c>
      <c r="G100" s="1">
        <v>12</v>
      </c>
      <c r="H100" s="9">
        <f t="shared" si="84"/>
        <v>11.8149403172578</v>
      </c>
      <c r="I100" s="9">
        <f t="shared" si="85"/>
        <v>284.9649403172578</v>
      </c>
      <c r="J100" s="9">
        <f t="shared" si="86"/>
        <v>7.63950234846206E-2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10.539119699616863</v>
      </c>
      <c r="P100" s="9">
        <f t="shared" si="89"/>
        <v>0.80513629695945788</v>
      </c>
      <c r="Q100" s="12">
        <f t="shared" si="90"/>
        <v>0.36231133363175605</v>
      </c>
      <c r="R100" s="9">
        <f t="shared" si="91"/>
        <v>2.3873737500000001</v>
      </c>
      <c r="S100" s="13">
        <f t="shared" si="92"/>
        <v>0.15176146325298082</v>
      </c>
      <c r="T100" s="2">
        <f t="shared" si="93"/>
        <v>0.51</v>
      </c>
      <c r="U100" s="14">
        <f t="shared" si="94"/>
        <v>7.7398346259020215E-2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5.3672601397094594E-2</v>
      </c>
      <c r="AK100" s="9">
        <f t="shared" si="96"/>
        <v>10.4025</v>
      </c>
      <c r="AL100" s="1">
        <f t="shared" si="97"/>
        <v>0.45</v>
      </c>
      <c r="AM100" s="17">
        <f t="shared" si="98"/>
        <v>183754.16666666666</v>
      </c>
      <c r="AN100" s="1">
        <f t="shared" si="99"/>
        <v>1025953234.9293134</v>
      </c>
      <c r="AO100" s="1">
        <f>SUM(AN89:AN100)</f>
        <v>21552108337.267574</v>
      </c>
    </row>
    <row r="101" spans="1:50" x14ac:dyDescent="0.15">
      <c r="C101" s="7">
        <v>12</v>
      </c>
      <c r="D101" s="7">
        <f t="shared" si="100"/>
        <v>10.4306419756946</v>
      </c>
      <c r="E101" s="10">
        <f t="shared" si="101"/>
        <v>11.8149403172578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9.2780078864516096</v>
      </c>
      <c r="E105" s="7"/>
      <c r="F105" s="7"/>
      <c r="G105" s="1">
        <v>1</v>
      </c>
      <c r="H105" s="9">
        <f t="shared" ref="H105:H116" si="103">E106</f>
        <v>9.2780078864516096</v>
      </c>
      <c r="I105" s="9">
        <f t="shared" ref="I105:I116" si="104">H105+273.15</f>
        <v>282.42800788645161</v>
      </c>
      <c r="J105" s="9">
        <f t="shared" ref="J105:J116" si="105">EXP(($C$15*(I105-$C$13))/($C$16*I105*$C$13))</f>
        <v>5.6204529946620077E-2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3.6414364616392761E-2</v>
      </c>
      <c r="Q105" s="12">
        <f t="shared" ref="Q105:Q116" si="109">P105*$B$107</f>
        <v>1.0924309384917829E-2</v>
      </c>
      <c r="R105" s="9">
        <f t="shared" ref="R105:R116" si="110">L105*$B$107</f>
        <v>0.19436706250000002</v>
      </c>
      <c r="S105" s="13">
        <f t="shared" ref="S105:S116" si="111">Q105/R105</f>
        <v>5.6204529946620084E-2</v>
      </c>
      <c r="T105" s="2">
        <f t="shared" ref="T105:T116" si="112">$B$106/100</f>
        <v>0.01</v>
      </c>
      <c r="U105" s="14">
        <f t="shared" ref="U105:U116" si="113">S105*T105</f>
        <v>5.6204529946620081E-4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6.0520452994662008E-3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9.1385156649667092</v>
      </c>
      <c r="E106" s="10">
        <f t="shared" ref="E106:E117" si="122">D105</f>
        <v>9.2780078864516096</v>
      </c>
      <c r="F106" s="7" t="s">
        <v>83</v>
      </c>
      <c r="G106" s="1">
        <v>2</v>
      </c>
      <c r="H106" s="9">
        <f t="shared" si="103"/>
        <v>9.1385156649667092</v>
      </c>
      <c r="I106" s="9">
        <f t="shared" si="104"/>
        <v>282.28851566496667</v>
      </c>
      <c r="J106" s="9">
        <f t="shared" si="105"/>
        <v>5.5255145619241039E-2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1.2593660520502741</v>
      </c>
      <c r="P106" s="9">
        <f t="shared" si="108"/>
        <v>6.958645459396659E-2</v>
      </c>
      <c r="Q106" s="12">
        <f t="shared" si="109"/>
        <v>2.0875936378189977E-2</v>
      </c>
      <c r="R106" s="9">
        <f t="shared" si="110"/>
        <v>0.19436706250000002</v>
      </c>
      <c r="S106" s="13">
        <f t="shared" si="111"/>
        <v>0.1074047017518206</v>
      </c>
      <c r="T106" s="2">
        <f t="shared" si="112"/>
        <v>0.01</v>
      </c>
      <c r="U106" s="14">
        <f t="shared" si="113"/>
        <v>1.0740470175182059E-3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6.5640470175182064E-3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8.5899389921686105</v>
      </c>
      <c r="E107" s="10">
        <f t="shared" si="122"/>
        <v>9.1385156649667092</v>
      </c>
      <c r="F107" s="7" t="s">
        <v>83</v>
      </c>
      <c r="G107" s="1">
        <v>3</v>
      </c>
      <c r="H107" s="9">
        <f t="shared" si="103"/>
        <v>8.5899389921686105</v>
      </c>
      <c r="I107" s="9">
        <f t="shared" si="104"/>
        <v>281.73993899216856</v>
      </c>
      <c r="J107" s="9">
        <f t="shared" si="105"/>
        <v>5.1666073511536278E-2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1.8376698057896408</v>
      </c>
      <c r="P107" s="9">
        <f t="shared" si="108"/>
        <v>9.4945183275858172E-2</v>
      </c>
      <c r="Q107" s="12">
        <f t="shared" si="109"/>
        <v>2.848355498275745E-2</v>
      </c>
      <c r="R107" s="9">
        <f t="shared" si="110"/>
        <v>0.19436706250000002</v>
      </c>
      <c r="S107" s="13">
        <f t="shared" si="111"/>
        <v>0.14654517394251121</v>
      </c>
      <c r="T107" s="2">
        <f t="shared" si="112"/>
        <v>0.01</v>
      </c>
      <c r="U107" s="14">
        <f t="shared" si="113"/>
        <v>1.4654517394251121E-3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6.9554517394251119E-3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10.1388497541171</v>
      </c>
      <c r="E108" s="10">
        <f t="shared" si="122"/>
        <v>8.5899389921686105</v>
      </c>
      <c r="F108" s="7" t="s">
        <v>83</v>
      </c>
      <c r="G108" s="1">
        <v>4</v>
      </c>
      <c r="H108" s="9">
        <f t="shared" si="103"/>
        <v>10.1388497541171</v>
      </c>
      <c r="I108" s="9">
        <f t="shared" si="104"/>
        <v>283.28884975411705</v>
      </c>
      <c r="J108" s="9">
        <f t="shared" si="105"/>
        <v>6.2412083621750734E-2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2.3906148308471162</v>
      </c>
      <c r="P108" s="9">
        <f t="shared" si="108"/>
        <v>0.14920325273022769</v>
      </c>
      <c r="Q108" s="12">
        <f t="shared" si="109"/>
        <v>4.4760975819068308E-2</v>
      </c>
      <c r="R108" s="9">
        <f t="shared" si="110"/>
        <v>0.19436706250000002</v>
      </c>
      <c r="S108" s="13">
        <f t="shared" si="111"/>
        <v>0.23029095178648545</v>
      </c>
      <c r="T108" s="2">
        <f t="shared" si="112"/>
        <v>0.01</v>
      </c>
      <c r="U108" s="14">
        <f t="shared" si="113"/>
        <v>2.3029095178648544E-3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7.7929095178648549E-3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12.8887443891647</v>
      </c>
      <c r="E109" s="10">
        <f t="shared" si="122"/>
        <v>10.1388497541171</v>
      </c>
      <c r="F109" s="7" t="s">
        <v>83</v>
      </c>
      <c r="G109" s="1">
        <v>5</v>
      </c>
      <c r="H109" s="9">
        <f t="shared" si="103"/>
        <v>12.8887443891647</v>
      </c>
      <c r="I109" s="9">
        <f t="shared" si="104"/>
        <v>286.03874438916466</v>
      </c>
      <c r="J109" s="9">
        <f t="shared" si="105"/>
        <v>8.6850424958417924E-2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2.1293409992110441</v>
      </c>
      <c r="O109" s="9">
        <f t="shared" si="123"/>
        <v>0.75996078723917782</v>
      </c>
      <c r="P109" s="9">
        <f t="shared" si="108"/>
        <v>6.6002917323456423E-2</v>
      </c>
      <c r="Q109" s="12">
        <f t="shared" si="109"/>
        <v>1.9800875197036927E-2</v>
      </c>
      <c r="R109" s="9">
        <f t="shared" si="110"/>
        <v>0.19436706250000002</v>
      </c>
      <c r="S109" s="13">
        <f t="shared" si="111"/>
        <v>0.10187361450213266</v>
      </c>
      <c r="T109" s="2">
        <f t="shared" si="112"/>
        <v>0.01</v>
      </c>
      <c r="U109" s="14">
        <f t="shared" si="113"/>
        <v>1.0187361450213267E-3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6.5087361450213268E-3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15.631867666172401</v>
      </c>
      <c r="E110" s="10">
        <f t="shared" si="122"/>
        <v>12.8887443891647</v>
      </c>
      <c r="F110" s="7" t="s">
        <v>85</v>
      </c>
      <c r="G110" s="1">
        <v>6</v>
      </c>
      <c r="H110" s="9">
        <f t="shared" si="103"/>
        <v>15.631867666172401</v>
      </c>
      <c r="I110" s="9">
        <f t="shared" si="104"/>
        <v>288.78186766617239</v>
      </c>
      <c r="J110" s="9">
        <f t="shared" si="105"/>
        <v>0.12000489122852492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1.3418480782490549</v>
      </c>
      <c r="P110" s="9">
        <f t="shared" si="108"/>
        <v>0.16102833267548303</v>
      </c>
      <c r="Q110" s="12">
        <f t="shared" si="109"/>
        <v>4.8308499802644907E-2</v>
      </c>
      <c r="R110" s="9">
        <f t="shared" si="110"/>
        <v>0.19436706250000002</v>
      </c>
      <c r="S110" s="13">
        <f t="shared" si="111"/>
        <v>0.24854262435871768</v>
      </c>
      <c r="T110" s="2">
        <f t="shared" si="112"/>
        <v>0.01</v>
      </c>
      <c r="U110" s="14">
        <f t="shared" si="113"/>
        <v>2.4854262435871767E-3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1.2435426243587178E-2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18.6921489154957</v>
      </c>
      <c r="E111" s="10">
        <f t="shared" si="122"/>
        <v>15.631867666172401</v>
      </c>
      <c r="F111" s="7" t="s">
        <v>83</v>
      </c>
      <c r="G111" s="1">
        <v>7</v>
      </c>
      <c r="H111" s="9">
        <f t="shared" si="103"/>
        <v>18.6921489154957</v>
      </c>
      <c r="I111" s="9">
        <f t="shared" si="104"/>
        <v>291.84214891549567</v>
      </c>
      <c r="J111" s="9">
        <f t="shared" si="105"/>
        <v>0.17090182737097581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1.8287099539069054</v>
      </c>
      <c r="P111" s="9">
        <f t="shared" si="108"/>
        <v>0.3125298728541831</v>
      </c>
      <c r="Q111" s="12">
        <f t="shared" si="109"/>
        <v>9.375896185625493E-2</v>
      </c>
      <c r="R111" s="9">
        <f t="shared" si="110"/>
        <v>0.19436706250000002</v>
      </c>
      <c r="S111" s="13">
        <f t="shared" si="111"/>
        <v>0.48238091706641356</v>
      </c>
      <c r="T111" s="2">
        <f t="shared" si="112"/>
        <v>0.01</v>
      </c>
      <c r="U111" s="14">
        <f t="shared" si="113"/>
        <v>4.8238091706641357E-3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1.4773809170664134E-2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20.304908222259002</v>
      </c>
      <c r="E112" s="10">
        <f t="shared" si="122"/>
        <v>18.6921489154957</v>
      </c>
      <c r="F112" s="7" t="s">
        <v>83</v>
      </c>
      <c r="G112" s="1">
        <v>8</v>
      </c>
      <c r="H112" s="9">
        <f t="shared" si="103"/>
        <v>20.304908222259002</v>
      </c>
      <c r="I112" s="9">
        <f t="shared" si="104"/>
        <v>293.45490822225895</v>
      </c>
      <c r="J112" s="9">
        <f t="shared" si="105"/>
        <v>0.20529451809003277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2.1640702893860557</v>
      </c>
      <c r="P112" s="9">
        <f t="shared" si="108"/>
        <v>0.44427176717246808</v>
      </c>
      <c r="Q112" s="12">
        <f t="shared" si="109"/>
        <v>0.13328153015174041</v>
      </c>
      <c r="R112" s="9">
        <f t="shared" si="110"/>
        <v>0.19436706250000002</v>
      </c>
      <c r="S112" s="13">
        <f t="shared" si="111"/>
        <v>0.68572076172494711</v>
      </c>
      <c r="T112" s="2">
        <f t="shared" si="112"/>
        <v>0.01</v>
      </c>
      <c r="U112" s="14">
        <f t="shared" si="113"/>
        <v>6.8572076172494709E-3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1.6807207617249471E-2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23.593595094016099</v>
      </c>
      <c r="E113" s="10">
        <f t="shared" si="122"/>
        <v>20.304908222259002</v>
      </c>
      <c r="F113" s="7" t="s">
        <v>83</v>
      </c>
      <c r="G113" s="1">
        <v>9</v>
      </c>
      <c r="H113" s="9">
        <f t="shared" si="103"/>
        <v>23.593595094016099</v>
      </c>
      <c r="I113" s="9">
        <f t="shared" si="104"/>
        <v>296.74359509401609</v>
      </c>
      <c r="J113" s="9">
        <f t="shared" si="105"/>
        <v>0.29653468333904875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2.367688730546921</v>
      </c>
      <c r="P113" s="9">
        <f t="shared" si="108"/>
        <v>0.70210182795816556</v>
      </c>
      <c r="Q113" s="12">
        <f t="shared" si="109"/>
        <v>0.21063054838744966</v>
      </c>
      <c r="R113" s="9">
        <f t="shared" si="110"/>
        <v>0.19436706250000002</v>
      </c>
      <c r="S113" s="13">
        <f t="shared" si="111"/>
        <v>1.0836740838610432</v>
      </c>
      <c r="T113" s="2">
        <f t="shared" si="112"/>
        <v>0.01</v>
      </c>
      <c r="U113" s="14">
        <f t="shared" si="113"/>
        <v>1.0836740838610432E-2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2.0786740838610433E-2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22.0760840170385</v>
      </c>
      <c r="E114" s="10">
        <f t="shared" si="122"/>
        <v>23.593595094016099</v>
      </c>
      <c r="F114" s="7" t="s">
        <v>83</v>
      </c>
      <c r="G114" s="1">
        <v>10</v>
      </c>
      <c r="H114" s="9">
        <f t="shared" si="103"/>
        <v>22.0760840170385</v>
      </c>
      <c r="I114" s="9">
        <f t="shared" si="104"/>
        <v>295.22608401703849</v>
      </c>
      <c r="J114" s="9">
        <f t="shared" si="105"/>
        <v>0.25051139229485014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2.3134771109220891</v>
      </c>
      <c r="P114" s="9">
        <f t="shared" si="108"/>
        <v>0.57955237209935995</v>
      </c>
      <c r="Q114" s="12">
        <f t="shared" si="109"/>
        <v>0.17386571162980799</v>
      </c>
      <c r="R114" s="9">
        <f t="shared" si="110"/>
        <v>0.19436706250000002</v>
      </c>
      <c r="S114" s="13">
        <f t="shared" si="111"/>
        <v>0.89452250496304109</v>
      </c>
      <c r="T114" s="2">
        <f t="shared" si="112"/>
        <v>0.01</v>
      </c>
      <c r="U114" s="14">
        <f t="shared" si="113"/>
        <v>8.9452250496304102E-3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1.8895225049630412E-2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16.3117855671148</v>
      </c>
      <c r="E115" s="10">
        <f t="shared" si="122"/>
        <v>22.0760840170385</v>
      </c>
      <c r="F115" s="7" t="s">
        <v>83</v>
      </c>
      <c r="G115" s="1">
        <v>11</v>
      </c>
      <c r="H115" s="9">
        <f t="shared" si="103"/>
        <v>16.3117855671148</v>
      </c>
      <c r="I115" s="9">
        <f t="shared" si="104"/>
        <v>289.46178556711476</v>
      </c>
      <c r="J115" s="9">
        <f t="shared" si="105"/>
        <v>0.12989545453633805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1.6472285018815926</v>
      </c>
      <c r="O115" s="9">
        <f t="shared" si="123"/>
        <v>0.73458644527447015</v>
      </c>
      <c r="P115" s="9">
        <f t="shared" si="108"/>
        <v>9.5419440205160119E-2</v>
      </c>
      <c r="Q115" s="12">
        <f t="shared" si="109"/>
        <v>2.8625832061548034E-2</v>
      </c>
      <c r="R115" s="9">
        <f t="shared" si="110"/>
        <v>0.19436706250000002</v>
      </c>
      <c r="S115" s="13">
        <f t="shared" si="111"/>
        <v>0.1472771759440879</v>
      </c>
      <c r="T115" s="2">
        <f t="shared" si="112"/>
        <v>0.01</v>
      </c>
      <c r="U115" s="14">
        <f t="shared" si="113"/>
        <v>1.472771759440879E-3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1.142277175944088E-2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11.8149403172578</v>
      </c>
      <c r="E116" s="10">
        <f t="shared" si="122"/>
        <v>16.3117855671148</v>
      </c>
      <c r="F116" s="7" t="s">
        <v>85</v>
      </c>
      <c r="G116" s="1">
        <v>12</v>
      </c>
      <c r="H116" s="9">
        <f t="shared" si="103"/>
        <v>11.8149403172578</v>
      </c>
      <c r="I116" s="9">
        <f t="shared" si="104"/>
        <v>284.9649403172578</v>
      </c>
      <c r="J116" s="9">
        <f t="shared" si="105"/>
        <v>7.63950234846206E-2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1.2870572134026435</v>
      </c>
      <c r="P116" s="9">
        <f t="shared" si="108"/>
        <v>9.83247660439453E-2</v>
      </c>
      <c r="Q116" s="12">
        <f t="shared" si="109"/>
        <v>2.9497429813183589E-2</v>
      </c>
      <c r="R116" s="9">
        <f t="shared" si="110"/>
        <v>0.19436706250000002</v>
      </c>
      <c r="S116" s="13">
        <f t="shared" si="111"/>
        <v>0.15176146325298087</v>
      </c>
      <c r="T116" s="2">
        <f t="shared" si="112"/>
        <v>0.01</v>
      </c>
      <c r="U116" s="14">
        <f t="shared" si="113"/>
        <v>1.5176146325298087E-3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7.0076146325298086E-3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10.4306419756946</v>
      </c>
      <c r="E117" s="10">
        <f t="shared" si="122"/>
        <v>11.8149403172578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9.2780078864516096</v>
      </c>
      <c r="E121" s="7"/>
      <c r="F121" s="7"/>
      <c r="G121" s="1">
        <v>1</v>
      </c>
      <c r="H121" s="9">
        <f t="shared" ref="H121:H132" si="124">E122</f>
        <v>9.2780078864516096</v>
      </c>
      <c r="I121" s="9">
        <f t="shared" ref="I121:I132" si="125">H121+273.15</f>
        <v>282.42800788645161</v>
      </c>
      <c r="J121" s="9">
        <f t="shared" ref="J121:J132" si="126">EXP(($C$15*(I121-$C$13))/($C$16*I121*$C$13))</f>
        <v>5.6204529946620077E-2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1.6001429675802738E-2</v>
      </c>
      <c r="Q121" s="12">
        <f t="shared" ref="Q121:Q132" si="130">P121*$B$123</f>
        <v>5.2804717930149039E-3</v>
      </c>
      <c r="R121" s="9">
        <f t="shared" ref="R121:R132" si="131">L121*$B$123</f>
        <v>9.3951000000000007E-2</v>
      </c>
      <c r="S121" s="13">
        <f t="shared" ref="S121:S132" si="132">Q121/R121</f>
        <v>5.6204529946620084E-2</v>
      </c>
      <c r="T121" s="2">
        <f t="shared" ref="T121:T132" si="133">$B$122/100</f>
        <v>0.01</v>
      </c>
      <c r="U121" s="14">
        <f t="shared" ref="U121:U132" si="134">S121*T121</f>
        <v>5.6204529946620081E-4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6.0520452994662008E-3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9.1385156649667092</v>
      </c>
      <c r="E122" s="10">
        <f t="shared" ref="E122:E133" si="145">D121</f>
        <v>9.2780078864516096</v>
      </c>
      <c r="F122" s="7" t="s">
        <v>83</v>
      </c>
      <c r="G122" s="1">
        <v>2</v>
      </c>
      <c r="H122" s="9">
        <f t="shared" si="124"/>
        <v>9.1385156649667092</v>
      </c>
      <c r="I122" s="9">
        <f t="shared" si="125"/>
        <v>282.28851566496667</v>
      </c>
      <c r="J122" s="9">
        <f t="shared" si="126"/>
        <v>5.5255145619241039E-2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0.55339857032419726</v>
      </c>
      <c r="P122" s="9">
        <f t="shared" si="129"/>
        <v>3.0578118588743323E-2</v>
      </c>
      <c r="Q122" s="12">
        <f t="shared" si="130"/>
        <v>1.0090779134285298E-2</v>
      </c>
      <c r="R122" s="9">
        <f t="shared" si="131"/>
        <v>9.3951000000000007E-2</v>
      </c>
      <c r="S122" s="13">
        <f t="shared" si="132"/>
        <v>0.1074047017518206</v>
      </c>
      <c r="T122" s="2">
        <f t="shared" si="133"/>
        <v>0.01</v>
      </c>
      <c r="U122" s="14">
        <f t="shared" si="134"/>
        <v>1.0740470175182059E-3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6.5640470175182064E-3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8.5899389921686105</v>
      </c>
      <c r="E123" s="10">
        <f t="shared" si="145"/>
        <v>9.1385156649667092</v>
      </c>
      <c r="F123" s="7" t="s">
        <v>83</v>
      </c>
      <c r="G123" s="1">
        <v>3</v>
      </c>
      <c r="H123" s="9">
        <f t="shared" si="124"/>
        <v>8.5899389921686105</v>
      </c>
      <c r="I123" s="9">
        <f t="shared" si="125"/>
        <v>281.73993899216856</v>
      </c>
      <c r="J123" s="9">
        <f t="shared" si="126"/>
        <v>5.1666073511536278E-2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0.80752045173545384</v>
      </c>
      <c r="P123" s="9">
        <f t="shared" si="129"/>
        <v>4.1721411021432939E-2</v>
      </c>
      <c r="Q123" s="12">
        <f t="shared" si="130"/>
        <v>1.376806563707287E-2</v>
      </c>
      <c r="R123" s="9">
        <f t="shared" si="131"/>
        <v>9.3951000000000007E-2</v>
      </c>
      <c r="S123" s="13">
        <f t="shared" si="132"/>
        <v>0.14654517394251118</v>
      </c>
      <c r="T123" s="2">
        <f t="shared" si="133"/>
        <v>0.01</v>
      </c>
      <c r="U123" s="14">
        <f t="shared" si="134"/>
        <v>1.4654517394251118E-3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6.9554517394251119E-3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10.1388497541171</v>
      </c>
      <c r="E124" s="10">
        <f t="shared" si="145"/>
        <v>8.5899389921686105</v>
      </c>
      <c r="F124" s="7" t="s">
        <v>83</v>
      </c>
      <c r="G124" s="1">
        <v>4</v>
      </c>
      <c r="H124" s="9">
        <f t="shared" si="124"/>
        <v>10.1388497541171</v>
      </c>
      <c r="I124" s="9">
        <f t="shared" si="125"/>
        <v>283.28884975411705</v>
      </c>
      <c r="J124" s="9">
        <f t="shared" si="126"/>
        <v>6.2412083621750734E-2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1.0504990407140209</v>
      </c>
      <c r="P124" s="9">
        <f t="shared" si="129"/>
        <v>6.5563833973612401E-2</v>
      </c>
      <c r="Q124" s="12">
        <f t="shared" si="130"/>
        <v>2.1636065211292094E-2</v>
      </c>
      <c r="R124" s="9">
        <f t="shared" si="131"/>
        <v>9.3951000000000007E-2</v>
      </c>
      <c r="S124" s="13">
        <f t="shared" si="132"/>
        <v>0.23029095178648543</v>
      </c>
      <c r="T124" s="2">
        <f t="shared" si="133"/>
        <v>0.01</v>
      </c>
      <c r="U124" s="14">
        <f t="shared" si="134"/>
        <v>2.3029095178648544E-3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7.7929095178648549E-3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12.8887443891647</v>
      </c>
      <c r="E125" s="10">
        <f t="shared" si="145"/>
        <v>10.1388497541171</v>
      </c>
      <c r="F125" s="7" t="s">
        <v>83</v>
      </c>
      <c r="G125" s="1">
        <v>5</v>
      </c>
      <c r="H125" s="9">
        <f t="shared" si="124"/>
        <v>12.8887443891647</v>
      </c>
      <c r="I125" s="9">
        <f t="shared" si="125"/>
        <v>286.03874438916466</v>
      </c>
      <c r="J125" s="9">
        <f t="shared" si="126"/>
        <v>8.6850424958417924E-2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0.93568844640338811</v>
      </c>
      <c r="O125" s="9">
        <f t="shared" si="146"/>
        <v>0.33394676033702031</v>
      </c>
      <c r="P125" s="9">
        <f t="shared" si="129"/>
        <v>2.9003418048757158E-2</v>
      </c>
      <c r="Q125" s="12">
        <f t="shared" si="130"/>
        <v>9.5711279560898622E-3</v>
      </c>
      <c r="R125" s="9">
        <f t="shared" si="131"/>
        <v>9.3951000000000007E-2</v>
      </c>
      <c r="S125" s="13">
        <f t="shared" si="132"/>
        <v>0.10187361450213261</v>
      </c>
      <c r="T125" s="2">
        <f t="shared" si="133"/>
        <v>0.01</v>
      </c>
      <c r="U125" s="14">
        <f t="shared" si="134"/>
        <v>1.0187361450213262E-3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6.5087361450213268E-3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15.631867666172401</v>
      </c>
      <c r="E126" s="10">
        <f t="shared" si="145"/>
        <v>12.8887443891647</v>
      </c>
      <c r="F126" s="7" t="s">
        <v>85</v>
      </c>
      <c r="G126" s="1">
        <v>6</v>
      </c>
      <c r="H126" s="9">
        <f t="shared" si="124"/>
        <v>15.631867666172401</v>
      </c>
      <c r="I126" s="9">
        <f t="shared" si="125"/>
        <v>288.78186766617239</v>
      </c>
      <c r="J126" s="9">
        <f t="shared" si="126"/>
        <v>0.12000489122852492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0.58964334228826309</v>
      </c>
      <c r="P126" s="9">
        <f t="shared" si="129"/>
        <v>7.0760085154926905E-2</v>
      </c>
      <c r="Q126" s="12">
        <f t="shared" si="130"/>
        <v>2.3350828101125879E-2</v>
      </c>
      <c r="R126" s="9">
        <f t="shared" si="131"/>
        <v>9.3951000000000007E-2</v>
      </c>
      <c r="S126" s="13">
        <f t="shared" si="132"/>
        <v>0.2485426243587176</v>
      </c>
      <c r="T126" s="2">
        <f t="shared" si="133"/>
        <v>0.01</v>
      </c>
      <c r="U126" s="14">
        <f t="shared" si="134"/>
        <v>2.4854262435871763E-3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1.2435426243587178E-2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18.6921489154957</v>
      </c>
      <c r="E127" s="10">
        <f t="shared" si="145"/>
        <v>15.631867666172401</v>
      </c>
      <c r="F127" s="7" t="s">
        <v>83</v>
      </c>
      <c r="G127" s="1">
        <v>7</v>
      </c>
      <c r="H127" s="9">
        <f t="shared" si="124"/>
        <v>18.6921489154957</v>
      </c>
      <c r="I127" s="9">
        <f t="shared" si="125"/>
        <v>291.84214891549567</v>
      </c>
      <c r="J127" s="9">
        <f t="shared" si="126"/>
        <v>0.17090182737097581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0.80358325713333623</v>
      </c>
      <c r="P127" s="9">
        <f t="shared" si="129"/>
        <v>0.13733384708880789</v>
      </c>
      <c r="Q127" s="12">
        <f t="shared" si="130"/>
        <v>4.5320169539306607E-2</v>
      </c>
      <c r="R127" s="9">
        <f t="shared" si="131"/>
        <v>9.3951000000000007E-2</v>
      </c>
      <c r="S127" s="13">
        <f t="shared" si="132"/>
        <v>0.48238091706641339</v>
      </c>
      <c r="T127" s="2">
        <f t="shared" si="133"/>
        <v>0.01</v>
      </c>
      <c r="U127" s="14">
        <f t="shared" si="134"/>
        <v>4.8238091706641339E-3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1.4773809170664134E-2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20.304908222259002</v>
      </c>
      <c r="E128" s="10">
        <f t="shared" si="145"/>
        <v>18.6921489154957</v>
      </c>
      <c r="F128" s="7" t="s">
        <v>83</v>
      </c>
      <c r="G128" s="1">
        <v>8</v>
      </c>
      <c r="H128" s="9">
        <f t="shared" si="124"/>
        <v>20.304908222259002</v>
      </c>
      <c r="I128" s="9">
        <f t="shared" si="125"/>
        <v>293.45490822225895</v>
      </c>
      <c r="J128" s="9">
        <f t="shared" si="126"/>
        <v>0.20529451809003277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0.95094941004452838</v>
      </c>
      <c r="P128" s="9">
        <f t="shared" si="129"/>
        <v>0.19522470086309243</v>
      </c>
      <c r="Q128" s="12">
        <f t="shared" si="130"/>
        <v>6.4424151284820499E-2</v>
      </c>
      <c r="R128" s="9">
        <f t="shared" si="131"/>
        <v>9.3951000000000007E-2</v>
      </c>
      <c r="S128" s="13">
        <f t="shared" si="132"/>
        <v>0.685720761724947</v>
      </c>
      <c r="T128" s="2">
        <f t="shared" si="133"/>
        <v>0.01</v>
      </c>
      <c r="U128" s="14">
        <f t="shared" si="134"/>
        <v>6.85720761724947E-3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1.6807207617249471E-2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23.593595094016099</v>
      </c>
      <c r="E129" s="10">
        <f t="shared" si="145"/>
        <v>20.304908222259002</v>
      </c>
      <c r="F129" s="7" t="s">
        <v>83</v>
      </c>
      <c r="G129" s="1">
        <v>9</v>
      </c>
      <c r="H129" s="9">
        <f t="shared" si="124"/>
        <v>23.593595094016099</v>
      </c>
      <c r="I129" s="9">
        <f t="shared" si="125"/>
        <v>296.74359509401609</v>
      </c>
      <c r="J129" s="9">
        <f t="shared" si="126"/>
        <v>0.29653468333904875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1.0404247091814358</v>
      </c>
      <c r="P129" s="9">
        <f t="shared" si="129"/>
        <v>0.30852201167523896</v>
      </c>
      <c r="Q129" s="12">
        <f t="shared" si="130"/>
        <v>0.10181226385282886</v>
      </c>
      <c r="R129" s="9">
        <f t="shared" si="131"/>
        <v>9.3951000000000007E-2</v>
      </c>
      <c r="S129" s="13">
        <f t="shared" si="132"/>
        <v>1.083674083861043</v>
      </c>
      <c r="T129" s="2">
        <f t="shared" si="133"/>
        <v>0.01</v>
      </c>
      <c r="U129" s="14">
        <f t="shared" si="134"/>
        <v>1.083674083861043E-2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2.0786740838610429E-2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22.0760840170385</v>
      </c>
      <c r="E130" s="10">
        <f t="shared" si="145"/>
        <v>23.593595094016099</v>
      </c>
      <c r="F130" s="7" t="s">
        <v>83</v>
      </c>
      <c r="G130" s="1">
        <v>10</v>
      </c>
      <c r="H130" s="9">
        <f t="shared" si="124"/>
        <v>22.0760840170385</v>
      </c>
      <c r="I130" s="9">
        <f t="shared" si="125"/>
        <v>295.22608401703849</v>
      </c>
      <c r="J130" s="9">
        <f t="shared" si="126"/>
        <v>0.25051139229485014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1.0166026975061968</v>
      </c>
      <c r="P130" s="9">
        <f t="shared" si="129"/>
        <v>0.25467055716297776</v>
      </c>
      <c r="Q130" s="12">
        <f t="shared" si="130"/>
        <v>8.4041283863782665E-2</v>
      </c>
      <c r="R130" s="9">
        <f t="shared" si="131"/>
        <v>9.3951000000000007E-2</v>
      </c>
      <c r="S130" s="13">
        <f t="shared" si="132"/>
        <v>0.89452250496304098</v>
      </c>
      <c r="T130" s="2">
        <f t="shared" si="133"/>
        <v>0.01</v>
      </c>
      <c r="U130" s="14">
        <f t="shared" si="134"/>
        <v>8.9452250496304102E-3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1.8895225049630412E-2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16.3117855671148</v>
      </c>
      <c r="E131" s="10">
        <f t="shared" si="145"/>
        <v>22.0760840170385</v>
      </c>
      <c r="F131" s="7" t="s">
        <v>83</v>
      </c>
      <c r="G131" s="1">
        <v>11</v>
      </c>
      <c r="H131" s="9">
        <f t="shared" si="124"/>
        <v>16.3117855671148</v>
      </c>
      <c r="I131" s="9">
        <f t="shared" si="125"/>
        <v>289.46178556711476</v>
      </c>
      <c r="J131" s="9">
        <f t="shared" si="126"/>
        <v>0.12989545453633805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0.7238355333260581</v>
      </c>
      <c r="O131" s="9">
        <f t="shared" si="146"/>
        <v>0.32279660701716095</v>
      </c>
      <c r="P131" s="9">
        <f t="shared" si="129"/>
        <v>4.1929811991281811E-2</v>
      </c>
      <c r="Q131" s="12">
        <f t="shared" si="130"/>
        <v>1.3836837957122998E-2</v>
      </c>
      <c r="R131" s="9">
        <f t="shared" si="131"/>
        <v>9.3951000000000007E-2</v>
      </c>
      <c r="S131" s="13">
        <f t="shared" si="132"/>
        <v>0.14727717594408785</v>
      </c>
      <c r="T131" s="2">
        <f t="shared" si="133"/>
        <v>0.01</v>
      </c>
      <c r="U131" s="14">
        <f t="shared" si="134"/>
        <v>1.4727717594408786E-3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1.142277175944088E-2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11.8149403172578</v>
      </c>
      <c r="E132" s="10">
        <f t="shared" si="145"/>
        <v>16.3117855671148</v>
      </c>
      <c r="F132" s="7" t="s">
        <v>85</v>
      </c>
      <c r="G132" s="1">
        <v>12</v>
      </c>
      <c r="H132" s="9">
        <f t="shared" si="124"/>
        <v>11.8149403172578</v>
      </c>
      <c r="I132" s="9">
        <f t="shared" si="125"/>
        <v>284.9649403172578</v>
      </c>
      <c r="J132" s="9">
        <f t="shared" si="126"/>
        <v>7.63950234846206E-2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0.56556679502587925</v>
      </c>
      <c r="P132" s="9">
        <f t="shared" si="129"/>
        <v>4.3206488588123648E-2</v>
      </c>
      <c r="Q132" s="12">
        <f t="shared" si="130"/>
        <v>1.4258141234080805E-2</v>
      </c>
      <c r="R132" s="9">
        <f t="shared" si="131"/>
        <v>9.3951000000000007E-2</v>
      </c>
      <c r="S132" s="13">
        <f t="shared" si="132"/>
        <v>0.15176146325298084</v>
      </c>
      <c r="T132" s="2">
        <f t="shared" si="133"/>
        <v>0.01</v>
      </c>
      <c r="U132" s="14">
        <f t="shared" si="134"/>
        <v>1.5176146325298085E-3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7.0076146325298086E-3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10.4306419756946</v>
      </c>
      <c r="E133" s="10">
        <f t="shared" si="145"/>
        <v>11.8149403172578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9.2780078864516096</v>
      </c>
      <c r="E136" s="7"/>
      <c r="F136" s="7"/>
      <c r="G136" s="1">
        <v>1</v>
      </c>
      <c r="H136" s="9">
        <f t="shared" ref="H136:H147" si="147">E137</f>
        <v>9.2780078864516096</v>
      </c>
      <c r="I136" s="9">
        <f t="shared" ref="I136:I147" si="148">H136+273.15</f>
        <v>282.42800788645161</v>
      </c>
      <c r="J136" s="9">
        <f t="shared" ref="J136:J147" si="149">EXP(($C$15*(I136-$C$13))/($C$16*I136*$C$13))</f>
        <v>5.6204529946620077E-2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4.2661931363211253E-2</v>
      </c>
      <c r="Q136" s="12">
        <f t="shared" ref="Q136:Q147" si="153">P136*$B$138</f>
        <v>1.1092102154434926E-2</v>
      </c>
      <c r="R136" s="9">
        <f t="shared" ref="R136:R147" si="154">L136*$B$138</f>
        <v>0.19735245833333334</v>
      </c>
      <c r="S136" s="13">
        <f t="shared" ref="S136:S147" si="155">Q136/R136</f>
        <v>5.6204529946620084E-2</v>
      </c>
      <c r="T136" s="2">
        <f t="shared" ref="T136:T147" si="156">$B$137/100</f>
        <v>0.01</v>
      </c>
      <c r="U136" s="14">
        <f t="shared" ref="U136:U147" si="157">S136*T136</f>
        <v>5.6204529946620081E-4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6.0520452994662008E-3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9.1385156649667092</v>
      </c>
      <c r="E137" s="10">
        <f t="shared" ref="E137:E148" si="166">D136</f>
        <v>9.2780078864516096</v>
      </c>
      <c r="F137" s="7" t="s">
        <v>83</v>
      </c>
      <c r="G137" s="1">
        <v>2</v>
      </c>
      <c r="H137" s="9">
        <f t="shared" si="147"/>
        <v>9.1385156649667092</v>
      </c>
      <c r="I137" s="9">
        <f t="shared" si="148"/>
        <v>282.28851566496667</v>
      </c>
      <c r="J137" s="9">
        <f t="shared" si="149"/>
        <v>5.5255145619241039E-2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1.4754339019701221</v>
      </c>
      <c r="P137" s="9">
        <f t="shared" si="152"/>
        <v>8.1525315104924112E-2</v>
      </c>
      <c r="Q137" s="12">
        <f t="shared" si="153"/>
        <v>2.1196581927280269E-2</v>
      </c>
      <c r="R137" s="9">
        <f t="shared" si="154"/>
        <v>0.19735245833333334</v>
      </c>
      <c r="S137" s="13">
        <f t="shared" si="155"/>
        <v>0.1074047017518206</v>
      </c>
      <c r="T137" s="2">
        <f t="shared" si="156"/>
        <v>0.01</v>
      </c>
      <c r="U137" s="14">
        <f t="shared" si="157"/>
        <v>1.0740470175182059E-3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6.5640470175182064E-3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8.5899389921686105</v>
      </c>
      <c r="E138" s="10">
        <f t="shared" si="166"/>
        <v>9.1385156649667092</v>
      </c>
      <c r="F138" s="7" t="s">
        <v>83</v>
      </c>
      <c r="G138" s="1">
        <v>3</v>
      </c>
      <c r="H138" s="9">
        <f t="shared" si="147"/>
        <v>8.5899389921686105</v>
      </c>
      <c r="I138" s="9">
        <f t="shared" si="148"/>
        <v>281.73993899216856</v>
      </c>
      <c r="J138" s="9">
        <f t="shared" si="149"/>
        <v>5.1666073511536278E-2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2.1529565035318647</v>
      </c>
      <c r="P138" s="9">
        <f t="shared" si="152"/>
        <v>0.11123480897861744</v>
      </c>
      <c r="Q138" s="12">
        <f t="shared" si="153"/>
        <v>2.8921050334440535E-2</v>
      </c>
      <c r="R138" s="9">
        <f t="shared" si="154"/>
        <v>0.19735245833333334</v>
      </c>
      <c r="S138" s="13">
        <f t="shared" si="155"/>
        <v>0.14654517394251124</v>
      </c>
      <c r="T138" s="2">
        <f t="shared" si="156"/>
        <v>0.01</v>
      </c>
      <c r="U138" s="14">
        <f t="shared" si="157"/>
        <v>1.4654517394251125E-3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6.9554517394251128E-3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10.1388497541171</v>
      </c>
      <c r="E139" s="10">
        <f t="shared" si="166"/>
        <v>8.5899389921686105</v>
      </c>
      <c r="F139" s="7" t="s">
        <v>83</v>
      </c>
      <c r="G139" s="1">
        <v>4</v>
      </c>
      <c r="H139" s="9">
        <f t="shared" si="147"/>
        <v>10.1388497541171</v>
      </c>
      <c r="I139" s="9">
        <f t="shared" si="148"/>
        <v>283.28884975411705</v>
      </c>
      <c r="J139" s="9">
        <f t="shared" si="149"/>
        <v>6.2412083621750734E-2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2.8007696112199141</v>
      </c>
      <c r="P139" s="9">
        <f t="shared" si="152"/>
        <v>0.17480186718071558</v>
      </c>
      <c r="Q139" s="12">
        <f t="shared" si="153"/>
        <v>4.5448485466986051E-2</v>
      </c>
      <c r="R139" s="9">
        <f t="shared" si="154"/>
        <v>0.19735245833333334</v>
      </c>
      <c r="S139" s="13">
        <f t="shared" si="155"/>
        <v>0.23029095178648548</v>
      </c>
      <c r="T139" s="2">
        <f t="shared" si="156"/>
        <v>0.01</v>
      </c>
      <c r="U139" s="14">
        <f t="shared" si="157"/>
        <v>2.3029095178648549E-3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7.7929095178648549E-3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12.8887443891647</v>
      </c>
      <c r="E140" s="10">
        <f t="shared" si="166"/>
        <v>10.1388497541171</v>
      </c>
      <c r="F140" s="7" t="s">
        <v>83</v>
      </c>
      <c r="G140" s="1">
        <v>5</v>
      </c>
      <c r="H140" s="9">
        <f t="shared" si="147"/>
        <v>12.8887443891647</v>
      </c>
      <c r="I140" s="9">
        <f t="shared" si="148"/>
        <v>286.03874438916466</v>
      </c>
      <c r="J140" s="9">
        <f t="shared" si="149"/>
        <v>8.6850424958417924E-2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3.3850156607058652</v>
      </c>
      <c r="P140" s="9">
        <f t="shared" si="152"/>
        <v>0.29399004862320421</v>
      </c>
      <c r="Q140" s="12">
        <f t="shared" si="153"/>
        <v>7.6437412642033103E-2</v>
      </c>
      <c r="R140" s="9">
        <f t="shared" si="154"/>
        <v>0.19735245833333334</v>
      </c>
      <c r="S140" s="13">
        <f t="shared" si="155"/>
        <v>0.38731421583271269</v>
      </c>
      <c r="T140" s="2">
        <f t="shared" si="156"/>
        <v>0.01</v>
      </c>
      <c r="U140" s="14">
        <f t="shared" si="157"/>
        <v>3.873142158327127E-3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9.3631421583271271E-3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15.631867666172401</v>
      </c>
      <c r="E141" s="10">
        <f t="shared" si="166"/>
        <v>12.8887443891647</v>
      </c>
      <c r="F141" s="7" t="s">
        <v>85</v>
      </c>
      <c r="G141" s="1">
        <v>6</v>
      </c>
      <c r="H141" s="9">
        <f t="shared" si="147"/>
        <v>15.631867666172401</v>
      </c>
      <c r="I141" s="9">
        <f t="shared" si="148"/>
        <v>288.78186766617239</v>
      </c>
      <c r="J141" s="9">
        <f t="shared" si="149"/>
        <v>0.12000489122852492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3.850073528749328</v>
      </c>
      <c r="P141" s="9">
        <f t="shared" si="152"/>
        <v>0.46202765503938625</v>
      </c>
      <c r="Q141" s="12">
        <f t="shared" si="153"/>
        <v>0.12012719031024043</v>
      </c>
      <c r="R141" s="9">
        <f t="shared" si="154"/>
        <v>0.19735245833333334</v>
      </c>
      <c r="S141" s="13">
        <f t="shared" si="155"/>
        <v>0.60869366069584263</v>
      </c>
      <c r="T141" s="2">
        <f t="shared" si="156"/>
        <v>0.01</v>
      </c>
      <c r="U141" s="14">
        <f t="shared" si="157"/>
        <v>6.0869366069584265E-3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1.6036936606958426E-2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18.6921489154957</v>
      </c>
      <c r="E142" s="10">
        <f t="shared" si="166"/>
        <v>15.631867666172401</v>
      </c>
      <c r="F142" s="7" t="s">
        <v>83</v>
      </c>
      <c r="G142" s="1">
        <v>7</v>
      </c>
      <c r="H142" s="9">
        <f t="shared" si="147"/>
        <v>18.6921489154957</v>
      </c>
      <c r="I142" s="9">
        <f t="shared" si="148"/>
        <v>291.84214891549567</v>
      </c>
      <c r="J142" s="9">
        <f t="shared" si="149"/>
        <v>0.17090182737097581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4.1470937903766085</v>
      </c>
      <c r="P142" s="9">
        <f t="shared" si="152"/>
        <v>0.70874590705418894</v>
      </c>
      <c r="Q142" s="12">
        <f t="shared" si="153"/>
        <v>0.18427393583408913</v>
      </c>
      <c r="R142" s="9">
        <f t="shared" si="154"/>
        <v>0.19735245833333334</v>
      </c>
      <c r="S142" s="13">
        <f t="shared" si="155"/>
        <v>0.93373012624370633</v>
      </c>
      <c r="T142" s="2">
        <f t="shared" si="156"/>
        <v>0.01</v>
      </c>
      <c r="U142" s="14">
        <f t="shared" si="157"/>
        <v>9.3373012624370626E-3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1.9287301262437065E-2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20.304908222259002</v>
      </c>
      <c r="E143" s="10">
        <f t="shared" si="166"/>
        <v>18.6921489154957</v>
      </c>
      <c r="F143" s="7" t="s">
        <v>83</v>
      </c>
      <c r="G143" s="1">
        <v>8</v>
      </c>
      <c r="H143" s="9">
        <f t="shared" si="147"/>
        <v>20.304908222259002</v>
      </c>
      <c r="I143" s="9">
        <f t="shared" si="148"/>
        <v>293.45490822225895</v>
      </c>
      <c r="J143" s="9">
        <f t="shared" si="149"/>
        <v>0.20529451809003277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4.1973957999890867</v>
      </c>
      <c r="P143" s="9">
        <f t="shared" si="152"/>
        <v>0.86170234799188716</v>
      </c>
      <c r="Q143" s="12">
        <f t="shared" si="153"/>
        <v>0.22404261047789067</v>
      </c>
      <c r="R143" s="9">
        <f t="shared" si="154"/>
        <v>0.19735245833333334</v>
      </c>
      <c r="S143" s="13">
        <f t="shared" si="155"/>
        <v>1.1352410421940475</v>
      </c>
      <c r="T143" s="2">
        <f t="shared" si="156"/>
        <v>0.01</v>
      </c>
      <c r="U143" s="14">
        <f t="shared" si="157"/>
        <v>1.1352410421940476E-2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2.1302410421940476E-2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23.593595094016099</v>
      </c>
      <c r="E144" s="10">
        <f t="shared" si="166"/>
        <v>20.304908222259002</v>
      </c>
      <c r="F144" s="7" t="s">
        <v>83</v>
      </c>
      <c r="G144" s="1">
        <v>9</v>
      </c>
      <c r="H144" s="9">
        <f t="shared" si="147"/>
        <v>23.593595094016099</v>
      </c>
      <c r="I144" s="9">
        <f t="shared" si="148"/>
        <v>296.74359509401609</v>
      </c>
      <c r="J144" s="9">
        <f t="shared" si="149"/>
        <v>0.29653468333904875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4.0947413686638665</v>
      </c>
      <c r="P144" s="9">
        <f t="shared" si="152"/>
        <v>1.2142328351120428</v>
      </c>
      <c r="Q144" s="12">
        <f t="shared" si="153"/>
        <v>0.31570053712913115</v>
      </c>
      <c r="R144" s="9">
        <f t="shared" si="154"/>
        <v>0.19735245833333334</v>
      </c>
      <c r="S144" s="13">
        <f t="shared" si="155"/>
        <v>1.5996787665847307</v>
      </c>
      <c r="T144" s="2">
        <f t="shared" si="156"/>
        <v>0.01</v>
      </c>
      <c r="U144" s="14">
        <f t="shared" si="157"/>
        <v>1.5996787665847306E-2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2.5946787665847307E-2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22.0760840170385</v>
      </c>
      <c r="E145" s="10">
        <f t="shared" si="166"/>
        <v>23.593595094016099</v>
      </c>
      <c r="F145" s="7" t="s">
        <v>83</v>
      </c>
      <c r="G145" s="1">
        <v>10</v>
      </c>
      <c r="H145" s="9">
        <f t="shared" si="147"/>
        <v>22.0760840170385</v>
      </c>
      <c r="I145" s="9">
        <f t="shared" si="148"/>
        <v>295.22608401703849</v>
      </c>
      <c r="J145" s="9">
        <f t="shared" si="149"/>
        <v>0.25051139229485014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3.6395564502184907</v>
      </c>
      <c r="P145" s="9">
        <f t="shared" si="152"/>
        <v>0.91175035367993651</v>
      </c>
      <c r="Q145" s="12">
        <f t="shared" si="153"/>
        <v>0.23705509195678351</v>
      </c>
      <c r="R145" s="9">
        <f t="shared" si="154"/>
        <v>0.19735245833333334</v>
      </c>
      <c r="S145" s="13">
        <f t="shared" si="155"/>
        <v>1.2011762810493671</v>
      </c>
      <c r="T145" s="2">
        <f t="shared" si="156"/>
        <v>0.01</v>
      </c>
      <c r="U145" s="14">
        <f t="shared" si="157"/>
        <v>1.2011762810493671E-2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2.1961762810493671E-2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16.3117855671148</v>
      </c>
      <c r="E146" s="10">
        <f t="shared" si="166"/>
        <v>22.0760840170385</v>
      </c>
      <c r="F146" s="7" t="s">
        <v>83</v>
      </c>
      <c r="G146" s="1">
        <v>11</v>
      </c>
      <c r="H146" s="9">
        <f t="shared" si="147"/>
        <v>16.3117855671148</v>
      </c>
      <c r="I146" s="9">
        <f t="shared" si="148"/>
        <v>289.46178556711476</v>
      </c>
      <c r="J146" s="9">
        <f t="shared" si="149"/>
        <v>0.12989545453633805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3.486854013205221</v>
      </c>
      <c r="P146" s="9">
        <f t="shared" si="152"/>
        <v>0.45292648694714666</v>
      </c>
      <c r="Q146" s="12">
        <f t="shared" si="153"/>
        <v>0.11776088660625814</v>
      </c>
      <c r="R146" s="9">
        <f t="shared" si="154"/>
        <v>0.19735245833333334</v>
      </c>
      <c r="S146" s="13">
        <f t="shared" si="155"/>
        <v>0.59670341885155032</v>
      </c>
      <c r="T146" s="2">
        <f t="shared" si="156"/>
        <v>0.01</v>
      </c>
      <c r="U146" s="14">
        <f t="shared" si="157"/>
        <v>5.9670341885155031E-3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1.5917034188515502E-2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11.8149403172578</v>
      </c>
      <c r="E147" s="10">
        <f t="shared" si="166"/>
        <v>16.3117855671148</v>
      </c>
      <c r="F147" s="7" t="s">
        <v>85</v>
      </c>
      <c r="G147" s="1">
        <v>12</v>
      </c>
      <c r="H147" s="9">
        <f t="shared" si="147"/>
        <v>11.8149403172578</v>
      </c>
      <c r="I147" s="9">
        <f t="shared" si="148"/>
        <v>284.9649403172578</v>
      </c>
      <c r="J147" s="9">
        <f t="shared" si="149"/>
        <v>7.63950234846206E-2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3.7929754429247411</v>
      </c>
      <c r="P147" s="9">
        <f t="shared" si="152"/>
        <v>0.28976444803882484</v>
      </c>
      <c r="Q147" s="12">
        <f t="shared" si="153"/>
        <v>7.5338756490094458E-2</v>
      </c>
      <c r="R147" s="9">
        <f t="shared" si="154"/>
        <v>0.19735245833333334</v>
      </c>
      <c r="S147" s="13">
        <f t="shared" si="155"/>
        <v>0.38174724108501035</v>
      </c>
      <c r="T147" s="2">
        <f t="shared" si="156"/>
        <v>0.01</v>
      </c>
      <c r="U147" s="14">
        <f t="shared" si="157"/>
        <v>3.8174724108501036E-3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9.3074724108501046E-3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10.4306419756946</v>
      </c>
      <c r="E148" s="10">
        <f t="shared" si="166"/>
        <v>11.8149403172578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18900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1977200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1539300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10176400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3925300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480740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9184998.4258493949</v>
      </c>
      <c r="J13" s="6" t="s">
        <v>37</v>
      </c>
      <c r="K13" s="6">
        <f>I13/(10000*1000)</f>
        <v>0.91849984258493944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1.7134814118387101</v>
      </c>
      <c r="E26" s="7"/>
      <c r="F26" s="7"/>
      <c r="G26" s="1">
        <v>1</v>
      </c>
      <c r="H26" s="9">
        <f t="shared" ref="H26:H37" si="0">E27</f>
        <v>1.7134814118387101</v>
      </c>
      <c r="I26" s="9">
        <f t="shared" ref="I26:I37" si="1">H26+273.15</f>
        <v>274.86348141183868</v>
      </c>
      <c r="J26" s="9">
        <f t="shared" ref="J26:J37" si="2">EXP(($C$15*(I26-$C$13))/($C$16*I26*$C$13))</f>
        <v>2.1762790670240183E-2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0.88209148077562993</v>
      </c>
      <c r="Q26" s="12">
        <f t="shared" ref="Q26:Q37" si="6">P26*$B$28</f>
        <v>8.8209148077562999E-2</v>
      </c>
      <c r="R26" s="9">
        <f t="shared" ref="R26:R37" si="7">L26*$B$28</f>
        <v>4.0532094166666672</v>
      </c>
      <c r="S26" s="13">
        <f t="shared" ref="S26:S37" si="8">Q26/R26</f>
        <v>2.1762790670240183E-2</v>
      </c>
      <c r="T26" s="2">
        <f t="shared" ref="T26:T37" si="9">$B$27/100</f>
        <v>0.34</v>
      </c>
      <c r="U26" s="14">
        <f t="shared" ref="U26:U37" si="10">S26*T26</f>
        <v>7.3993488278816626E-3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2.0299348827881661E-2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1575</v>
      </c>
      <c r="AU26" s="1">
        <f t="shared" ref="AU26:AU37" si="17">AT26*10000*AS26*0.67*AR26*AQ26</f>
        <v>2553627.7749853581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0.15056946500031201</v>
      </c>
      <c r="E27" s="10">
        <f t="shared" ref="E27:E38" si="18">D26</f>
        <v>1.7134814118387101</v>
      </c>
      <c r="F27" s="7" t="s">
        <v>83</v>
      </c>
      <c r="G27" s="1">
        <v>2</v>
      </c>
      <c r="H27" s="9">
        <f t="shared" si="0"/>
        <v>0.15056946500031201</v>
      </c>
      <c r="I27" s="9">
        <f t="shared" si="1"/>
        <v>273.30056946500031</v>
      </c>
      <c r="J27" s="9">
        <f t="shared" si="2"/>
        <v>1.7771987239849955E-2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80.182096852557706</v>
      </c>
      <c r="P27" s="9">
        <f t="shared" si="5"/>
        <v>1.4249952021280687</v>
      </c>
      <c r="Q27" s="12">
        <f t="shared" si="6"/>
        <v>0.14249952021280687</v>
      </c>
      <c r="R27" s="9">
        <f t="shared" si="7"/>
        <v>4.0532094166666672</v>
      </c>
      <c r="S27" s="13">
        <f t="shared" si="8"/>
        <v>3.5157206441604874E-2</v>
      </c>
      <c r="T27" s="2">
        <f t="shared" si="9"/>
        <v>0.34</v>
      </c>
      <c r="U27" s="14">
        <f t="shared" si="10"/>
        <v>1.1953450190145659E-2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2.4853450190145659E-2</v>
      </c>
      <c r="AR27" s="9">
        <f t="shared" si="14"/>
        <v>119.21204166666666</v>
      </c>
      <c r="AS27" s="1">
        <f t="shared" si="15"/>
        <v>0.1</v>
      </c>
      <c r="AT27" s="1">
        <f t="shared" si="16"/>
        <v>1575</v>
      </c>
      <c r="AU27" s="1">
        <f t="shared" si="17"/>
        <v>3126526.9269425198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-0.54670571533526302</v>
      </c>
      <c r="E28" s="10">
        <f t="shared" si="18"/>
        <v>0.15056946500031201</v>
      </c>
      <c r="F28" s="7" t="s">
        <v>83</v>
      </c>
      <c r="G28" s="1">
        <v>3</v>
      </c>
      <c r="H28" s="9">
        <f t="shared" si="0"/>
        <v>-0.54670571533526302</v>
      </c>
      <c r="I28" s="9">
        <f t="shared" si="1"/>
        <v>272.60329428466474</v>
      </c>
      <c r="J28" s="9">
        <f t="shared" si="2"/>
        <v>1.6224074223663197E-2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119.2891958170963</v>
      </c>
      <c r="P28" s="9">
        <f t="shared" si="5"/>
        <v>1.9353567670176637</v>
      </c>
      <c r="Q28" s="12">
        <f t="shared" si="6"/>
        <v>0.19353567670176638</v>
      </c>
      <c r="R28" s="9">
        <f t="shared" si="7"/>
        <v>4.0532094166666672</v>
      </c>
      <c r="S28" s="13">
        <f t="shared" si="8"/>
        <v>4.7748748413036314E-2</v>
      </c>
      <c r="T28" s="2">
        <f t="shared" si="9"/>
        <v>0.34</v>
      </c>
      <c r="U28" s="14">
        <f t="shared" si="10"/>
        <v>1.6234574460432347E-2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2.9134574460432348E-2</v>
      </c>
      <c r="AR28" s="9">
        <f t="shared" si="14"/>
        <v>119.21204166666666</v>
      </c>
      <c r="AS28" s="1">
        <f t="shared" si="15"/>
        <v>0.1</v>
      </c>
      <c r="AT28" s="1">
        <f t="shared" si="16"/>
        <v>1575</v>
      </c>
      <c r="AU28" s="1">
        <f t="shared" si="17"/>
        <v>3665085.9682922647</v>
      </c>
    </row>
    <row r="29" spans="1:47" x14ac:dyDescent="0.15">
      <c r="C29" s="7">
        <v>3</v>
      </c>
      <c r="D29" s="8">
        <v>2.6523850934142299</v>
      </c>
      <c r="E29" s="10">
        <f t="shared" si="18"/>
        <v>-0.54670571533526302</v>
      </c>
      <c r="F29" s="7" t="s">
        <v>83</v>
      </c>
      <c r="G29" s="1">
        <v>4</v>
      </c>
      <c r="H29" s="9">
        <f t="shared" si="0"/>
        <v>2.6523850934142299</v>
      </c>
      <c r="I29" s="9">
        <f t="shared" si="1"/>
        <v>275.80238509341422</v>
      </c>
      <c r="J29" s="9">
        <f t="shared" si="2"/>
        <v>2.4552030593617238E-2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157.88593321674531</v>
      </c>
      <c r="P29" s="9">
        <f t="shared" si="5"/>
        <v>3.8764202626393391</v>
      </c>
      <c r="Q29" s="12">
        <f t="shared" si="6"/>
        <v>0.38764202626393396</v>
      </c>
      <c r="R29" s="9">
        <f t="shared" si="7"/>
        <v>4.0532094166666672</v>
      </c>
      <c r="S29" s="13">
        <f t="shared" si="8"/>
        <v>9.563829213214653E-2</v>
      </c>
      <c r="T29" s="2">
        <f t="shared" si="9"/>
        <v>0.34</v>
      </c>
      <c r="U29" s="14">
        <f t="shared" si="10"/>
        <v>3.251701932492982E-2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4.5417019324929822E-2</v>
      </c>
      <c r="AR29" s="9">
        <f t="shared" si="14"/>
        <v>119.21204166666666</v>
      </c>
      <c r="AS29" s="1">
        <f t="shared" si="15"/>
        <v>0.1</v>
      </c>
      <c r="AT29" s="1">
        <f t="shared" si="16"/>
        <v>1575</v>
      </c>
      <c r="AU29" s="1">
        <f t="shared" si="17"/>
        <v>5713393.2220470374</v>
      </c>
    </row>
    <row r="30" spans="1:47" x14ac:dyDescent="0.15">
      <c r="C30" s="7">
        <v>4</v>
      </c>
      <c r="D30" s="8">
        <v>14.5226600048038</v>
      </c>
      <c r="E30" s="10">
        <f t="shared" si="18"/>
        <v>2.6523850934142299</v>
      </c>
      <c r="F30" s="7" t="s">
        <v>83</v>
      </c>
      <c r="G30" s="1">
        <v>5</v>
      </c>
      <c r="H30" s="9">
        <f t="shared" si="0"/>
        <v>14.5226600048038</v>
      </c>
      <c r="I30" s="9">
        <f t="shared" si="1"/>
        <v>287.67266000480379</v>
      </c>
      <c r="J30" s="9">
        <f t="shared" si="2"/>
        <v>0.10537521791876113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146.30903730640068</v>
      </c>
      <c r="O30" s="9">
        <f t="shared" si="19"/>
        <v>48.232569814371971</v>
      </c>
      <c r="P30" s="9">
        <f t="shared" si="5"/>
        <v>5.0825175549713064</v>
      </c>
      <c r="Q30" s="12">
        <f t="shared" si="6"/>
        <v>0.50825175549713064</v>
      </c>
      <c r="R30" s="9">
        <f t="shared" si="7"/>
        <v>4.0532094166666672</v>
      </c>
      <c r="S30" s="13">
        <f t="shared" si="8"/>
        <v>0.1253948916153248</v>
      </c>
      <c r="T30" s="2">
        <f t="shared" si="9"/>
        <v>0.34</v>
      </c>
      <c r="U30" s="14">
        <f t="shared" si="10"/>
        <v>4.2634263149210434E-2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5.5534263149210436E-2</v>
      </c>
      <c r="AR30" s="9">
        <f t="shared" si="14"/>
        <v>119.21204166666666</v>
      </c>
      <c r="AS30" s="1">
        <f t="shared" si="15"/>
        <v>0.1</v>
      </c>
      <c r="AT30" s="1">
        <f t="shared" si="16"/>
        <v>1575</v>
      </c>
      <c r="AU30" s="1">
        <f t="shared" si="17"/>
        <v>6986127.3897803454</v>
      </c>
    </row>
    <row r="31" spans="1:47" x14ac:dyDescent="0.15">
      <c r="C31" s="7">
        <v>5</v>
      </c>
      <c r="D31" s="8">
        <v>17.523110993767101</v>
      </c>
      <c r="E31" s="10">
        <f t="shared" si="18"/>
        <v>14.5226600048038</v>
      </c>
      <c r="F31" s="7" t="s">
        <v>85</v>
      </c>
      <c r="G31" s="1">
        <v>6</v>
      </c>
      <c r="H31" s="9">
        <f t="shared" si="0"/>
        <v>17.523110993767101</v>
      </c>
      <c r="I31" s="9">
        <f t="shared" si="1"/>
        <v>290.67311099376707</v>
      </c>
      <c r="J31" s="9">
        <f t="shared" si="2"/>
        <v>0.14944196726314379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83.682146426067334</v>
      </c>
      <c r="P31" s="9">
        <f t="shared" si="5"/>
        <v>12.50562458671396</v>
      </c>
      <c r="Q31" s="12">
        <f t="shared" si="6"/>
        <v>1.2505624586713961</v>
      </c>
      <c r="R31" s="9">
        <f t="shared" si="7"/>
        <v>4.0532094166666672</v>
      </c>
      <c r="S31" s="13">
        <f t="shared" si="8"/>
        <v>0.30853635480296759</v>
      </c>
      <c r="T31" s="2">
        <f t="shared" si="9"/>
        <v>0.34</v>
      </c>
      <c r="U31" s="14">
        <f t="shared" si="10"/>
        <v>0.10490236063300899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0.11780236063300899</v>
      </c>
      <c r="AR31" s="9">
        <f t="shared" si="14"/>
        <v>119.21204166666666</v>
      </c>
      <c r="AS31" s="1">
        <f t="shared" si="15"/>
        <v>0.1</v>
      </c>
      <c r="AT31" s="1">
        <f t="shared" si="16"/>
        <v>1575</v>
      </c>
      <c r="AU31" s="1">
        <f t="shared" si="17"/>
        <v>14819361.085026782</v>
      </c>
    </row>
    <row r="32" spans="1:47" x14ac:dyDescent="0.15">
      <c r="C32" s="7">
        <v>6</v>
      </c>
      <c r="D32" s="8">
        <v>19.5234832467176</v>
      </c>
      <c r="E32" s="10">
        <f t="shared" si="18"/>
        <v>17.523110993767101</v>
      </c>
      <c r="F32" s="7" t="s">
        <v>83</v>
      </c>
      <c r="G32" s="1">
        <v>7</v>
      </c>
      <c r="H32" s="9">
        <f t="shared" si="0"/>
        <v>19.5234832467176</v>
      </c>
      <c r="I32" s="9">
        <f t="shared" si="1"/>
        <v>292.67348324671758</v>
      </c>
      <c r="J32" s="9">
        <f t="shared" si="2"/>
        <v>0.18789004560321076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111.70861600602004</v>
      </c>
      <c r="P32" s="9">
        <f t="shared" si="5"/>
        <v>20.988936955642664</v>
      </c>
      <c r="Q32" s="12">
        <f t="shared" si="6"/>
        <v>2.0988936955642665</v>
      </c>
      <c r="R32" s="9">
        <f t="shared" si="7"/>
        <v>4.0532094166666672</v>
      </c>
      <c r="S32" s="13">
        <f t="shared" si="8"/>
        <v>0.51783499933008226</v>
      </c>
      <c r="T32" s="2">
        <f t="shared" si="9"/>
        <v>0.34</v>
      </c>
      <c r="U32" s="14">
        <f t="shared" si="10"/>
        <v>0.17606389977222797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0.20171389977222798</v>
      </c>
      <c r="AR32" s="9">
        <f t="shared" si="14"/>
        <v>119.21204166666666</v>
      </c>
      <c r="AS32" s="1">
        <f t="shared" si="15"/>
        <v>0.1</v>
      </c>
      <c r="AT32" s="1">
        <f t="shared" si="16"/>
        <v>1575</v>
      </c>
      <c r="AU32" s="1">
        <f t="shared" si="17"/>
        <v>25375307.426190361</v>
      </c>
    </row>
    <row r="33" spans="1:48" x14ac:dyDescent="0.15">
      <c r="C33" s="7">
        <v>7</v>
      </c>
      <c r="D33" s="8">
        <v>20.286326911264901</v>
      </c>
      <c r="E33" s="10">
        <f t="shared" si="18"/>
        <v>19.5234832467176</v>
      </c>
      <c r="F33" s="7" t="s">
        <v>83</v>
      </c>
      <c r="G33" s="1">
        <v>8</v>
      </c>
      <c r="H33" s="9">
        <f t="shared" si="0"/>
        <v>20.286326911264901</v>
      </c>
      <c r="I33" s="9">
        <f t="shared" si="1"/>
        <v>293.43632691126487</v>
      </c>
      <c r="J33" s="9">
        <f t="shared" si="2"/>
        <v>0.20486363638355584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131.25177321704405</v>
      </c>
      <c r="P33" s="9">
        <f t="shared" si="5"/>
        <v>26.888715543033445</v>
      </c>
      <c r="Q33" s="12">
        <f t="shared" si="6"/>
        <v>2.6888715543033448</v>
      </c>
      <c r="R33" s="9">
        <f t="shared" si="7"/>
        <v>4.0532094166666672</v>
      </c>
      <c r="S33" s="13">
        <f t="shared" si="8"/>
        <v>0.66339319731341562</v>
      </c>
      <c r="T33" s="2">
        <f t="shared" si="9"/>
        <v>0.34</v>
      </c>
      <c r="U33" s="14">
        <f t="shared" si="10"/>
        <v>0.22555368708656132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0.25120368708656132</v>
      </c>
      <c r="AR33" s="9">
        <f t="shared" si="14"/>
        <v>119.21204166666666</v>
      </c>
      <c r="AS33" s="1">
        <f t="shared" si="15"/>
        <v>0.1</v>
      </c>
      <c r="AT33" s="1">
        <f t="shared" si="16"/>
        <v>1575</v>
      </c>
      <c r="AU33" s="1">
        <f t="shared" si="17"/>
        <v>31601048.78053448</v>
      </c>
    </row>
    <row r="34" spans="1:48" x14ac:dyDescent="0.15">
      <c r="C34" s="7">
        <v>8</v>
      </c>
      <c r="D34" s="8">
        <v>22.0027097353423</v>
      </c>
      <c r="E34" s="10">
        <f t="shared" si="18"/>
        <v>20.286326911264901</v>
      </c>
      <c r="F34" s="7" t="s">
        <v>83</v>
      </c>
      <c r="G34" s="1">
        <v>9</v>
      </c>
      <c r="H34" s="9">
        <f t="shared" si="0"/>
        <v>22.0027097353423</v>
      </c>
      <c r="I34" s="9">
        <f t="shared" si="1"/>
        <v>295.15270973534228</v>
      </c>
      <c r="J34" s="9">
        <f t="shared" si="2"/>
        <v>0.24846585950884861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144.89515184067727</v>
      </c>
      <c r="P34" s="9">
        <f t="shared" si="5"/>
        <v>36.001498440759008</v>
      </c>
      <c r="Q34" s="12">
        <f t="shared" si="6"/>
        <v>3.6001498440759008</v>
      </c>
      <c r="R34" s="9">
        <f t="shared" si="7"/>
        <v>4.0532094166666672</v>
      </c>
      <c r="S34" s="13">
        <f t="shared" si="8"/>
        <v>0.88822201716797555</v>
      </c>
      <c r="T34" s="2">
        <f t="shared" si="9"/>
        <v>0.34</v>
      </c>
      <c r="U34" s="14">
        <f t="shared" si="10"/>
        <v>0.30199548583711172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0.32764548583711173</v>
      </c>
      <c r="AR34" s="9">
        <f t="shared" si="14"/>
        <v>119.21204166666666</v>
      </c>
      <c r="AS34" s="1">
        <f t="shared" si="15"/>
        <v>0.1</v>
      </c>
      <c r="AT34" s="1">
        <f t="shared" si="16"/>
        <v>1575</v>
      </c>
      <c r="AU34" s="1">
        <f t="shared" si="17"/>
        <v>41217312.933359377</v>
      </c>
    </row>
    <row r="35" spans="1:48" x14ac:dyDescent="0.15">
      <c r="C35" s="7">
        <v>9</v>
      </c>
      <c r="D35" s="8">
        <v>16.393988747999899</v>
      </c>
      <c r="E35" s="10">
        <f t="shared" si="18"/>
        <v>22.0027097353423</v>
      </c>
      <c r="F35" s="7" t="s">
        <v>83</v>
      </c>
      <c r="G35" s="1">
        <v>10</v>
      </c>
      <c r="H35" s="9">
        <f t="shared" si="0"/>
        <v>16.393988747999899</v>
      </c>
      <c r="I35" s="9">
        <f t="shared" si="1"/>
        <v>289.54398874799989</v>
      </c>
      <c r="J35" s="9">
        <f t="shared" si="2"/>
        <v>0.13114188465743962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149.42574756658493</v>
      </c>
      <c r="P35" s="9">
        <f t="shared" si="5"/>
        <v>19.59597415222877</v>
      </c>
      <c r="Q35" s="12">
        <f t="shared" si="6"/>
        <v>1.959597415222877</v>
      </c>
      <c r="R35" s="9">
        <f t="shared" si="7"/>
        <v>4.0532094166666672</v>
      </c>
      <c r="S35" s="13">
        <f t="shared" si="8"/>
        <v>0.4834680900436763</v>
      </c>
      <c r="T35" s="2">
        <f t="shared" si="9"/>
        <v>0.34</v>
      </c>
      <c r="U35" s="14">
        <f t="shared" si="10"/>
        <v>0.16437915061484995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0.19002915061484996</v>
      </c>
      <c r="AR35" s="9">
        <f t="shared" si="14"/>
        <v>119.21204166666666</v>
      </c>
      <c r="AS35" s="1">
        <f t="shared" si="15"/>
        <v>0.1</v>
      </c>
      <c r="AT35" s="1">
        <f t="shared" si="16"/>
        <v>1575</v>
      </c>
      <c r="AU35" s="1">
        <f t="shared" si="17"/>
        <v>23905383.427887846</v>
      </c>
    </row>
    <row r="36" spans="1:48" x14ac:dyDescent="0.15">
      <c r="C36" s="7">
        <v>10</v>
      </c>
      <c r="D36" s="8">
        <v>12.0728834635342</v>
      </c>
      <c r="E36" s="10">
        <f t="shared" si="18"/>
        <v>16.393988747999899</v>
      </c>
      <c r="F36" s="7" t="s">
        <v>83</v>
      </c>
      <c r="G36" s="1">
        <v>11</v>
      </c>
      <c r="H36" s="9">
        <f t="shared" si="0"/>
        <v>12.0728834635342</v>
      </c>
      <c r="I36" s="9">
        <f t="shared" si="1"/>
        <v>285.22288346353417</v>
      </c>
      <c r="J36" s="9">
        <f t="shared" si="2"/>
        <v>7.8792510376093E-2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123.33828474363835</v>
      </c>
      <c r="O36" s="9">
        <f t="shared" si="19"/>
        <v>47.023582837384481</v>
      </c>
      <c r="P36" s="9">
        <f t="shared" si="5"/>
        <v>3.7051061386356854</v>
      </c>
      <c r="Q36" s="12">
        <f t="shared" si="6"/>
        <v>0.37051061386356854</v>
      </c>
      <c r="R36" s="9">
        <f t="shared" si="7"/>
        <v>4.0532094166666672</v>
      </c>
      <c r="S36" s="13">
        <f t="shared" si="8"/>
        <v>9.1411663147736896E-2</v>
      </c>
      <c r="T36" s="2">
        <f t="shared" si="9"/>
        <v>0.34</v>
      </c>
      <c r="U36" s="14">
        <f t="shared" si="10"/>
        <v>3.1079965470230547E-2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4.3979965470230545E-2</v>
      </c>
      <c r="AR36" s="9">
        <f t="shared" si="14"/>
        <v>119.21204166666666</v>
      </c>
      <c r="AS36" s="1">
        <f t="shared" si="15"/>
        <v>0.1</v>
      </c>
      <c r="AT36" s="1">
        <f t="shared" si="16"/>
        <v>1575</v>
      </c>
      <c r="AU36" s="1">
        <f t="shared" si="17"/>
        <v>5532613.9926921818</v>
      </c>
    </row>
    <row r="37" spans="1:48" x14ac:dyDescent="0.15">
      <c r="C37" s="7">
        <v>11</v>
      </c>
      <c r="D37" s="8">
        <v>4.7157150855547396</v>
      </c>
      <c r="E37" s="10">
        <f t="shared" si="18"/>
        <v>12.0728834635342</v>
      </c>
      <c r="F37" s="7" t="s">
        <v>85</v>
      </c>
      <c r="G37" s="1">
        <v>12</v>
      </c>
      <c r="H37" s="9">
        <f t="shared" si="0"/>
        <v>4.7157150855547396</v>
      </c>
      <c r="I37" s="9">
        <f t="shared" si="1"/>
        <v>277.86571508555471</v>
      </c>
      <c r="J37" s="9">
        <f t="shared" si="2"/>
        <v>3.1910832739222635E-2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83.850570865415463</v>
      </c>
      <c r="P37" s="9">
        <f t="shared" si="5"/>
        <v>2.6757415419746073</v>
      </c>
      <c r="Q37" s="12">
        <f t="shared" si="6"/>
        <v>0.26757415419746072</v>
      </c>
      <c r="R37" s="9">
        <f t="shared" si="7"/>
        <v>4.0532094166666672</v>
      </c>
      <c r="S37" s="13">
        <f t="shared" si="8"/>
        <v>6.6015378602744867E-2</v>
      </c>
      <c r="T37" s="2">
        <f t="shared" si="9"/>
        <v>0.34</v>
      </c>
      <c r="U37" s="14">
        <f t="shared" si="10"/>
        <v>2.2445228724933257E-2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3.5345228724933259E-2</v>
      </c>
      <c r="AR37" s="9">
        <f t="shared" si="14"/>
        <v>119.21204166666666</v>
      </c>
      <c r="AS37" s="1">
        <f t="shared" si="15"/>
        <v>0.1</v>
      </c>
      <c r="AT37" s="1">
        <f t="shared" si="16"/>
        <v>1575</v>
      </c>
      <c r="AU37" s="1">
        <f t="shared" si="17"/>
        <v>4446377.0020655794</v>
      </c>
      <c r="AV37" s="1">
        <f>SUM(AU26:AU37)</f>
        <v>168942165.92980412</v>
      </c>
    </row>
    <row r="38" spans="1:48" x14ac:dyDescent="0.15">
      <c r="C38" s="7">
        <v>12</v>
      </c>
      <c r="D38" s="8">
        <v>-0.649174379181363</v>
      </c>
      <c r="E38" s="10">
        <f t="shared" si="18"/>
        <v>4.7157150855547396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1.7134814118387101</v>
      </c>
      <c r="E42" s="7"/>
      <c r="F42" s="7"/>
      <c r="G42" s="1">
        <v>1</v>
      </c>
      <c r="H42" s="9">
        <f t="shared" ref="H42:H53" si="20">E43</f>
        <v>1.7134814118387101</v>
      </c>
      <c r="I42" s="9">
        <f t="shared" ref="I42:I53" si="21">H42+273.15</f>
        <v>274.86348141183868</v>
      </c>
      <c r="J42" s="9">
        <f t="shared" ref="J42:J53" si="22">EXP(($C$15*(I42-$C$13))/($C$16*I42*$C$13))</f>
        <v>2.1762790670240183E-2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1.2808762483853238</v>
      </c>
      <c r="Q42" s="12">
        <f t="shared" ref="Q42:Q53" si="26">P42*$B$44</f>
        <v>0.30741029961247768</v>
      </c>
      <c r="R42" s="9">
        <f t="shared" ref="R42:R53" si="27">L42*$B$44</f>
        <v>14.125500000000001</v>
      </c>
      <c r="S42" s="13">
        <f t="shared" ref="S42:S53" si="28">Q42/R42</f>
        <v>2.176279067024018E-2</v>
      </c>
      <c r="T42" s="2">
        <f t="shared" ref="T42:T53" si="29">$B$43/100</f>
        <v>0.43</v>
      </c>
      <c r="U42" s="14">
        <f t="shared" ref="U42:U53" si="30">S42*T42</f>
        <v>9.3579999882032767E-3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1.7777999988203275E-2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164766.66666666666</v>
      </c>
      <c r="AU42" s="1">
        <f t="shared" ref="AU42:AU53" si="38">AT42*10000*AS42*0.67*AR42*AQ42</f>
        <v>644707071.64319968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0.15056946500031201</v>
      </c>
      <c r="E43" s="10">
        <f t="shared" ref="E43:E54" si="40">D42</f>
        <v>1.7134814118387101</v>
      </c>
      <c r="F43" s="7" t="s">
        <v>83</v>
      </c>
      <c r="G43" s="1">
        <v>2</v>
      </c>
      <c r="H43" s="9">
        <f t="shared" si="20"/>
        <v>0.15056946500031201</v>
      </c>
      <c r="I43" s="9">
        <f t="shared" si="21"/>
        <v>273.30056946500031</v>
      </c>
      <c r="J43" s="9">
        <f t="shared" si="22"/>
        <v>1.7771987239849955E-2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116.43162375161468</v>
      </c>
      <c r="P43" s="9">
        <f t="shared" si="25"/>
        <v>2.0692213316287069</v>
      </c>
      <c r="Q43" s="12">
        <f t="shared" si="26"/>
        <v>0.49661311959088966</v>
      </c>
      <c r="R43" s="9">
        <f t="shared" si="27"/>
        <v>14.125500000000001</v>
      </c>
      <c r="S43" s="13">
        <f t="shared" si="28"/>
        <v>3.5157206441604874E-2</v>
      </c>
      <c r="T43" s="2">
        <f t="shared" si="29"/>
        <v>0.43</v>
      </c>
      <c r="U43" s="14">
        <f t="shared" si="30"/>
        <v>1.5117598769890096E-2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2.3537598769890096E-2</v>
      </c>
      <c r="AR43" s="9">
        <f t="shared" si="35"/>
        <v>136.875</v>
      </c>
      <c r="AS43" s="1">
        <f t="shared" si="36"/>
        <v>0.24</v>
      </c>
      <c r="AT43" s="1">
        <f t="shared" si="37"/>
        <v>164766.66666666666</v>
      </c>
      <c r="AU43" s="1">
        <f t="shared" si="38"/>
        <v>853575002.05410123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-0.54670571533526302</v>
      </c>
      <c r="E44" s="10">
        <f t="shared" si="40"/>
        <v>0.15056946500031201</v>
      </c>
      <c r="F44" s="7" t="s">
        <v>83</v>
      </c>
      <c r="G44" s="1">
        <v>3</v>
      </c>
      <c r="H44" s="9">
        <f t="shared" si="20"/>
        <v>-0.54670571533526302</v>
      </c>
      <c r="I44" s="9">
        <f t="shared" si="21"/>
        <v>272.60329428466474</v>
      </c>
      <c r="J44" s="9">
        <f t="shared" si="22"/>
        <v>1.6224074223663197E-2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173.21865241998597</v>
      </c>
      <c r="P44" s="9">
        <f t="shared" si="25"/>
        <v>2.8103122737847692</v>
      </c>
      <c r="Q44" s="12">
        <f t="shared" si="26"/>
        <v>0.67447494570834454</v>
      </c>
      <c r="R44" s="9">
        <f t="shared" si="27"/>
        <v>14.125500000000001</v>
      </c>
      <c r="S44" s="13">
        <f t="shared" si="28"/>
        <v>4.7748748413036321E-2</v>
      </c>
      <c r="T44" s="2">
        <f t="shared" si="29"/>
        <v>0.43</v>
      </c>
      <c r="U44" s="14">
        <f t="shared" si="30"/>
        <v>2.0531961817605617E-2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2.8951961817605613E-2</v>
      </c>
      <c r="AR44" s="9">
        <f t="shared" si="35"/>
        <v>136.875</v>
      </c>
      <c r="AS44" s="1">
        <f t="shared" si="36"/>
        <v>0.24</v>
      </c>
      <c r="AT44" s="1">
        <f t="shared" si="37"/>
        <v>164766.66666666666</v>
      </c>
      <c r="AU44" s="1">
        <f t="shared" si="38"/>
        <v>1049923193.5054505</v>
      </c>
    </row>
    <row r="45" spans="1:48" x14ac:dyDescent="0.15">
      <c r="C45" s="7">
        <v>3</v>
      </c>
      <c r="D45" s="7">
        <f t="shared" si="39"/>
        <v>2.6523850934142299</v>
      </c>
      <c r="E45" s="10">
        <f t="shared" si="40"/>
        <v>-0.54670571533526302</v>
      </c>
      <c r="F45" s="7" t="s">
        <v>83</v>
      </c>
      <c r="G45" s="1">
        <v>4</v>
      </c>
      <c r="H45" s="9">
        <f t="shared" si="20"/>
        <v>2.6523850934142299</v>
      </c>
      <c r="I45" s="9">
        <f t="shared" si="21"/>
        <v>275.80238509341422</v>
      </c>
      <c r="J45" s="9">
        <f t="shared" si="22"/>
        <v>2.4552030593617238E-2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229.26459014620119</v>
      </c>
      <c r="P45" s="9">
        <f t="shared" si="25"/>
        <v>5.6289112313026486</v>
      </c>
      <c r="Q45" s="12">
        <f t="shared" si="26"/>
        <v>1.3509386955126357</v>
      </c>
      <c r="R45" s="9">
        <f t="shared" si="27"/>
        <v>14.125500000000001</v>
      </c>
      <c r="S45" s="13">
        <f t="shared" si="28"/>
        <v>9.5638292132146516E-2</v>
      </c>
      <c r="T45" s="2">
        <f t="shared" si="29"/>
        <v>0.43</v>
      </c>
      <c r="U45" s="14">
        <f t="shared" si="30"/>
        <v>4.1124465616823001E-2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4.9544465616822998E-2</v>
      </c>
      <c r="AR45" s="9">
        <f t="shared" si="35"/>
        <v>136.875</v>
      </c>
      <c r="AS45" s="1">
        <f t="shared" si="36"/>
        <v>0.24</v>
      </c>
      <c r="AT45" s="1">
        <f t="shared" si="37"/>
        <v>164766.66666666666</v>
      </c>
      <c r="AU45" s="1">
        <f t="shared" si="38"/>
        <v>1796696330.5852334</v>
      </c>
    </row>
    <row r="46" spans="1:48" x14ac:dyDescent="0.15">
      <c r="C46" s="7">
        <v>4</v>
      </c>
      <c r="D46" s="7">
        <f t="shared" si="39"/>
        <v>14.5226600048038</v>
      </c>
      <c r="E46" s="10">
        <f t="shared" si="40"/>
        <v>2.6523850934142299</v>
      </c>
      <c r="F46" s="7" t="s">
        <v>83</v>
      </c>
      <c r="G46" s="1">
        <v>5</v>
      </c>
      <c r="H46" s="9">
        <f t="shared" si="20"/>
        <v>14.5226600048038</v>
      </c>
      <c r="I46" s="9">
        <f t="shared" si="21"/>
        <v>287.67266000480379</v>
      </c>
      <c r="J46" s="9">
        <f t="shared" si="22"/>
        <v>0.10537521791876113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212.45389496915362</v>
      </c>
      <c r="O46" s="9">
        <f t="shared" si="41"/>
        <v>70.038033945744928</v>
      </c>
      <c r="P46" s="9">
        <f t="shared" si="25"/>
        <v>7.3802730896344615</v>
      </c>
      <c r="Q46" s="12">
        <f t="shared" si="26"/>
        <v>1.7712655415122707</v>
      </c>
      <c r="R46" s="9">
        <f t="shared" si="27"/>
        <v>14.125500000000001</v>
      </c>
      <c r="S46" s="13">
        <f t="shared" si="28"/>
        <v>0.1253948916153248</v>
      </c>
      <c r="T46" s="2">
        <f t="shared" si="29"/>
        <v>0.43</v>
      </c>
      <c r="U46" s="14">
        <f t="shared" si="30"/>
        <v>5.3919803394589662E-2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6.2339803394589659E-2</v>
      </c>
      <c r="AR46" s="9">
        <f t="shared" si="35"/>
        <v>136.875</v>
      </c>
      <c r="AS46" s="1">
        <f t="shared" si="36"/>
        <v>0.24</v>
      </c>
      <c r="AT46" s="1">
        <f t="shared" si="37"/>
        <v>164766.66666666666</v>
      </c>
      <c r="AU46" s="1">
        <f t="shared" si="38"/>
        <v>2260710547.8685837</v>
      </c>
    </row>
    <row r="47" spans="1:48" x14ac:dyDescent="0.15">
      <c r="C47" s="7">
        <v>5</v>
      </c>
      <c r="D47" s="7">
        <f t="shared" si="39"/>
        <v>17.523110993767101</v>
      </c>
      <c r="E47" s="10">
        <f t="shared" si="40"/>
        <v>14.5226600048038</v>
      </c>
      <c r="F47" s="7" t="s">
        <v>85</v>
      </c>
      <c r="G47" s="1">
        <v>6</v>
      </c>
      <c r="H47" s="9">
        <f t="shared" si="20"/>
        <v>17.523110993767101</v>
      </c>
      <c r="I47" s="9">
        <f t="shared" si="21"/>
        <v>290.67311099376707</v>
      </c>
      <c r="J47" s="9">
        <f t="shared" si="22"/>
        <v>0.14944196726314379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121.51401085611046</v>
      </c>
      <c r="P47" s="9">
        <f t="shared" si="25"/>
        <v>18.159292832372159</v>
      </c>
      <c r="Q47" s="12">
        <f t="shared" si="26"/>
        <v>4.3582302797693178</v>
      </c>
      <c r="R47" s="9">
        <f t="shared" si="27"/>
        <v>14.125500000000001</v>
      </c>
      <c r="S47" s="13">
        <f t="shared" si="28"/>
        <v>0.30853635480296748</v>
      </c>
      <c r="T47" s="2">
        <f t="shared" si="29"/>
        <v>0.43</v>
      </c>
      <c r="U47" s="14">
        <f t="shared" si="30"/>
        <v>0.132670632565276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0.14109063256527599</v>
      </c>
      <c r="AR47" s="9">
        <f t="shared" si="35"/>
        <v>136.875</v>
      </c>
      <c r="AS47" s="1">
        <f t="shared" si="36"/>
        <v>0.24</v>
      </c>
      <c r="AT47" s="1">
        <f t="shared" si="37"/>
        <v>164766.66666666666</v>
      </c>
      <c r="AU47" s="1">
        <f t="shared" si="38"/>
        <v>5116555777.8042717</v>
      </c>
    </row>
    <row r="48" spans="1:48" x14ac:dyDescent="0.15">
      <c r="C48" s="7">
        <v>6</v>
      </c>
      <c r="D48" s="7">
        <f t="shared" si="39"/>
        <v>19.5234832467176</v>
      </c>
      <c r="E48" s="10">
        <f t="shared" si="40"/>
        <v>17.523110993767101</v>
      </c>
      <c r="F48" s="7" t="s">
        <v>83</v>
      </c>
      <c r="G48" s="1">
        <v>7</v>
      </c>
      <c r="H48" s="9">
        <f t="shared" si="20"/>
        <v>19.5234832467176</v>
      </c>
      <c r="I48" s="9">
        <f t="shared" si="21"/>
        <v>292.67348324671758</v>
      </c>
      <c r="J48" s="9">
        <f t="shared" si="22"/>
        <v>0.18789004560321076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162.2109680237383</v>
      </c>
      <c r="P48" s="9">
        <f t="shared" si="25"/>
        <v>30.477826179321152</v>
      </c>
      <c r="Q48" s="12">
        <f t="shared" si="26"/>
        <v>7.3146782830370762</v>
      </c>
      <c r="R48" s="9">
        <f t="shared" si="27"/>
        <v>14.125500000000001</v>
      </c>
      <c r="S48" s="13">
        <f t="shared" si="28"/>
        <v>0.51783499933008215</v>
      </c>
      <c r="T48" s="2">
        <f t="shared" si="29"/>
        <v>0.43</v>
      </c>
      <c r="U48" s="14">
        <f t="shared" si="30"/>
        <v>0.22266904971193532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0.2382690497119353</v>
      </c>
      <c r="AR48" s="9">
        <f t="shared" si="35"/>
        <v>136.875</v>
      </c>
      <c r="AS48" s="1">
        <f t="shared" si="36"/>
        <v>0.24</v>
      </c>
      <c r="AT48" s="1">
        <f t="shared" si="37"/>
        <v>164766.66666666666</v>
      </c>
      <c r="AU48" s="1">
        <f t="shared" si="38"/>
        <v>8640664945.7150021</v>
      </c>
    </row>
    <row r="49" spans="1:48" x14ac:dyDescent="0.15">
      <c r="C49" s="7">
        <v>7</v>
      </c>
      <c r="D49" s="7">
        <f t="shared" si="39"/>
        <v>20.286326911264901</v>
      </c>
      <c r="E49" s="10">
        <f t="shared" si="40"/>
        <v>19.5234832467176</v>
      </c>
      <c r="F49" s="7" t="s">
        <v>83</v>
      </c>
      <c r="G49" s="1">
        <v>8</v>
      </c>
      <c r="H49" s="9">
        <f t="shared" si="20"/>
        <v>20.286326911264901</v>
      </c>
      <c r="I49" s="9">
        <f t="shared" si="21"/>
        <v>293.43632691126487</v>
      </c>
      <c r="J49" s="9">
        <f t="shared" si="22"/>
        <v>0.20486363638355584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190.58939184441715</v>
      </c>
      <c r="P49" s="9">
        <f t="shared" si="25"/>
        <v>39.044835869377721</v>
      </c>
      <c r="Q49" s="12">
        <f t="shared" si="26"/>
        <v>9.3707606086506523</v>
      </c>
      <c r="R49" s="9">
        <f t="shared" si="27"/>
        <v>14.125500000000001</v>
      </c>
      <c r="S49" s="13">
        <f t="shared" si="28"/>
        <v>0.66339319731341562</v>
      </c>
      <c r="T49" s="2">
        <f t="shared" si="29"/>
        <v>0.43</v>
      </c>
      <c r="U49" s="14">
        <f t="shared" si="30"/>
        <v>0.2852590748447687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0.3008590748447687</v>
      </c>
      <c r="AR49" s="9">
        <f t="shared" si="35"/>
        <v>136.875</v>
      </c>
      <c r="AS49" s="1">
        <f t="shared" si="36"/>
        <v>0.24</v>
      </c>
      <c r="AT49" s="1">
        <f t="shared" si="37"/>
        <v>164766.66666666666</v>
      </c>
      <c r="AU49" s="1">
        <f t="shared" si="38"/>
        <v>10910449614.645103</v>
      </c>
    </row>
    <row r="50" spans="1:48" x14ac:dyDescent="0.15">
      <c r="C50" s="7">
        <v>8</v>
      </c>
      <c r="D50" s="7">
        <f t="shared" si="39"/>
        <v>22.0027097353423</v>
      </c>
      <c r="E50" s="10">
        <f t="shared" si="40"/>
        <v>20.286326911264901</v>
      </c>
      <c r="F50" s="7" t="s">
        <v>83</v>
      </c>
      <c r="G50" s="1">
        <v>9</v>
      </c>
      <c r="H50" s="9">
        <f t="shared" si="20"/>
        <v>22.0027097353423</v>
      </c>
      <c r="I50" s="9">
        <f t="shared" si="21"/>
        <v>295.15270973534228</v>
      </c>
      <c r="J50" s="9">
        <f t="shared" si="22"/>
        <v>0.24846585950884861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210.40080597503942</v>
      </c>
      <c r="P50" s="9">
        <f t="shared" si="25"/>
        <v>52.27741709794266</v>
      </c>
      <c r="Q50" s="12">
        <f t="shared" si="26"/>
        <v>12.546580103506239</v>
      </c>
      <c r="R50" s="9">
        <f t="shared" si="27"/>
        <v>14.125500000000001</v>
      </c>
      <c r="S50" s="13">
        <f t="shared" si="28"/>
        <v>0.88822201716797555</v>
      </c>
      <c r="T50" s="2">
        <f t="shared" si="29"/>
        <v>0.43</v>
      </c>
      <c r="U50" s="14">
        <f t="shared" si="30"/>
        <v>0.3819354673822295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0.3975354673822295</v>
      </c>
      <c r="AR50" s="9">
        <f t="shared" si="35"/>
        <v>136.875</v>
      </c>
      <c r="AS50" s="1">
        <f t="shared" si="36"/>
        <v>0.24</v>
      </c>
      <c r="AT50" s="1">
        <f t="shared" si="37"/>
        <v>164766.66666666666</v>
      </c>
      <c r="AU50" s="1">
        <f t="shared" si="38"/>
        <v>14416353201.730997</v>
      </c>
    </row>
    <row r="51" spans="1:48" x14ac:dyDescent="0.15">
      <c r="C51" s="7">
        <v>9</v>
      </c>
      <c r="D51" s="7">
        <f t="shared" si="39"/>
        <v>16.393988747999899</v>
      </c>
      <c r="E51" s="10">
        <f t="shared" si="40"/>
        <v>22.0027097353423</v>
      </c>
      <c r="F51" s="7" t="s">
        <v>83</v>
      </c>
      <c r="G51" s="1">
        <v>10</v>
      </c>
      <c r="H51" s="9">
        <f t="shared" si="20"/>
        <v>16.393988747999899</v>
      </c>
      <c r="I51" s="9">
        <f t="shared" si="21"/>
        <v>289.54398874799989</v>
      </c>
      <c r="J51" s="9">
        <f t="shared" si="22"/>
        <v>0.13114188465743962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216.97963887709676</v>
      </c>
      <c r="P51" s="9">
        <f t="shared" si="25"/>
        <v>28.455118774633124</v>
      </c>
      <c r="Q51" s="12">
        <f t="shared" si="26"/>
        <v>6.8292285059119493</v>
      </c>
      <c r="R51" s="9">
        <f t="shared" si="27"/>
        <v>14.125500000000001</v>
      </c>
      <c r="S51" s="13">
        <f t="shared" si="28"/>
        <v>0.48346809004367625</v>
      </c>
      <c r="T51" s="2">
        <f t="shared" si="29"/>
        <v>0.43</v>
      </c>
      <c r="U51" s="14">
        <f t="shared" si="30"/>
        <v>0.20789127871878077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0.22349127871878077</v>
      </c>
      <c r="AR51" s="9">
        <f t="shared" si="35"/>
        <v>136.875</v>
      </c>
      <c r="AS51" s="1">
        <f t="shared" si="36"/>
        <v>0.24</v>
      </c>
      <c r="AT51" s="1">
        <f t="shared" si="37"/>
        <v>164766.66666666666</v>
      </c>
      <c r="AU51" s="1">
        <f t="shared" si="38"/>
        <v>8104759136.9214153</v>
      </c>
    </row>
    <row r="52" spans="1:48" x14ac:dyDescent="0.15">
      <c r="C52" s="7">
        <v>10</v>
      </c>
      <c r="D52" s="7">
        <f t="shared" si="39"/>
        <v>12.0728834635342</v>
      </c>
      <c r="E52" s="10">
        <f t="shared" si="40"/>
        <v>16.393988747999899</v>
      </c>
      <c r="F52" s="7" t="s">
        <v>83</v>
      </c>
      <c r="G52" s="1">
        <v>11</v>
      </c>
      <c r="H52" s="9">
        <f t="shared" si="20"/>
        <v>12.0728834635342</v>
      </c>
      <c r="I52" s="9">
        <f t="shared" si="21"/>
        <v>285.22288346353417</v>
      </c>
      <c r="J52" s="9">
        <f t="shared" si="22"/>
        <v>7.8792510376093E-2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179.09829409734044</v>
      </c>
      <c r="O52" s="9">
        <f t="shared" si="41"/>
        <v>68.282476005123186</v>
      </c>
      <c r="P52" s="9">
        <f t="shared" si="25"/>
        <v>5.3801476991389903</v>
      </c>
      <c r="Q52" s="12">
        <f t="shared" si="26"/>
        <v>1.2912354477933576</v>
      </c>
      <c r="R52" s="9">
        <f t="shared" si="27"/>
        <v>14.125500000000001</v>
      </c>
      <c r="S52" s="13">
        <f t="shared" si="28"/>
        <v>9.1411663147736896E-2</v>
      </c>
      <c r="T52" s="2">
        <f t="shared" si="29"/>
        <v>0.43</v>
      </c>
      <c r="U52" s="14">
        <f t="shared" si="30"/>
        <v>3.9307015153526866E-2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4.7727015153526862E-2</v>
      </c>
      <c r="AR52" s="9">
        <f t="shared" si="35"/>
        <v>136.875</v>
      </c>
      <c r="AS52" s="1">
        <f t="shared" si="36"/>
        <v>0.24</v>
      </c>
      <c r="AT52" s="1">
        <f t="shared" si="37"/>
        <v>164766.66666666666</v>
      </c>
      <c r="AU52" s="1">
        <f t="shared" si="38"/>
        <v>1730787726.3088393</v>
      </c>
    </row>
    <row r="53" spans="1:48" x14ac:dyDescent="0.15">
      <c r="C53" s="7">
        <v>11</v>
      </c>
      <c r="D53" s="7">
        <f t="shared" si="39"/>
        <v>4.7157150855547396</v>
      </c>
      <c r="E53" s="10">
        <f t="shared" si="40"/>
        <v>12.0728834635342</v>
      </c>
      <c r="F53" s="7" t="s">
        <v>85</v>
      </c>
      <c r="G53" s="1">
        <v>12</v>
      </c>
      <c r="H53" s="9">
        <f t="shared" si="20"/>
        <v>4.7157150855547396</v>
      </c>
      <c r="I53" s="9">
        <f t="shared" si="21"/>
        <v>277.86571508555471</v>
      </c>
      <c r="J53" s="9">
        <f t="shared" si="22"/>
        <v>3.1910832739222635E-2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121.7585783059842</v>
      </c>
      <c r="P53" s="9">
        <f t="shared" si="25"/>
        <v>3.8854176268878033</v>
      </c>
      <c r="Q53" s="12">
        <f t="shared" si="26"/>
        <v>0.93250023045307273</v>
      </c>
      <c r="R53" s="9">
        <f t="shared" si="27"/>
        <v>14.125500000000001</v>
      </c>
      <c r="S53" s="13">
        <f t="shared" si="28"/>
        <v>6.6015378602744867E-2</v>
      </c>
      <c r="T53" s="2">
        <f t="shared" si="29"/>
        <v>0.43</v>
      </c>
      <c r="U53" s="14">
        <f t="shared" si="30"/>
        <v>2.8386612799180293E-2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3.6806612799180294E-2</v>
      </c>
      <c r="AR53" s="9">
        <f t="shared" si="35"/>
        <v>136.875</v>
      </c>
      <c r="AS53" s="1">
        <f t="shared" si="36"/>
        <v>0.24</v>
      </c>
      <c r="AT53" s="1">
        <f t="shared" si="37"/>
        <v>164766.66666666666</v>
      </c>
      <c r="AU53" s="1">
        <f t="shared" si="38"/>
        <v>1334766766.2622633</v>
      </c>
      <c r="AV53" s="1">
        <f>SUM(AU42:AU53)</f>
        <v>56859949315.044456</v>
      </c>
    </row>
    <row r="54" spans="1:48" x14ac:dyDescent="0.15">
      <c r="C54" s="7">
        <v>12</v>
      </c>
      <c r="D54" s="7">
        <f t="shared" si="39"/>
        <v>-0.649174379181363</v>
      </c>
      <c r="E54" s="10">
        <f t="shared" si="40"/>
        <v>4.7157150855547396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1.7134814118387101</v>
      </c>
      <c r="E58" s="7"/>
      <c r="F58" s="7"/>
      <c r="G58" s="1">
        <v>1</v>
      </c>
      <c r="H58" s="9">
        <f t="shared" ref="H58:H69" si="42">E59</f>
        <v>1.7134814118387101</v>
      </c>
      <c r="I58" s="9">
        <f t="shared" ref="I58:I69" si="43">H58+273.15</f>
        <v>274.86348141183868</v>
      </c>
      <c r="J58" s="9">
        <f t="shared" ref="J58:J69" si="44">EXP(($C$15*(I58-$C$13))/($C$16*I58*$C$13))</f>
        <v>2.1762790670240183E-2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2.1712010825342956E-3</v>
      </c>
      <c r="Q58" s="12">
        <f t="shared" ref="Q58:Q69" si="48">P58*$B$60</f>
        <v>4.1252820568151615E-4</v>
      </c>
      <c r="R58" s="9">
        <f t="shared" ref="R58:R69" si="49">L58*$B$60</f>
        <v>1.8955666666666669E-2</v>
      </c>
      <c r="S58" s="13">
        <f t="shared" ref="S58:S69" si="50">Q58/R58</f>
        <v>2.176279067024018E-2</v>
      </c>
      <c r="T58" s="2">
        <f t="shared" ref="T58:T69" si="51">$B$59/100</f>
        <v>0.01</v>
      </c>
      <c r="U58" s="14">
        <f t="shared" ref="U58:U69" si="52">S58*T58</f>
        <v>2.1762790670240179E-4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1.2217627906702402E-2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848033.33333333337</v>
      </c>
      <c r="AU58" s="1">
        <f t="shared" ref="AU58:AU69" si="59">AT58*10000*AS58*0.67*AR58*AQ58</f>
        <v>131587211.38336606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0.15056946500031201</v>
      </c>
      <c r="E59" s="10">
        <f t="shared" ref="E59:E70" si="61">D58</f>
        <v>1.7134814118387101</v>
      </c>
      <c r="F59" s="7" t="s">
        <v>83</v>
      </c>
      <c r="G59" s="1">
        <v>2</v>
      </c>
      <c r="H59" s="9">
        <f t="shared" si="42"/>
        <v>0.15056946500031201</v>
      </c>
      <c r="I59" s="9">
        <f t="shared" si="43"/>
        <v>273.30056946500031</v>
      </c>
      <c r="J59" s="9">
        <f t="shared" si="44"/>
        <v>1.7771987239849955E-2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0.19736213225079904</v>
      </c>
      <c r="P59" s="9">
        <f t="shared" si="47"/>
        <v>3.50751729599078E-3</v>
      </c>
      <c r="Q59" s="12">
        <f t="shared" si="48"/>
        <v>6.6642828623824822E-4</v>
      </c>
      <c r="R59" s="9">
        <f t="shared" si="49"/>
        <v>1.8955666666666669E-2</v>
      </c>
      <c r="S59" s="13">
        <f t="shared" si="50"/>
        <v>3.5157206441604874E-2</v>
      </c>
      <c r="T59" s="2">
        <f t="shared" si="51"/>
        <v>0.01</v>
      </c>
      <c r="U59" s="14">
        <f t="shared" si="52"/>
        <v>3.5157206441604875E-4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1.2351572064416049E-2</v>
      </c>
      <c r="AR59" s="9">
        <f t="shared" si="56"/>
        <v>9.9766666666666666</v>
      </c>
      <c r="AS59" s="1">
        <f t="shared" si="57"/>
        <v>0.19</v>
      </c>
      <c r="AT59" s="1">
        <f t="shared" si="58"/>
        <v>848033.33333333337</v>
      </c>
      <c r="AU59" s="1">
        <f t="shared" si="59"/>
        <v>133029826.78540851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-0.54670571533526302</v>
      </c>
      <c r="E60" s="10">
        <f t="shared" si="61"/>
        <v>0.15056946500031201</v>
      </c>
      <c r="F60" s="7" t="s">
        <v>83</v>
      </c>
      <c r="G60" s="1">
        <v>3</v>
      </c>
      <c r="H60" s="9">
        <f t="shared" si="42"/>
        <v>-0.54670571533526302</v>
      </c>
      <c r="I60" s="9">
        <f t="shared" si="43"/>
        <v>272.60329428466474</v>
      </c>
      <c r="J60" s="9">
        <f t="shared" si="44"/>
        <v>1.6224074223663197E-2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0.29362128162147488</v>
      </c>
      <c r="P60" s="9">
        <f t="shared" si="47"/>
        <v>4.7637334666739235E-3</v>
      </c>
      <c r="Q60" s="12">
        <f t="shared" si="48"/>
        <v>9.0510935866804543E-4</v>
      </c>
      <c r="R60" s="9">
        <f t="shared" si="49"/>
        <v>1.8955666666666669E-2</v>
      </c>
      <c r="S60" s="13">
        <f t="shared" si="50"/>
        <v>4.7748748413036314E-2</v>
      </c>
      <c r="T60" s="2">
        <f t="shared" si="51"/>
        <v>0.01</v>
      </c>
      <c r="U60" s="14">
        <f t="shared" si="52"/>
        <v>4.7748748413036315E-4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1.2477487484130363E-2</v>
      </c>
      <c r="AR60" s="9">
        <f t="shared" si="56"/>
        <v>9.9766666666666666</v>
      </c>
      <c r="AS60" s="1">
        <f t="shared" si="57"/>
        <v>0.19</v>
      </c>
      <c r="AT60" s="1">
        <f t="shared" si="58"/>
        <v>848033.33333333337</v>
      </c>
      <c r="AU60" s="1">
        <f t="shared" si="59"/>
        <v>134385970.47196516</v>
      </c>
    </row>
    <row r="61" spans="1:48" x14ac:dyDescent="0.15">
      <c r="C61" s="7">
        <v>3</v>
      </c>
      <c r="D61" s="7">
        <f t="shared" si="60"/>
        <v>2.6523850934142299</v>
      </c>
      <c r="E61" s="10">
        <f t="shared" si="61"/>
        <v>-0.54670571533526302</v>
      </c>
      <c r="F61" s="7" t="s">
        <v>83</v>
      </c>
      <c r="G61" s="1">
        <v>4</v>
      </c>
      <c r="H61" s="9">
        <f t="shared" si="42"/>
        <v>2.6523850934142299</v>
      </c>
      <c r="I61" s="9">
        <f t="shared" si="43"/>
        <v>275.80238509341422</v>
      </c>
      <c r="J61" s="9">
        <f t="shared" si="44"/>
        <v>2.4552030593617238E-2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0.38862421482146764</v>
      </c>
      <c r="P61" s="9">
        <f t="shared" si="47"/>
        <v>9.5415136117171506E-3</v>
      </c>
      <c r="Q61" s="12">
        <f t="shared" si="48"/>
        <v>1.8128875862262587E-3</v>
      </c>
      <c r="R61" s="9">
        <f t="shared" si="49"/>
        <v>1.8955666666666669E-2</v>
      </c>
      <c r="S61" s="13">
        <f t="shared" si="50"/>
        <v>9.5638292132146502E-2</v>
      </c>
      <c r="T61" s="2">
        <f t="shared" si="51"/>
        <v>0.01</v>
      </c>
      <c r="U61" s="14">
        <f t="shared" si="52"/>
        <v>9.5638292132146506E-4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1.2956382921321466E-2</v>
      </c>
      <c r="AR61" s="9">
        <f t="shared" si="56"/>
        <v>9.9766666666666666</v>
      </c>
      <c r="AS61" s="1">
        <f t="shared" si="57"/>
        <v>0.19</v>
      </c>
      <c r="AT61" s="1">
        <f t="shared" si="58"/>
        <v>848033.33333333337</v>
      </c>
      <c r="AU61" s="1">
        <f t="shared" si="59"/>
        <v>139543805.98679739</v>
      </c>
    </row>
    <row r="62" spans="1:48" x14ac:dyDescent="0.15">
      <c r="C62" s="7">
        <v>4</v>
      </c>
      <c r="D62" s="7">
        <f t="shared" si="60"/>
        <v>14.5226600048038</v>
      </c>
      <c r="E62" s="10">
        <f t="shared" si="61"/>
        <v>2.6523850934142299</v>
      </c>
      <c r="F62" s="7" t="s">
        <v>83</v>
      </c>
      <c r="G62" s="1">
        <v>5</v>
      </c>
      <c r="H62" s="9">
        <f t="shared" si="42"/>
        <v>14.5226600048038</v>
      </c>
      <c r="I62" s="9">
        <f t="shared" si="43"/>
        <v>287.67266000480379</v>
      </c>
      <c r="J62" s="9">
        <f t="shared" si="44"/>
        <v>0.10537521791876113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0.36012856614926297</v>
      </c>
      <c r="O62" s="9">
        <f t="shared" si="62"/>
        <v>0.11872080172715421</v>
      </c>
      <c r="P62" s="9">
        <f t="shared" si="47"/>
        <v>1.2510230353488907E-2</v>
      </c>
      <c r="Q62" s="12">
        <f t="shared" si="48"/>
        <v>2.3769437671628925E-3</v>
      </c>
      <c r="R62" s="9">
        <f t="shared" si="49"/>
        <v>1.8955666666666669E-2</v>
      </c>
      <c r="S62" s="13">
        <f t="shared" si="50"/>
        <v>0.12539489161532483</v>
      </c>
      <c r="T62" s="2">
        <f t="shared" si="51"/>
        <v>0.01</v>
      </c>
      <c r="U62" s="14">
        <f t="shared" si="52"/>
        <v>1.2539489161532483E-3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1.3253948916153249E-2</v>
      </c>
      <c r="AR62" s="9">
        <f t="shared" si="56"/>
        <v>9.9766666666666666</v>
      </c>
      <c r="AS62" s="1">
        <f t="shared" si="57"/>
        <v>0.19</v>
      </c>
      <c r="AT62" s="1">
        <f t="shared" si="58"/>
        <v>848033.33333333337</v>
      </c>
      <c r="AU62" s="1">
        <f t="shared" si="59"/>
        <v>142748673.55695406</v>
      </c>
    </row>
    <row r="63" spans="1:48" x14ac:dyDescent="0.15">
      <c r="C63" s="7">
        <v>5</v>
      </c>
      <c r="D63" s="7">
        <f t="shared" si="60"/>
        <v>17.523110993767101</v>
      </c>
      <c r="E63" s="10">
        <f t="shared" si="61"/>
        <v>14.5226600048038</v>
      </c>
      <c r="F63" s="7" t="s">
        <v>85</v>
      </c>
      <c r="G63" s="1">
        <v>6</v>
      </c>
      <c r="H63" s="9">
        <f t="shared" si="42"/>
        <v>17.523110993767101</v>
      </c>
      <c r="I63" s="9">
        <f t="shared" si="43"/>
        <v>290.67311099376707</v>
      </c>
      <c r="J63" s="9">
        <f t="shared" si="44"/>
        <v>0.14944196726314379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0.20597723804033197</v>
      </c>
      <c r="P63" s="9">
        <f t="shared" si="47"/>
        <v>3.0781643664176066E-2</v>
      </c>
      <c r="Q63" s="12">
        <f t="shared" si="48"/>
        <v>5.8485122961934527E-3</v>
      </c>
      <c r="R63" s="9">
        <f t="shared" si="49"/>
        <v>1.8955666666666669E-2</v>
      </c>
      <c r="S63" s="13">
        <f t="shared" si="50"/>
        <v>0.30853635480296754</v>
      </c>
      <c r="T63" s="2">
        <f t="shared" si="51"/>
        <v>0.01</v>
      </c>
      <c r="U63" s="14">
        <f t="shared" si="52"/>
        <v>3.0853635480296753E-3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1.5085363548029675E-2</v>
      </c>
      <c r="AR63" s="9">
        <f t="shared" si="56"/>
        <v>9.9766666666666666</v>
      </c>
      <c r="AS63" s="1">
        <f t="shared" si="57"/>
        <v>0.19</v>
      </c>
      <c r="AT63" s="1">
        <f t="shared" si="58"/>
        <v>848033.33333333337</v>
      </c>
      <c r="AU63" s="1">
        <f t="shared" si="59"/>
        <v>162473512.62846556</v>
      </c>
    </row>
    <row r="64" spans="1:48" x14ac:dyDescent="0.15">
      <c r="C64" s="7">
        <v>6</v>
      </c>
      <c r="D64" s="7">
        <f t="shared" si="60"/>
        <v>19.5234832467176</v>
      </c>
      <c r="E64" s="10">
        <f t="shared" si="61"/>
        <v>17.523110993767101</v>
      </c>
      <c r="F64" s="7" t="s">
        <v>83</v>
      </c>
      <c r="G64" s="1">
        <v>7</v>
      </c>
      <c r="H64" s="9">
        <f t="shared" si="42"/>
        <v>19.5234832467176</v>
      </c>
      <c r="I64" s="9">
        <f t="shared" si="43"/>
        <v>292.67348324671758</v>
      </c>
      <c r="J64" s="9">
        <f t="shared" si="44"/>
        <v>0.18789004560321076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0.27496226104282256</v>
      </c>
      <c r="P64" s="9">
        <f t="shared" si="47"/>
        <v>5.1662671766497872E-2</v>
      </c>
      <c r="Q64" s="12">
        <f t="shared" si="48"/>
        <v>9.8159076356345958E-3</v>
      </c>
      <c r="R64" s="9">
        <f t="shared" si="49"/>
        <v>1.8955666666666669E-2</v>
      </c>
      <c r="S64" s="13">
        <f t="shared" si="50"/>
        <v>0.51783499933008215</v>
      </c>
      <c r="T64" s="2">
        <f t="shared" si="51"/>
        <v>0.01</v>
      </c>
      <c r="U64" s="14">
        <f t="shared" si="52"/>
        <v>5.1783499933008214E-3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2.5278349993300822E-2</v>
      </c>
      <c r="AR64" s="9">
        <f t="shared" si="56"/>
        <v>9.9766666666666666</v>
      </c>
      <c r="AS64" s="1">
        <f t="shared" si="57"/>
        <v>0.19</v>
      </c>
      <c r="AT64" s="1">
        <f t="shared" si="58"/>
        <v>848033.33333333337</v>
      </c>
      <c r="AU64" s="1">
        <f t="shared" si="59"/>
        <v>272254778.86476016</v>
      </c>
    </row>
    <row r="65" spans="1:48" x14ac:dyDescent="0.15">
      <c r="C65" s="7">
        <v>7</v>
      </c>
      <c r="D65" s="7">
        <f t="shared" si="60"/>
        <v>20.286326911264901</v>
      </c>
      <c r="E65" s="10">
        <f t="shared" si="61"/>
        <v>19.5234832467176</v>
      </c>
      <c r="F65" s="7" t="s">
        <v>83</v>
      </c>
      <c r="G65" s="1">
        <v>8</v>
      </c>
      <c r="H65" s="9">
        <f t="shared" si="42"/>
        <v>20.286326911264901</v>
      </c>
      <c r="I65" s="9">
        <f t="shared" si="43"/>
        <v>293.43632691126487</v>
      </c>
      <c r="J65" s="9">
        <f t="shared" si="44"/>
        <v>0.20486363638355584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0.32306625594299138</v>
      </c>
      <c r="P65" s="9">
        <f t="shared" si="47"/>
        <v>6.6184527985301778E-2</v>
      </c>
      <c r="Q65" s="12">
        <f t="shared" si="48"/>
        <v>1.2575060317207338E-2</v>
      </c>
      <c r="R65" s="9">
        <f t="shared" si="49"/>
        <v>1.8955666666666669E-2</v>
      </c>
      <c r="S65" s="13">
        <f t="shared" si="50"/>
        <v>0.66339319731341562</v>
      </c>
      <c r="T65" s="2">
        <f t="shared" si="51"/>
        <v>0.01</v>
      </c>
      <c r="U65" s="14">
        <f t="shared" si="52"/>
        <v>6.6339319731341566E-3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2.6733931973134156E-2</v>
      </c>
      <c r="AR65" s="9">
        <f t="shared" si="56"/>
        <v>9.9766666666666666</v>
      </c>
      <c r="AS65" s="1">
        <f t="shared" si="57"/>
        <v>0.19</v>
      </c>
      <c r="AT65" s="1">
        <f t="shared" si="58"/>
        <v>848033.33333333337</v>
      </c>
      <c r="AU65" s="1">
        <f t="shared" si="59"/>
        <v>287931796.9511494</v>
      </c>
    </row>
    <row r="66" spans="1:48" x14ac:dyDescent="0.15">
      <c r="C66" s="7">
        <v>8</v>
      </c>
      <c r="D66" s="7">
        <f t="shared" si="60"/>
        <v>22.0027097353423</v>
      </c>
      <c r="E66" s="10">
        <f t="shared" si="61"/>
        <v>20.286326911264901</v>
      </c>
      <c r="F66" s="7" t="s">
        <v>83</v>
      </c>
      <c r="G66" s="1">
        <v>9</v>
      </c>
      <c r="H66" s="9">
        <f t="shared" si="42"/>
        <v>22.0027097353423</v>
      </c>
      <c r="I66" s="9">
        <f t="shared" si="43"/>
        <v>295.15270973534228</v>
      </c>
      <c r="J66" s="9">
        <f t="shared" si="44"/>
        <v>0.24846585950884861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0.35664839462435627</v>
      </c>
      <c r="P66" s="9">
        <f t="shared" si="47"/>
        <v>8.8614949912791702E-2</v>
      </c>
      <c r="Q66" s="12">
        <f t="shared" si="48"/>
        <v>1.6836840483430423E-2</v>
      </c>
      <c r="R66" s="9">
        <f t="shared" si="49"/>
        <v>1.8955666666666669E-2</v>
      </c>
      <c r="S66" s="13">
        <f t="shared" si="50"/>
        <v>0.88822201716797544</v>
      </c>
      <c r="T66" s="2">
        <f t="shared" si="51"/>
        <v>0.01</v>
      </c>
      <c r="U66" s="14">
        <f t="shared" si="52"/>
        <v>8.8822201716797552E-3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2.8982220171679757E-2</v>
      </c>
      <c r="AR66" s="9">
        <f t="shared" si="56"/>
        <v>9.9766666666666666</v>
      </c>
      <c r="AS66" s="1">
        <f t="shared" si="57"/>
        <v>0.19</v>
      </c>
      <c r="AT66" s="1">
        <f t="shared" si="58"/>
        <v>848033.33333333337</v>
      </c>
      <c r="AU66" s="1">
        <f t="shared" si="59"/>
        <v>312146478.94113296</v>
      </c>
    </row>
    <row r="67" spans="1:48" x14ac:dyDescent="0.15">
      <c r="C67" s="7">
        <v>9</v>
      </c>
      <c r="D67" s="7">
        <f t="shared" si="60"/>
        <v>16.393988747999899</v>
      </c>
      <c r="E67" s="10">
        <f t="shared" si="61"/>
        <v>22.0027097353423</v>
      </c>
      <c r="F67" s="7" t="s">
        <v>83</v>
      </c>
      <c r="G67" s="1">
        <v>10</v>
      </c>
      <c r="H67" s="9">
        <f t="shared" si="42"/>
        <v>16.393988747999899</v>
      </c>
      <c r="I67" s="9">
        <f t="shared" si="43"/>
        <v>289.54398874799989</v>
      </c>
      <c r="J67" s="9">
        <f t="shared" si="44"/>
        <v>0.13114188465743962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0.36780011137823121</v>
      </c>
      <c r="P67" s="9">
        <f t="shared" si="47"/>
        <v>4.8233999783357441E-2</v>
      </c>
      <c r="Q67" s="12">
        <f t="shared" si="48"/>
        <v>9.1644599588379134E-3</v>
      </c>
      <c r="R67" s="9">
        <f t="shared" si="49"/>
        <v>1.8955666666666669E-2</v>
      </c>
      <c r="S67" s="13">
        <f t="shared" si="50"/>
        <v>0.48346809004367625</v>
      </c>
      <c r="T67" s="2">
        <f t="shared" si="51"/>
        <v>0.01</v>
      </c>
      <c r="U67" s="14">
        <f t="shared" si="52"/>
        <v>4.8346809004367625E-3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2.4934680900436761E-2</v>
      </c>
      <c r="AR67" s="9">
        <f t="shared" si="56"/>
        <v>9.9766666666666666</v>
      </c>
      <c r="AS67" s="1">
        <f t="shared" si="57"/>
        <v>0.19</v>
      </c>
      <c r="AT67" s="1">
        <f t="shared" si="58"/>
        <v>848033.33333333337</v>
      </c>
      <c r="AU67" s="1">
        <f t="shared" si="59"/>
        <v>268553368.254291</v>
      </c>
    </row>
    <row r="68" spans="1:48" x14ac:dyDescent="0.15">
      <c r="C68" s="7">
        <v>10</v>
      </c>
      <c r="D68" s="7">
        <f t="shared" si="60"/>
        <v>12.0728834635342</v>
      </c>
      <c r="E68" s="10">
        <f t="shared" si="61"/>
        <v>16.393988747999899</v>
      </c>
      <c r="F68" s="7" t="s">
        <v>83</v>
      </c>
      <c r="G68" s="1">
        <v>11</v>
      </c>
      <c r="H68" s="9">
        <f t="shared" si="42"/>
        <v>12.0728834635342</v>
      </c>
      <c r="I68" s="9">
        <f t="shared" si="43"/>
        <v>285.22288346353417</v>
      </c>
      <c r="J68" s="9">
        <f t="shared" si="44"/>
        <v>7.8792510376093E-2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0.30358780601513008</v>
      </c>
      <c r="O68" s="9">
        <f t="shared" si="62"/>
        <v>0.11574497224641034</v>
      </c>
      <c r="P68" s="9">
        <f t="shared" si="47"/>
        <v>9.1198369267058831E-3</v>
      </c>
      <c r="Q68" s="12">
        <f t="shared" si="48"/>
        <v>1.7327690160741178E-3</v>
      </c>
      <c r="R68" s="9">
        <f t="shared" si="49"/>
        <v>1.8955666666666669E-2</v>
      </c>
      <c r="S68" s="13">
        <f t="shared" si="50"/>
        <v>9.1411663147736869E-2</v>
      </c>
      <c r="T68" s="2">
        <f t="shared" si="51"/>
        <v>0.01</v>
      </c>
      <c r="U68" s="14">
        <f t="shared" si="52"/>
        <v>9.1411663147736874E-4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1.2914116631477368E-2</v>
      </c>
      <c r="AR68" s="9">
        <f t="shared" si="56"/>
        <v>9.9766666666666666</v>
      </c>
      <c r="AS68" s="1">
        <f t="shared" si="57"/>
        <v>0.19</v>
      </c>
      <c r="AT68" s="1">
        <f t="shared" si="58"/>
        <v>848033.33333333337</v>
      </c>
      <c r="AU68" s="1">
        <f t="shared" si="59"/>
        <v>139088586.42547366</v>
      </c>
    </row>
    <row r="69" spans="1:48" x14ac:dyDescent="0.15">
      <c r="C69" s="7">
        <v>11</v>
      </c>
      <c r="D69" s="7">
        <f t="shared" si="60"/>
        <v>4.7157150855547396</v>
      </c>
      <c r="E69" s="10">
        <f t="shared" si="61"/>
        <v>12.0728834635342</v>
      </c>
      <c r="F69" s="7" t="s">
        <v>85</v>
      </c>
      <c r="G69" s="1">
        <v>12</v>
      </c>
      <c r="H69" s="9">
        <f t="shared" si="42"/>
        <v>4.7157150855547396</v>
      </c>
      <c r="I69" s="9">
        <f t="shared" si="43"/>
        <v>277.86571508555471</v>
      </c>
      <c r="J69" s="9">
        <f t="shared" si="44"/>
        <v>3.1910832739222635E-2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0.20639180198637114</v>
      </c>
      <c r="P69" s="9">
        <f t="shared" si="47"/>
        <v>6.5861342719338474E-3</v>
      </c>
      <c r="Q69" s="12">
        <f t="shared" si="48"/>
        <v>1.251365511667431E-3</v>
      </c>
      <c r="R69" s="9">
        <f t="shared" si="49"/>
        <v>1.8955666666666669E-2</v>
      </c>
      <c r="S69" s="13">
        <f t="shared" si="50"/>
        <v>6.6015378602744867E-2</v>
      </c>
      <c r="T69" s="2">
        <f t="shared" si="51"/>
        <v>0.01</v>
      </c>
      <c r="U69" s="14">
        <f t="shared" si="52"/>
        <v>6.6015378602744866E-4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1.2660153786027448E-2</v>
      </c>
      <c r="AR69" s="9">
        <f t="shared" si="56"/>
        <v>9.9766666666666666</v>
      </c>
      <c r="AS69" s="1">
        <f t="shared" si="57"/>
        <v>0.19</v>
      </c>
      <c r="AT69" s="1">
        <f t="shared" si="58"/>
        <v>848033.33333333337</v>
      </c>
      <c r="AU69" s="1">
        <f t="shared" si="59"/>
        <v>136353336.76138729</v>
      </c>
      <c r="AV69" s="1">
        <f>SUM(AU58:AU69)</f>
        <v>2260097347.0111513</v>
      </c>
    </row>
    <row r="70" spans="1:48" x14ac:dyDescent="0.15">
      <c r="C70" s="7">
        <v>12</v>
      </c>
      <c r="D70" s="7">
        <f t="shared" si="60"/>
        <v>-0.649174379181363</v>
      </c>
      <c r="E70" s="10">
        <f t="shared" si="61"/>
        <v>4.7157150855547396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1.7134814118387101</v>
      </c>
      <c r="E73" s="7"/>
      <c r="F73" s="7"/>
      <c r="G73" s="1">
        <v>1</v>
      </c>
      <c r="H73" s="9">
        <f t="shared" ref="H73:H84" si="63">E74</f>
        <v>1.7134814118387101</v>
      </c>
      <c r="I73" s="9">
        <f t="shared" ref="I73:I84" si="64">H73+273.15</f>
        <v>274.86348141183868</v>
      </c>
      <c r="J73" s="9">
        <f t="shared" ref="J73:J84" si="65">EXP(($C$15*(I73-$C$13))/($C$16*I73*$C$13))</f>
        <v>2.1762790670240183E-2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2.3830255783913006E-3</v>
      </c>
      <c r="Q73" s="12">
        <f t="shared" ref="Q73:Q84" si="69">P73*$B$75</f>
        <v>4.289446041104341E-4</v>
      </c>
      <c r="R73" s="9">
        <f t="shared" ref="R73:R84" si="70">L73*$B$75</f>
        <v>1.9710000000000002E-2</v>
      </c>
      <c r="S73" s="13">
        <f t="shared" ref="S73:S84" si="71">Q73/R73</f>
        <v>2.1762790670240187E-2</v>
      </c>
      <c r="T73" s="2">
        <f t="shared" ref="T73:T84" si="72">$B$74/100</f>
        <v>0.01</v>
      </c>
      <c r="U73" s="14">
        <f t="shared" ref="U73:U84" si="73">S73*T73</f>
        <v>2.1762790670240188E-4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1.2817627906702402E-2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128275</v>
      </c>
      <c r="AU73" s="1">
        <f t="shared" ref="AU73:AU84" si="80">AT73*10000*AS73*0.67*AR73*AQ73</f>
        <v>21712563.933418185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0.15056946500031201</v>
      </c>
      <c r="E74" s="10">
        <f t="shared" ref="E74:E85" si="82">D73</f>
        <v>1.7134814118387101</v>
      </c>
      <c r="F74" s="7" t="s">
        <v>83</v>
      </c>
      <c r="G74" s="1">
        <v>2</v>
      </c>
      <c r="H74" s="9">
        <f t="shared" si="63"/>
        <v>0.15056946500031201</v>
      </c>
      <c r="I74" s="9">
        <f t="shared" si="64"/>
        <v>273.30056946500031</v>
      </c>
      <c r="J74" s="9">
        <f t="shared" si="65"/>
        <v>1.7771987239849955E-2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0.21661697442160874</v>
      </c>
      <c r="P74" s="9">
        <f t="shared" si="68"/>
        <v>3.8497141053557347E-3</v>
      </c>
      <c r="Q74" s="12">
        <f t="shared" si="69"/>
        <v>6.9294853896403224E-4</v>
      </c>
      <c r="R74" s="9">
        <f t="shared" si="70"/>
        <v>1.9710000000000002E-2</v>
      </c>
      <c r="S74" s="13">
        <f t="shared" si="71"/>
        <v>3.5157206441604881E-2</v>
      </c>
      <c r="T74" s="2">
        <f t="shared" si="72"/>
        <v>0.01</v>
      </c>
      <c r="U74" s="14">
        <f t="shared" si="73"/>
        <v>3.515720644160488E-4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1.2951572064416049E-2</v>
      </c>
      <c r="AR74" s="9">
        <f t="shared" si="77"/>
        <v>10.950000000000001</v>
      </c>
      <c r="AS74" s="1">
        <f t="shared" si="78"/>
        <v>0.18</v>
      </c>
      <c r="AT74" s="1">
        <f t="shared" si="79"/>
        <v>128275</v>
      </c>
      <c r="AU74" s="1">
        <f t="shared" si="80"/>
        <v>21939460.135198597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-0.54670571533526302</v>
      </c>
      <c r="E75" s="10">
        <f t="shared" si="82"/>
        <v>0.15056946500031201</v>
      </c>
      <c r="F75" s="7" t="s">
        <v>83</v>
      </c>
      <c r="G75" s="1">
        <v>3</v>
      </c>
      <c r="H75" s="9">
        <f t="shared" si="63"/>
        <v>-0.54670571533526302</v>
      </c>
      <c r="I75" s="9">
        <f t="shared" si="64"/>
        <v>272.60329428466474</v>
      </c>
      <c r="J75" s="9">
        <f t="shared" si="65"/>
        <v>1.6224074223663197E-2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0.32226726031625302</v>
      </c>
      <c r="P75" s="9">
        <f t="shared" si="68"/>
        <v>5.2284879512274783E-3</v>
      </c>
      <c r="Q75" s="12">
        <f t="shared" si="69"/>
        <v>9.4112783122094607E-4</v>
      </c>
      <c r="R75" s="9">
        <f t="shared" si="70"/>
        <v>1.9710000000000002E-2</v>
      </c>
      <c r="S75" s="13">
        <f t="shared" si="71"/>
        <v>4.7748748413036328E-2</v>
      </c>
      <c r="T75" s="2">
        <f t="shared" si="72"/>
        <v>0.01</v>
      </c>
      <c r="U75" s="14">
        <f t="shared" si="73"/>
        <v>4.7748748413036331E-4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1.3077487484130363E-2</v>
      </c>
      <c r="AR75" s="9">
        <f t="shared" si="77"/>
        <v>10.950000000000001</v>
      </c>
      <c r="AS75" s="1">
        <f t="shared" si="78"/>
        <v>0.18</v>
      </c>
      <c r="AT75" s="1">
        <f t="shared" si="79"/>
        <v>128275</v>
      </c>
      <c r="AU75" s="1">
        <f t="shared" si="80"/>
        <v>22152755.966584109</v>
      </c>
    </row>
    <row r="76" spans="1:48" x14ac:dyDescent="0.15">
      <c r="C76" s="7">
        <v>3</v>
      </c>
      <c r="D76" s="7">
        <f t="shared" si="81"/>
        <v>2.6523850934142299</v>
      </c>
      <c r="E76" s="10">
        <f t="shared" si="82"/>
        <v>-0.54670571533526302</v>
      </c>
      <c r="F76" s="7" t="s">
        <v>83</v>
      </c>
      <c r="G76" s="1">
        <v>4</v>
      </c>
      <c r="H76" s="9">
        <f t="shared" si="63"/>
        <v>2.6523850934142299</v>
      </c>
      <c r="I76" s="9">
        <f t="shared" si="64"/>
        <v>275.80238509341422</v>
      </c>
      <c r="J76" s="9">
        <f t="shared" si="65"/>
        <v>2.4552030593617238E-2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0.42653877236502552</v>
      </c>
      <c r="P76" s="9">
        <f t="shared" si="68"/>
        <v>1.0472392988470046E-2</v>
      </c>
      <c r="Q76" s="12">
        <f t="shared" si="69"/>
        <v>1.8850307379246081E-3</v>
      </c>
      <c r="R76" s="9">
        <f t="shared" si="70"/>
        <v>1.9710000000000002E-2</v>
      </c>
      <c r="S76" s="13">
        <f t="shared" si="71"/>
        <v>9.5638292132146516E-2</v>
      </c>
      <c r="T76" s="2">
        <f t="shared" si="72"/>
        <v>0.01</v>
      </c>
      <c r="U76" s="14">
        <f t="shared" si="73"/>
        <v>9.5638292132146517E-4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1.3556382921321466E-2</v>
      </c>
      <c r="AR76" s="9">
        <f t="shared" si="77"/>
        <v>10.950000000000001</v>
      </c>
      <c r="AS76" s="1">
        <f t="shared" si="78"/>
        <v>0.18</v>
      </c>
      <c r="AT76" s="1">
        <f t="shared" si="79"/>
        <v>128275</v>
      </c>
      <c r="AU76" s="1">
        <f t="shared" si="80"/>
        <v>22963986.240478773</v>
      </c>
    </row>
    <row r="77" spans="1:48" x14ac:dyDescent="0.15">
      <c r="C77" s="7">
        <v>4</v>
      </c>
      <c r="D77" s="7">
        <f t="shared" si="81"/>
        <v>14.5226600048038</v>
      </c>
      <c r="E77" s="10">
        <f t="shared" si="82"/>
        <v>2.6523850934142299</v>
      </c>
      <c r="F77" s="7" t="s">
        <v>83</v>
      </c>
      <c r="G77" s="1">
        <v>5</v>
      </c>
      <c r="H77" s="9">
        <f t="shared" si="63"/>
        <v>14.5226600048038</v>
      </c>
      <c r="I77" s="9">
        <f t="shared" si="64"/>
        <v>287.67266000480379</v>
      </c>
      <c r="J77" s="9">
        <f t="shared" si="65"/>
        <v>0.10537521791876113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0.39526306040772774</v>
      </c>
      <c r="O77" s="9">
        <f t="shared" si="83"/>
        <v>0.13030331896882774</v>
      </c>
      <c r="P77" s="9">
        <f t="shared" si="68"/>
        <v>1.3730740631878064E-2</v>
      </c>
      <c r="Q77" s="12">
        <f t="shared" si="69"/>
        <v>2.4715333137380513E-3</v>
      </c>
      <c r="R77" s="9">
        <f t="shared" si="70"/>
        <v>1.9710000000000002E-2</v>
      </c>
      <c r="S77" s="13">
        <f t="shared" si="71"/>
        <v>0.12539489161532477</v>
      </c>
      <c r="T77" s="2">
        <f t="shared" si="72"/>
        <v>0.01</v>
      </c>
      <c r="U77" s="14">
        <f t="shared" si="73"/>
        <v>1.2539489161532478E-3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1.3853948916153248E-2</v>
      </c>
      <c r="AR77" s="9">
        <f t="shared" si="77"/>
        <v>10.950000000000001</v>
      </c>
      <c r="AS77" s="1">
        <f t="shared" si="78"/>
        <v>0.18</v>
      </c>
      <c r="AT77" s="1">
        <f t="shared" si="79"/>
        <v>128275</v>
      </c>
      <c r="AU77" s="1">
        <f t="shared" si="80"/>
        <v>23468051.48049232</v>
      </c>
    </row>
    <row r="78" spans="1:48" x14ac:dyDescent="0.15">
      <c r="C78" s="7">
        <v>5</v>
      </c>
      <c r="D78" s="7">
        <f t="shared" si="81"/>
        <v>17.523110993767101</v>
      </c>
      <c r="E78" s="10">
        <f t="shared" si="82"/>
        <v>14.5226600048038</v>
      </c>
      <c r="F78" s="7" t="s">
        <v>85</v>
      </c>
      <c r="G78" s="1">
        <v>6</v>
      </c>
      <c r="H78" s="9">
        <f t="shared" si="63"/>
        <v>17.523110993767101</v>
      </c>
      <c r="I78" s="9">
        <f t="shared" si="64"/>
        <v>290.67311099376707</v>
      </c>
      <c r="J78" s="9">
        <f t="shared" si="65"/>
        <v>0.14944196726314379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0.22607257833694969</v>
      </c>
      <c r="P78" s="9">
        <f t="shared" si="68"/>
        <v>3.3784730850924947E-2</v>
      </c>
      <c r="Q78" s="12">
        <f t="shared" si="69"/>
        <v>6.0812515531664902E-3</v>
      </c>
      <c r="R78" s="9">
        <f t="shared" si="70"/>
        <v>1.9710000000000002E-2</v>
      </c>
      <c r="S78" s="13">
        <f t="shared" si="71"/>
        <v>0.30853635480296754</v>
      </c>
      <c r="T78" s="2">
        <f t="shared" si="72"/>
        <v>0.01</v>
      </c>
      <c r="U78" s="14">
        <f t="shared" si="73"/>
        <v>3.0853635480296753E-3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1.5685363548029675E-2</v>
      </c>
      <c r="AR78" s="9">
        <f t="shared" si="77"/>
        <v>10.950000000000001</v>
      </c>
      <c r="AS78" s="1">
        <f t="shared" si="78"/>
        <v>0.18</v>
      </c>
      <c r="AT78" s="1">
        <f t="shared" si="79"/>
        <v>128275</v>
      </c>
      <c r="AU78" s="1">
        <f t="shared" si="80"/>
        <v>26570396.748482294</v>
      </c>
    </row>
    <row r="79" spans="1:48" x14ac:dyDescent="0.15">
      <c r="C79" s="7">
        <v>6</v>
      </c>
      <c r="D79" s="7">
        <f t="shared" si="81"/>
        <v>19.5234832467176</v>
      </c>
      <c r="E79" s="10">
        <f t="shared" si="82"/>
        <v>17.523110993767101</v>
      </c>
      <c r="F79" s="7" t="s">
        <v>83</v>
      </c>
      <c r="G79" s="1">
        <v>7</v>
      </c>
      <c r="H79" s="9">
        <f t="shared" si="63"/>
        <v>19.5234832467176</v>
      </c>
      <c r="I79" s="9">
        <f t="shared" si="64"/>
        <v>292.67348324671758</v>
      </c>
      <c r="J79" s="9">
        <f t="shared" si="65"/>
        <v>0.18789004560321076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0.30178784748602477</v>
      </c>
      <c r="P79" s="9">
        <f t="shared" si="68"/>
        <v>5.6702932426644009E-2</v>
      </c>
      <c r="Q79" s="12">
        <f t="shared" si="69"/>
        <v>1.0206527836795921E-2</v>
      </c>
      <c r="R79" s="9">
        <f t="shared" si="70"/>
        <v>1.9710000000000002E-2</v>
      </c>
      <c r="S79" s="13">
        <f t="shared" si="71"/>
        <v>0.51783499933008215</v>
      </c>
      <c r="T79" s="2">
        <f t="shared" si="72"/>
        <v>0.01</v>
      </c>
      <c r="U79" s="14">
        <f t="shared" si="73"/>
        <v>5.1783499933008214E-3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2.6778349993300823E-2</v>
      </c>
      <c r="AR79" s="9">
        <f t="shared" si="77"/>
        <v>10.950000000000001</v>
      </c>
      <c r="AS79" s="1">
        <f t="shared" si="78"/>
        <v>0.18</v>
      </c>
      <c r="AT79" s="1">
        <f t="shared" si="79"/>
        <v>128275</v>
      </c>
      <c r="AU79" s="1">
        <f t="shared" si="80"/>
        <v>45361485.018375486</v>
      </c>
    </row>
    <row r="80" spans="1:48" x14ac:dyDescent="0.15">
      <c r="C80" s="7">
        <v>7</v>
      </c>
      <c r="D80" s="7">
        <f t="shared" si="81"/>
        <v>20.286326911264901</v>
      </c>
      <c r="E80" s="10">
        <f t="shared" si="82"/>
        <v>19.5234832467176</v>
      </c>
      <c r="F80" s="7" t="s">
        <v>83</v>
      </c>
      <c r="G80" s="1">
        <v>8</v>
      </c>
      <c r="H80" s="9">
        <f t="shared" si="63"/>
        <v>20.286326911264901</v>
      </c>
      <c r="I80" s="9">
        <f t="shared" si="64"/>
        <v>293.43632691126487</v>
      </c>
      <c r="J80" s="9">
        <f t="shared" si="65"/>
        <v>0.20486363638355584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0.35458491505938072</v>
      </c>
      <c r="P80" s="9">
        <f t="shared" si="68"/>
        <v>7.2641555105819003E-2</v>
      </c>
      <c r="Q80" s="12">
        <f t="shared" si="69"/>
        <v>1.3075479919047421E-2</v>
      </c>
      <c r="R80" s="9">
        <f t="shared" si="70"/>
        <v>1.9710000000000002E-2</v>
      </c>
      <c r="S80" s="13">
        <f t="shared" si="71"/>
        <v>0.66339319731341551</v>
      </c>
      <c r="T80" s="2">
        <f t="shared" si="72"/>
        <v>0.01</v>
      </c>
      <c r="U80" s="14">
        <f t="shared" si="73"/>
        <v>6.6339319731341549E-3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2.8233931973134157E-2</v>
      </c>
      <c r="AR80" s="9">
        <f t="shared" si="77"/>
        <v>10.950000000000001</v>
      </c>
      <c r="AS80" s="1">
        <f t="shared" si="78"/>
        <v>0.18</v>
      </c>
      <c r="AT80" s="1">
        <f t="shared" si="79"/>
        <v>128275</v>
      </c>
      <c r="AU80" s="1">
        <f t="shared" si="80"/>
        <v>47827184.368325919</v>
      </c>
    </row>
    <row r="81" spans="1:48" x14ac:dyDescent="0.15">
      <c r="C81" s="7">
        <v>8</v>
      </c>
      <c r="D81" s="7">
        <f t="shared" si="81"/>
        <v>22.0027097353423</v>
      </c>
      <c r="E81" s="10">
        <f t="shared" si="82"/>
        <v>20.286326911264901</v>
      </c>
      <c r="F81" s="7" t="s">
        <v>83</v>
      </c>
      <c r="G81" s="1">
        <v>9</v>
      </c>
      <c r="H81" s="9">
        <f t="shared" si="63"/>
        <v>22.0027097353423</v>
      </c>
      <c r="I81" s="9">
        <f t="shared" si="64"/>
        <v>295.15270973534228</v>
      </c>
      <c r="J81" s="9">
        <f t="shared" si="65"/>
        <v>0.24846585950884861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0.39144335995356178</v>
      </c>
      <c r="P81" s="9">
        <f t="shared" si="68"/>
        <v>9.7260310879893341E-2</v>
      </c>
      <c r="Q81" s="12">
        <f t="shared" si="69"/>
        <v>1.75068559583808E-2</v>
      </c>
      <c r="R81" s="9">
        <f t="shared" si="70"/>
        <v>1.9710000000000002E-2</v>
      </c>
      <c r="S81" s="13">
        <f t="shared" si="71"/>
        <v>0.88822201716797555</v>
      </c>
      <c r="T81" s="2">
        <f t="shared" si="72"/>
        <v>0.01</v>
      </c>
      <c r="U81" s="14">
        <f t="shared" si="73"/>
        <v>8.8822201716797552E-3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3.0482220171679758E-2</v>
      </c>
      <c r="AR81" s="9">
        <f t="shared" si="77"/>
        <v>10.950000000000001</v>
      </c>
      <c r="AS81" s="1">
        <f t="shared" si="78"/>
        <v>0.18</v>
      </c>
      <c r="AT81" s="1">
        <f t="shared" si="79"/>
        <v>128275</v>
      </c>
      <c r="AU81" s="1">
        <f t="shared" si="80"/>
        <v>51635697.270010702</v>
      </c>
    </row>
    <row r="82" spans="1:48" x14ac:dyDescent="0.15">
      <c r="C82" s="7">
        <v>9</v>
      </c>
      <c r="D82" s="7">
        <f t="shared" si="81"/>
        <v>16.393988747999899</v>
      </c>
      <c r="E82" s="10">
        <f t="shared" si="82"/>
        <v>22.0027097353423</v>
      </c>
      <c r="F82" s="7" t="s">
        <v>83</v>
      </c>
      <c r="G82" s="1">
        <v>10</v>
      </c>
      <c r="H82" s="9">
        <f t="shared" si="63"/>
        <v>16.393988747999899</v>
      </c>
      <c r="I82" s="9">
        <f t="shared" si="64"/>
        <v>289.54398874799989</v>
      </c>
      <c r="J82" s="9">
        <f t="shared" si="65"/>
        <v>0.13114188465743962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0.40368304907366842</v>
      </c>
      <c r="P82" s="9">
        <f t="shared" si="68"/>
        <v>5.2939755859782563E-2</v>
      </c>
      <c r="Q82" s="12">
        <f t="shared" si="69"/>
        <v>9.5291560547608612E-3</v>
      </c>
      <c r="R82" s="9">
        <f t="shared" si="70"/>
        <v>1.9710000000000002E-2</v>
      </c>
      <c r="S82" s="13">
        <f t="shared" si="71"/>
        <v>0.4834680900436763</v>
      </c>
      <c r="T82" s="2">
        <f t="shared" si="72"/>
        <v>0.01</v>
      </c>
      <c r="U82" s="14">
        <f t="shared" si="73"/>
        <v>4.8346809004367634E-3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2.6434680900436765E-2</v>
      </c>
      <c r="AR82" s="9">
        <f t="shared" si="77"/>
        <v>10.950000000000001</v>
      </c>
      <c r="AS82" s="1">
        <f t="shared" si="78"/>
        <v>0.18</v>
      </c>
      <c r="AT82" s="1">
        <f t="shared" si="79"/>
        <v>128275</v>
      </c>
      <c r="AU82" s="1">
        <f t="shared" si="80"/>
        <v>44779322.920593821</v>
      </c>
    </row>
    <row r="83" spans="1:48" x14ac:dyDescent="0.15">
      <c r="C83" s="7">
        <v>10</v>
      </c>
      <c r="D83" s="7">
        <f t="shared" si="81"/>
        <v>12.0728834635342</v>
      </c>
      <c r="E83" s="10">
        <f t="shared" si="82"/>
        <v>16.393988747999899</v>
      </c>
      <c r="F83" s="7" t="s">
        <v>83</v>
      </c>
      <c r="G83" s="1">
        <v>11</v>
      </c>
      <c r="H83" s="9">
        <f t="shared" si="63"/>
        <v>12.0728834635342</v>
      </c>
      <c r="I83" s="9">
        <f t="shared" si="64"/>
        <v>285.22288346353417</v>
      </c>
      <c r="J83" s="9">
        <f t="shared" si="65"/>
        <v>7.8792510376093E-2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0.33320612855319154</v>
      </c>
      <c r="O83" s="9">
        <f t="shared" si="83"/>
        <v>0.12703716466069431</v>
      </c>
      <c r="P83" s="9">
        <f t="shared" si="68"/>
        <v>1.0009577114677192E-2</v>
      </c>
      <c r="Q83" s="12">
        <f t="shared" si="69"/>
        <v>1.8017238806418943E-3</v>
      </c>
      <c r="R83" s="9">
        <f t="shared" si="70"/>
        <v>1.9710000000000002E-2</v>
      </c>
      <c r="S83" s="13">
        <f t="shared" si="71"/>
        <v>9.1411663147736896E-2</v>
      </c>
      <c r="T83" s="2">
        <f t="shared" si="72"/>
        <v>0.01</v>
      </c>
      <c r="U83" s="14">
        <f t="shared" si="73"/>
        <v>9.1411663147736896E-4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1.3514116631477368E-2</v>
      </c>
      <c r="AR83" s="9">
        <f t="shared" si="77"/>
        <v>10.950000000000001</v>
      </c>
      <c r="AS83" s="1">
        <f t="shared" si="78"/>
        <v>0.18</v>
      </c>
      <c r="AT83" s="1">
        <f t="shared" si="79"/>
        <v>128275</v>
      </c>
      <c r="AU83" s="1">
        <f t="shared" si="80"/>
        <v>22892388.786788572</v>
      </c>
    </row>
    <row r="84" spans="1:48" x14ac:dyDescent="0.15">
      <c r="C84" s="7">
        <v>11</v>
      </c>
      <c r="D84" s="7">
        <f t="shared" si="81"/>
        <v>4.7157150855547396</v>
      </c>
      <c r="E84" s="10">
        <f t="shared" si="82"/>
        <v>12.0728834635342</v>
      </c>
      <c r="F84" s="7" t="s">
        <v>85</v>
      </c>
      <c r="G84" s="1">
        <v>12</v>
      </c>
      <c r="H84" s="9">
        <f t="shared" si="63"/>
        <v>4.7157150855547396</v>
      </c>
      <c r="I84" s="9">
        <f t="shared" si="64"/>
        <v>277.86571508555471</v>
      </c>
      <c r="J84" s="9">
        <f t="shared" si="65"/>
        <v>3.1910832739222635E-2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0.22652758754601712</v>
      </c>
      <c r="P84" s="9">
        <f t="shared" si="68"/>
        <v>7.2286839570005644E-3</v>
      </c>
      <c r="Q84" s="12">
        <f t="shared" si="69"/>
        <v>1.3011631122601015E-3</v>
      </c>
      <c r="R84" s="9">
        <f t="shared" si="70"/>
        <v>1.9710000000000002E-2</v>
      </c>
      <c r="S84" s="13">
        <f t="shared" si="71"/>
        <v>6.6015378602744867E-2</v>
      </c>
      <c r="T84" s="2">
        <f t="shared" si="72"/>
        <v>0.01</v>
      </c>
      <c r="U84" s="14">
        <f t="shared" si="73"/>
        <v>6.6015378602744866E-4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1.3260153786027448E-2</v>
      </c>
      <c r="AR84" s="9">
        <f t="shared" si="77"/>
        <v>10.950000000000001</v>
      </c>
      <c r="AS84" s="1">
        <f t="shared" si="78"/>
        <v>0.18</v>
      </c>
      <c r="AT84" s="1">
        <f t="shared" si="79"/>
        <v>128275</v>
      </c>
      <c r="AU84" s="1">
        <f t="shared" si="80"/>
        <v>22462185.588608604</v>
      </c>
      <c r="AV84" s="1">
        <f>SUM(AU73:AU84)</f>
        <v>373765478.45735741</v>
      </c>
    </row>
    <row r="85" spans="1:48" x14ac:dyDescent="0.15">
      <c r="C85" s="7">
        <v>12</v>
      </c>
      <c r="D85" s="7">
        <f t="shared" si="81"/>
        <v>-0.649174379181363</v>
      </c>
      <c r="E85" s="10">
        <f t="shared" si="82"/>
        <v>4.7157150855547396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1.7134814118387101</v>
      </c>
      <c r="E89" s="7"/>
      <c r="F89" s="7"/>
      <c r="G89" s="1">
        <v>1</v>
      </c>
      <c r="H89" s="9">
        <f t="shared" ref="H89:H100" si="84">E90</f>
        <v>1.7134814118387101</v>
      </c>
      <c r="I89" s="9">
        <f t="shared" ref="I89:I100" si="85">H89+273.15</f>
        <v>274.86348141183868</v>
      </c>
      <c r="J89" s="9">
        <f t="shared" ref="J89:J100" si="86">EXP(($C$15*(I89-$C$13))/($C$16*I89*$C$13))</f>
        <v>2.1762790670240183E-2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0.11545758927305849</v>
      </c>
      <c r="Q89" s="12">
        <f t="shared" ref="Q89:Q100" si="90">P89*$B$91</f>
        <v>5.1955915172876323E-2</v>
      </c>
      <c r="R89" s="9">
        <f t="shared" ref="R89:R100" si="91">L89*$B$91</f>
        <v>2.3873737500000001</v>
      </c>
      <c r="S89" s="13">
        <f t="shared" ref="S89:S100" si="92">Q89/R89</f>
        <v>2.1762790670240183E-2</v>
      </c>
      <c r="T89" s="2">
        <f t="shared" ref="T89:T100" si="93">$B$90/100</f>
        <v>0.51</v>
      </c>
      <c r="U89" s="14">
        <f t="shared" ref="U89:U100" si="94">S89*T89</f>
        <v>1.1099023241822494E-2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3.3683355507409481E-2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327108.33333333331</v>
      </c>
      <c r="AN89" s="1">
        <f t="shared" ref="AN89:AN100" si="99">AM89*10000*AK89*AJ89</f>
        <v>1146158505.8917258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0.15056946500031201</v>
      </c>
      <c r="E90" s="10">
        <f t="shared" ref="E90:E101" si="101">D89</f>
        <v>1.7134814118387101</v>
      </c>
      <c r="F90" s="7" t="s">
        <v>83</v>
      </c>
      <c r="G90" s="1">
        <v>2</v>
      </c>
      <c r="H90" s="9">
        <f t="shared" si="84"/>
        <v>0.15056946500031201</v>
      </c>
      <c r="I90" s="9">
        <f t="shared" si="85"/>
        <v>273.30056946500031</v>
      </c>
      <c r="J90" s="9">
        <f t="shared" si="86"/>
        <v>1.7771987239849955E-2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10.495092410726942</v>
      </c>
      <c r="P90" s="9">
        <f t="shared" si="89"/>
        <v>0.18651864840448532</v>
      </c>
      <c r="Q90" s="12">
        <f t="shared" si="90"/>
        <v>8.3933391782018391E-2</v>
      </c>
      <c r="R90" s="9">
        <f t="shared" si="91"/>
        <v>2.3873737500000001</v>
      </c>
      <c r="S90" s="13">
        <f t="shared" si="92"/>
        <v>3.5157206441604874E-2</v>
      </c>
      <c r="T90" s="2">
        <f t="shared" si="93"/>
        <v>0.51</v>
      </c>
      <c r="U90" s="14">
        <f t="shared" si="94"/>
        <v>1.7930175285218487E-2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3.574294784849337E-2</v>
      </c>
      <c r="AK90" s="9">
        <f t="shared" si="96"/>
        <v>10.4025</v>
      </c>
      <c r="AL90" s="1">
        <f t="shared" si="97"/>
        <v>0.45</v>
      </c>
      <c r="AM90" s="17">
        <f t="shared" si="98"/>
        <v>327108.33333333331</v>
      </c>
      <c r="AN90" s="1">
        <f t="shared" si="99"/>
        <v>1216241169.7131341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-0.54670571533526302</v>
      </c>
      <c r="E91" s="10">
        <f t="shared" si="101"/>
        <v>0.15056946500031201</v>
      </c>
      <c r="F91" s="7" t="s">
        <v>83</v>
      </c>
      <c r="G91" s="1">
        <v>3</v>
      </c>
      <c r="H91" s="9">
        <f t="shared" si="84"/>
        <v>-0.54670571533526302</v>
      </c>
      <c r="I91" s="9">
        <f t="shared" si="85"/>
        <v>272.60329428466474</v>
      </c>
      <c r="J91" s="9">
        <f t="shared" si="86"/>
        <v>1.6224074223663197E-2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15.613848762322457</v>
      </c>
      <c r="P91" s="9">
        <f t="shared" si="89"/>
        <v>0.25332024123697128</v>
      </c>
      <c r="Q91" s="12">
        <f t="shared" si="90"/>
        <v>0.11399410855663708</v>
      </c>
      <c r="R91" s="9">
        <f t="shared" si="91"/>
        <v>2.3873737500000001</v>
      </c>
      <c r="S91" s="13">
        <f t="shared" si="92"/>
        <v>4.7748748413036321E-2</v>
      </c>
      <c r="T91" s="2">
        <f t="shared" si="93"/>
        <v>0.51</v>
      </c>
      <c r="U91" s="14">
        <f t="shared" si="94"/>
        <v>2.4351861690648523E-2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3.7679086299730533E-2</v>
      </c>
      <c r="AK91" s="9">
        <f t="shared" si="96"/>
        <v>10.4025</v>
      </c>
      <c r="AL91" s="1">
        <f t="shared" si="97"/>
        <v>0.45</v>
      </c>
      <c r="AM91" s="17">
        <f t="shared" si="98"/>
        <v>327108.33333333331</v>
      </c>
      <c r="AN91" s="1">
        <f t="shared" si="99"/>
        <v>1282123013.1649051</v>
      </c>
    </row>
    <row r="92" spans="1:48" x14ac:dyDescent="0.15">
      <c r="C92" s="7">
        <v>3</v>
      </c>
      <c r="D92" s="7">
        <f t="shared" si="100"/>
        <v>2.6523850934142299</v>
      </c>
      <c r="E92" s="10">
        <f t="shared" si="101"/>
        <v>-0.54670571533526302</v>
      </c>
      <c r="F92" s="7" t="s">
        <v>83</v>
      </c>
      <c r="G92" s="1">
        <v>4</v>
      </c>
      <c r="H92" s="9">
        <f t="shared" si="84"/>
        <v>2.6523850934142299</v>
      </c>
      <c r="I92" s="9">
        <f t="shared" si="85"/>
        <v>275.80238509341422</v>
      </c>
      <c r="J92" s="9">
        <f t="shared" si="86"/>
        <v>2.4552030593617238E-2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20.665803521085486</v>
      </c>
      <c r="P92" s="9">
        <f t="shared" si="89"/>
        <v>0.50738744029137373</v>
      </c>
      <c r="Q92" s="12">
        <f t="shared" si="90"/>
        <v>0.22832434813111818</v>
      </c>
      <c r="R92" s="9">
        <f t="shared" si="91"/>
        <v>2.3873737500000001</v>
      </c>
      <c r="S92" s="13">
        <f t="shared" si="92"/>
        <v>9.5638292132146543E-2</v>
      </c>
      <c r="T92" s="2">
        <f t="shared" si="93"/>
        <v>0.51</v>
      </c>
      <c r="U92" s="14">
        <f t="shared" si="94"/>
        <v>4.8775528987394741E-2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4.5042821989699514E-2</v>
      </c>
      <c r="AK92" s="9">
        <f t="shared" si="96"/>
        <v>10.4025</v>
      </c>
      <c r="AL92" s="1">
        <f t="shared" si="97"/>
        <v>0.45</v>
      </c>
      <c r="AM92" s="17">
        <f t="shared" si="98"/>
        <v>327108.33333333331</v>
      </c>
      <c r="AN92" s="1">
        <f t="shared" si="99"/>
        <v>1532692119.7475269</v>
      </c>
    </row>
    <row r="93" spans="1:48" x14ac:dyDescent="0.15">
      <c r="C93" s="7">
        <v>4</v>
      </c>
      <c r="D93" s="7">
        <f t="shared" si="100"/>
        <v>14.5226600048038</v>
      </c>
      <c r="E93" s="10">
        <f t="shared" si="101"/>
        <v>2.6523850934142299</v>
      </c>
      <c r="F93" s="7" t="s">
        <v>83</v>
      </c>
      <c r="G93" s="1">
        <v>5</v>
      </c>
      <c r="H93" s="9">
        <f t="shared" si="84"/>
        <v>14.5226600048038</v>
      </c>
      <c r="I93" s="9">
        <f t="shared" si="85"/>
        <v>287.67266000480379</v>
      </c>
      <c r="J93" s="9">
        <f t="shared" si="86"/>
        <v>0.10537521791876113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19.150495276754405</v>
      </c>
      <c r="O93" s="9">
        <f t="shared" si="102"/>
        <v>6.313195804039708</v>
      </c>
      <c r="P93" s="9">
        <f t="shared" si="89"/>
        <v>0.66525438361449263</v>
      </c>
      <c r="Q93" s="12">
        <f t="shared" si="90"/>
        <v>0.29936447262652172</v>
      </c>
      <c r="R93" s="9">
        <f t="shared" si="91"/>
        <v>2.3873737500000001</v>
      </c>
      <c r="S93" s="13">
        <f t="shared" si="92"/>
        <v>0.12539489161532488</v>
      </c>
      <c r="T93" s="2">
        <f t="shared" si="93"/>
        <v>0.51</v>
      </c>
      <c r="U93" s="14">
        <f t="shared" si="94"/>
        <v>6.3951394723815697E-2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4.2192345509230435E-2</v>
      </c>
      <c r="AK93" s="9">
        <f t="shared" si="96"/>
        <v>10.4025</v>
      </c>
      <c r="AL93" s="1">
        <f t="shared" si="97"/>
        <v>0.45</v>
      </c>
      <c r="AM93" s="17">
        <f t="shared" si="98"/>
        <v>327108.33333333331</v>
      </c>
      <c r="AN93" s="1">
        <f t="shared" si="99"/>
        <v>1435697689.8661196</v>
      </c>
    </row>
    <row r="94" spans="1:48" x14ac:dyDescent="0.15">
      <c r="C94" s="7">
        <v>5</v>
      </c>
      <c r="D94" s="7">
        <f t="shared" si="100"/>
        <v>17.523110993767101</v>
      </c>
      <c r="E94" s="10">
        <f t="shared" si="101"/>
        <v>14.5226600048038</v>
      </c>
      <c r="F94" s="7" t="s">
        <v>85</v>
      </c>
      <c r="G94" s="1">
        <v>6</v>
      </c>
      <c r="H94" s="9">
        <f t="shared" si="84"/>
        <v>17.523110993767101</v>
      </c>
      <c r="I94" s="9">
        <f t="shared" si="85"/>
        <v>290.67311099376707</v>
      </c>
      <c r="J94" s="9">
        <f t="shared" si="86"/>
        <v>0.14944196726314379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10.953216420425216</v>
      </c>
      <c r="P94" s="9">
        <f t="shared" si="89"/>
        <v>1.6368702097273142</v>
      </c>
      <c r="Q94" s="12">
        <f t="shared" si="90"/>
        <v>0.73659159437729138</v>
      </c>
      <c r="R94" s="9">
        <f t="shared" si="91"/>
        <v>2.3873737500000001</v>
      </c>
      <c r="S94" s="13">
        <f t="shared" si="92"/>
        <v>0.30853635480296765</v>
      </c>
      <c r="T94" s="2">
        <f t="shared" si="93"/>
        <v>0.51</v>
      </c>
      <c r="U94" s="14">
        <f t="shared" si="94"/>
        <v>0.15735354094951351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7.3571092596278337E-2</v>
      </c>
      <c r="AK94" s="9">
        <f t="shared" si="96"/>
        <v>10.4025</v>
      </c>
      <c r="AL94" s="1">
        <f t="shared" si="97"/>
        <v>0.45</v>
      </c>
      <c r="AM94" s="17">
        <f t="shared" si="98"/>
        <v>327108.33333333331</v>
      </c>
      <c r="AN94" s="1">
        <f t="shared" si="99"/>
        <v>2503436260.927835</v>
      </c>
    </row>
    <row r="95" spans="1:48" x14ac:dyDescent="0.15">
      <c r="C95" s="7">
        <v>6</v>
      </c>
      <c r="D95" s="7">
        <f t="shared" si="100"/>
        <v>19.5234832467176</v>
      </c>
      <c r="E95" s="10">
        <f t="shared" si="101"/>
        <v>17.523110993767101</v>
      </c>
      <c r="F95" s="7" t="s">
        <v>83</v>
      </c>
      <c r="G95" s="1">
        <v>7</v>
      </c>
      <c r="H95" s="9">
        <f t="shared" si="84"/>
        <v>19.5234832467176</v>
      </c>
      <c r="I95" s="9">
        <f t="shared" si="85"/>
        <v>292.67348324671758</v>
      </c>
      <c r="J95" s="9">
        <f t="shared" si="86"/>
        <v>0.18789004560321076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14.621621210697901</v>
      </c>
      <c r="P95" s="9">
        <f t="shared" si="89"/>
        <v>2.7472570760709023</v>
      </c>
      <c r="Q95" s="12">
        <f t="shared" si="90"/>
        <v>1.236265684231906</v>
      </c>
      <c r="R95" s="9">
        <f t="shared" si="91"/>
        <v>2.3873737500000001</v>
      </c>
      <c r="S95" s="13">
        <f t="shared" si="92"/>
        <v>0.51783499933008226</v>
      </c>
      <c r="T95" s="2">
        <f t="shared" si="93"/>
        <v>0.51</v>
      </c>
      <c r="U95" s="14">
        <f t="shared" si="94"/>
        <v>0.26409584965834193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0.1260798986719901</v>
      </c>
      <c r="AK95" s="9">
        <f t="shared" si="96"/>
        <v>10.4025</v>
      </c>
      <c r="AL95" s="1">
        <f t="shared" si="97"/>
        <v>0.45</v>
      </c>
      <c r="AM95" s="17">
        <f t="shared" si="98"/>
        <v>327108.33333333331</v>
      </c>
      <c r="AN95" s="1">
        <f t="shared" si="99"/>
        <v>4290176738.8667789</v>
      </c>
    </row>
    <row r="96" spans="1:48" x14ac:dyDescent="0.15">
      <c r="C96" s="7">
        <v>7</v>
      </c>
      <c r="D96" s="7">
        <f t="shared" si="100"/>
        <v>20.286326911264901</v>
      </c>
      <c r="E96" s="10">
        <f t="shared" si="101"/>
        <v>19.5234832467176</v>
      </c>
      <c r="F96" s="7" t="s">
        <v>83</v>
      </c>
      <c r="G96" s="1">
        <v>8</v>
      </c>
      <c r="H96" s="9">
        <f t="shared" si="84"/>
        <v>20.286326911264901</v>
      </c>
      <c r="I96" s="9">
        <f t="shared" si="85"/>
        <v>293.43632691126487</v>
      </c>
      <c r="J96" s="9">
        <f t="shared" si="86"/>
        <v>0.20486363638355584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17.179639134626999</v>
      </c>
      <c r="P96" s="9">
        <f t="shared" si="89"/>
        <v>3.5194833448769316</v>
      </c>
      <c r="Q96" s="12">
        <f t="shared" si="90"/>
        <v>1.5837675051946192</v>
      </c>
      <c r="R96" s="9">
        <f t="shared" si="91"/>
        <v>2.3873737500000001</v>
      </c>
      <c r="S96" s="13">
        <f t="shared" si="92"/>
        <v>0.66339319731341573</v>
      </c>
      <c r="T96" s="2">
        <f t="shared" si="93"/>
        <v>0.51</v>
      </c>
      <c r="U96" s="14">
        <f t="shared" si="94"/>
        <v>0.33833053062984203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0.14846165498489738</v>
      </c>
      <c r="AK96" s="9">
        <f t="shared" si="96"/>
        <v>10.4025</v>
      </c>
      <c r="AL96" s="1">
        <f t="shared" si="97"/>
        <v>0.45</v>
      </c>
      <c r="AM96" s="17">
        <f t="shared" si="98"/>
        <v>327108.33333333331</v>
      </c>
      <c r="AN96" s="1">
        <f t="shared" si="99"/>
        <v>5051770706.8190365</v>
      </c>
    </row>
    <row r="97" spans="1:50" x14ac:dyDescent="0.15">
      <c r="C97" s="7">
        <v>8</v>
      </c>
      <c r="D97" s="7">
        <f t="shared" si="100"/>
        <v>22.0027097353423</v>
      </c>
      <c r="E97" s="10">
        <f t="shared" si="101"/>
        <v>20.286326911264901</v>
      </c>
      <c r="F97" s="7" t="s">
        <v>83</v>
      </c>
      <c r="G97" s="1">
        <v>9</v>
      </c>
      <c r="H97" s="9">
        <f t="shared" si="84"/>
        <v>22.0027097353423</v>
      </c>
      <c r="I97" s="9">
        <f t="shared" si="85"/>
        <v>295.15270973534228</v>
      </c>
      <c r="J97" s="9">
        <f t="shared" si="86"/>
        <v>0.24846585950884861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18.965430789750066</v>
      </c>
      <c r="P97" s="9">
        <f t="shared" si="89"/>
        <v>4.712262062130832</v>
      </c>
      <c r="Q97" s="12">
        <f t="shared" si="90"/>
        <v>2.1205179279588746</v>
      </c>
      <c r="R97" s="9">
        <f t="shared" si="91"/>
        <v>2.3873737500000001</v>
      </c>
      <c r="S97" s="13">
        <f t="shared" si="92"/>
        <v>0.88822201716797566</v>
      </c>
      <c r="T97" s="2">
        <f t="shared" si="93"/>
        <v>0.51</v>
      </c>
      <c r="U97" s="14">
        <f t="shared" si="94"/>
        <v>0.45299322875566761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0.18303245846983379</v>
      </c>
      <c r="AK97" s="9">
        <f t="shared" si="96"/>
        <v>10.4025</v>
      </c>
      <c r="AL97" s="1">
        <f t="shared" si="97"/>
        <v>0.45</v>
      </c>
      <c r="AM97" s="17">
        <f t="shared" si="98"/>
        <v>327108.33333333331</v>
      </c>
      <c r="AN97" s="1">
        <f t="shared" si="99"/>
        <v>6228126799.4017658</v>
      </c>
    </row>
    <row r="98" spans="1:50" x14ac:dyDescent="0.15">
      <c r="C98" s="7">
        <v>9</v>
      </c>
      <c r="D98" s="7">
        <f t="shared" si="100"/>
        <v>16.393988747999899</v>
      </c>
      <c r="E98" s="10">
        <f t="shared" si="101"/>
        <v>22.0027097353423</v>
      </c>
      <c r="F98" s="7" t="s">
        <v>83</v>
      </c>
      <c r="G98" s="1">
        <v>10</v>
      </c>
      <c r="H98" s="9">
        <f t="shared" si="84"/>
        <v>16.393988747999899</v>
      </c>
      <c r="I98" s="9">
        <f t="shared" si="85"/>
        <v>289.54398874799989</v>
      </c>
      <c r="J98" s="9">
        <f t="shared" si="86"/>
        <v>0.13114188465743962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19.558443727619235</v>
      </c>
      <c r="P98" s="9">
        <f t="shared" si="89"/>
        <v>2.5649311714064651</v>
      </c>
      <c r="Q98" s="12">
        <f t="shared" si="90"/>
        <v>1.1542190271329094</v>
      </c>
      <c r="R98" s="9">
        <f t="shared" si="91"/>
        <v>2.3873737500000001</v>
      </c>
      <c r="S98" s="13">
        <f t="shared" si="92"/>
        <v>0.48346809004367636</v>
      </c>
      <c r="T98" s="2">
        <f t="shared" si="93"/>
        <v>0.51</v>
      </c>
      <c r="U98" s="14">
        <f t="shared" si="94"/>
        <v>0.24656872592227494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0.1175894708655659</v>
      </c>
      <c r="AK98" s="9">
        <f t="shared" si="96"/>
        <v>10.4025</v>
      </c>
      <c r="AL98" s="1">
        <f t="shared" si="97"/>
        <v>0.45</v>
      </c>
      <c r="AM98" s="17">
        <f t="shared" si="98"/>
        <v>327108.33333333331</v>
      </c>
      <c r="AN98" s="1">
        <f t="shared" si="99"/>
        <v>4001269178.963726</v>
      </c>
    </row>
    <row r="99" spans="1:50" x14ac:dyDescent="0.15">
      <c r="C99" s="7">
        <v>10</v>
      </c>
      <c r="D99" s="7">
        <f t="shared" si="100"/>
        <v>12.0728834635342</v>
      </c>
      <c r="E99" s="10">
        <f t="shared" si="101"/>
        <v>16.393988747999899</v>
      </c>
      <c r="F99" s="7" t="s">
        <v>83</v>
      </c>
      <c r="G99" s="1">
        <v>11</v>
      </c>
      <c r="H99" s="9">
        <f t="shared" si="84"/>
        <v>12.0728834635342</v>
      </c>
      <c r="I99" s="9">
        <f t="shared" si="85"/>
        <v>285.22288346353417</v>
      </c>
      <c r="J99" s="9">
        <f t="shared" si="86"/>
        <v>7.8792510376093E-2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16.143836928402131</v>
      </c>
      <c r="O99" s="9">
        <f t="shared" si="102"/>
        <v>6.1549506278106421</v>
      </c>
      <c r="P99" s="9">
        <f t="shared" si="89"/>
        <v>0.48496401120611016</v>
      </c>
      <c r="Q99" s="12">
        <f t="shared" si="90"/>
        <v>0.21823380504274958</v>
      </c>
      <c r="R99" s="9">
        <f t="shared" si="91"/>
        <v>2.3873737500000001</v>
      </c>
      <c r="S99" s="13">
        <f t="shared" si="92"/>
        <v>9.1411663147736952E-2</v>
      </c>
      <c r="T99" s="2">
        <f t="shared" si="93"/>
        <v>0.51</v>
      </c>
      <c r="U99" s="14">
        <f t="shared" si="94"/>
        <v>4.6619948205345846E-2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4.4392914383911769E-2</v>
      </c>
      <c r="AK99" s="9">
        <f t="shared" si="96"/>
        <v>10.4025</v>
      </c>
      <c r="AL99" s="1">
        <f t="shared" si="97"/>
        <v>0.45</v>
      </c>
      <c r="AM99" s="17">
        <f t="shared" si="98"/>
        <v>327108.33333333331</v>
      </c>
      <c r="AN99" s="1">
        <f t="shared" si="99"/>
        <v>1510577424.842695</v>
      </c>
    </row>
    <row r="100" spans="1:50" x14ac:dyDescent="0.15">
      <c r="C100" s="7">
        <v>11</v>
      </c>
      <c r="D100" s="7">
        <f t="shared" si="100"/>
        <v>4.7157150855547396</v>
      </c>
      <c r="E100" s="10">
        <f t="shared" si="101"/>
        <v>12.0728834635342</v>
      </c>
      <c r="F100" s="7" t="s">
        <v>85</v>
      </c>
      <c r="G100" s="1">
        <v>12</v>
      </c>
      <c r="H100" s="9">
        <f t="shared" si="84"/>
        <v>4.7157150855547396</v>
      </c>
      <c r="I100" s="9">
        <f t="shared" si="85"/>
        <v>277.86571508555471</v>
      </c>
      <c r="J100" s="9">
        <f t="shared" si="86"/>
        <v>3.1910832739222635E-2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10.975261616604532</v>
      </c>
      <c r="P100" s="9">
        <f t="shared" si="89"/>
        <v>0.35022973771667748</v>
      </c>
      <c r="Q100" s="12">
        <f t="shared" si="90"/>
        <v>0.15760338197250487</v>
      </c>
      <c r="R100" s="9">
        <f t="shared" si="91"/>
        <v>2.3873737500000001</v>
      </c>
      <c r="S100" s="13">
        <f t="shared" si="92"/>
        <v>6.6015378602744909E-2</v>
      </c>
      <c r="T100" s="2">
        <f t="shared" si="93"/>
        <v>0.51</v>
      </c>
      <c r="U100" s="14">
        <f t="shared" si="94"/>
        <v>3.3667843087399903E-2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4.0487854690851074E-2</v>
      </c>
      <c r="AK100" s="9">
        <f t="shared" si="96"/>
        <v>10.4025</v>
      </c>
      <c r="AL100" s="1">
        <f t="shared" si="97"/>
        <v>0.45</v>
      </c>
      <c r="AM100" s="17">
        <f t="shared" si="98"/>
        <v>327108.33333333331</v>
      </c>
      <c r="AN100" s="1">
        <f t="shared" si="99"/>
        <v>1377698223.3560176</v>
      </c>
      <c r="AO100" s="1">
        <f>SUM(AN89:AN100)</f>
        <v>31575967831.561264</v>
      </c>
    </row>
    <row r="101" spans="1:50" x14ac:dyDescent="0.15">
      <c r="C101" s="7">
        <v>12</v>
      </c>
      <c r="D101" s="7">
        <f t="shared" si="100"/>
        <v>-0.649174379181363</v>
      </c>
      <c r="E101" s="10">
        <f t="shared" si="101"/>
        <v>4.7157150855547396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1.7134814118387101</v>
      </c>
      <c r="E105" s="7"/>
      <c r="F105" s="7"/>
      <c r="G105" s="1">
        <v>1</v>
      </c>
      <c r="H105" s="9">
        <f t="shared" ref="H105:H116" si="103">E106</f>
        <v>1.7134814118387101</v>
      </c>
      <c r="I105" s="9">
        <f t="shared" ref="I105:I116" si="104">H105+273.15</f>
        <v>274.86348141183868</v>
      </c>
      <c r="J105" s="9">
        <f t="shared" ref="J105:J116" si="105">EXP(($C$15*(I105-$C$13))/($C$16*I105*$C$13))</f>
        <v>2.1762790670240183E-2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1.4099898981256638E-2</v>
      </c>
      <c r="Q105" s="12">
        <f t="shared" ref="Q105:Q116" si="109">P105*$B$107</f>
        <v>4.2299696943769909E-3</v>
      </c>
      <c r="R105" s="9">
        <f t="shared" ref="R105:R116" si="110">L105*$B$107</f>
        <v>0.19436706250000002</v>
      </c>
      <c r="S105" s="13">
        <f t="shared" ref="S105:S116" si="111">Q105/R105</f>
        <v>2.1762790670240183E-2</v>
      </c>
      <c r="T105" s="2">
        <f t="shared" ref="T105:T116" si="112">$B$106/100</f>
        <v>0.01</v>
      </c>
      <c r="U105" s="14">
        <f t="shared" ref="U105:U116" si="113">S105*T105</f>
        <v>2.1762790670240185E-4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5.7076279067024022E-3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40061.666666666664</v>
      </c>
      <c r="AX105" s="1">
        <f t="shared" ref="AX105:AX116" si="120">AW105*10000*AV105*0.67*AU105*AT105</f>
        <v>29777082.189558044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0.15056946500031201</v>
      </c>
      <c r="E106" s="10">
        <f t="shared" ref="E106:E117" si="122">D105</f>
        <v>1.7134814118387101</v>
      </c>
      <c r="F106" s="7" t="s">
        <v>83</v>
      </c>
      <c r="G106" s="1">
        <v>2</v>
      </c>
      <c r="H106" s="9">
        <f t="shared" si="103"/>
        <v>0.15056946500031201</v>
      </c>
      <c r="I106" s="9">
        <f t="shared" si="104"/>
        <v>273.30056946500031</v>
      </c>
      <c r="J106" s="9">
        <f t="shared" si="105"/>
        <v>1.7771987239849955E-2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1.2816805176854102</v>
      </c>
      <c r="P106" s="9">
        <f t="shared" si="108"/>
        <v>2.2778009805869397E-2</v>
      </c>
      <c r="Q106" s="12">
        <f t="shared" si="109"/>
        <v>6.8334029417608192E-3</v>
      </c>
      <c r="R106" s="9">
        <f t="shared" si="110"/>
        <v>0.19436706250000002</v>
      </c>
      <c r="S106" s="13">
        <f t="shared" si="111"/>
        <v>3.5157206441604881E-2</v>
      </c>
      <c r="T106" s="2">
        <f t="shared" si="112"/>
        <v>0.01</v>
      </c>
      <c r="U106" s="14">
        <f t="shared" si="113"/>
        <v>3.515720644160488E-4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5.8415720644160486E-3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40061.666666666664</v>
      </c>
      <c r="AX106" s="1">
        <f t="shared" si="120"/>
        <v>30475877.951693617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-0.54670571533526302</v>
      </c>
      <c r="E107" s="10">
        <f t="shared" si="122"/>
        <v>0.15056946500031201</v>
      </c>
      <c r="F107" s="7" t="s">
        <v>83</v>
      </c>
      <c r="G107" s="1">
        <v>3</v>
      </c>
      <c r="H107" s="9">
        <f t="shared" si="103"/>
        <v>-0.54670571533526302</v>
      </c>
      <c r="I107" s="9">
        <f t="shared" si="104"/>
        <v>272.60329428466474</v>
      </c>
      <c r="J107" s="9">
        <f t="shared" si="105"/>
        <v>1.6224074223663197E-2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1.9067927162128744</v>
      </c>
      <c r="P107" s="9">
        <f t="shared" si="108"/>
        <v>3.0935946556978029E-2</v>
      </c>
      <c r="Q107" s="12">
        <f t="shared" si="109"/>
        <v>9.2807839670934079E-3</v>
      </c>
      <c r="R107" s="9">
        <f t="shared" si="110"/>
        <v>0.19436706250000002</v>
      </c>
      <c r="S107" s="13">
        <f t="shared" si="111"/>
        <v>4.7748748413036321E-2</v>
      </c>
      <c r="T107" s="2">
        <f t="shared" si="112"/>
        <v>0.01</v>
      </c>
      <c r="U107" s="14">
        <f t="shared" si="113"/>
        <v>4.774874841303632E-4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5.967487484130363E-3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40061.666666666664</v>
      </c>
      <c r="AX107" s="1">
        <f t="shared" si="120"/>
        <v>31132787.242743053</v>
      </c>
    </row>
    <row r="108" spans="1:50" x14ac:dyDescent="0.15">
      <c r="C108" s="7">
        <v>3</v>
      </c>
      <c r="D108" s="7">
        <f t="shared" si="121"/>
        <v>2.6523850934142299</v>
      </c>
      <c r="E108" s="10">
        <f t="shared" si="122"/>
        <v>-0.54670571533526302</v>
      </c>
      <c r="F108" s="7" t="s">
        <v>83</v>
      </c>
      <c r="G108" s="1">
        <v>4</v>
      </c>
      <c r="H108" s="9">
        <f t="shared" si="103"/>
        <v>2.6523850934142299</v>
      </c>
      <c r="I108" s="9">
        <f t="shared" si="104"/>
        <v>275.80238509341422</v>
      </c>
      <c r="J108" s="9">
        <f t="shared" si="105"/>
        <v>2.4552030593617238E-2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2.5237469779892296</v>
      </c>
      <c r="P108" s="9">
        <f t="shared" si="108"/>
        <v>6.1963113014140613E-2</v>
      </c>
      <c r="Q108" s="12">
        <f t="shared" si="109"/>
        <v>1.8588933904242183E-2</v>
      </c>
      <c r="R108" s="9">
        <f t="shared" si="110"/>
        <v>0.19436706250000002</v>
      </c>
      <c r="S108" s="13">
        <f t="shared" si="111"/>
        <v>9.5638292132146516E-2</v>
      </c>
      <c r="T108" s="2">
        <f t="shared" si="112"/>
        <v>0.01</v>
      </c>
      <c r="U108" s="14">
        <f t="shared" si="113"/>
        <v>9.5638292132146517E-4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6.4463829213214649E-3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40061.666666666664</v>
      </c>
      <c r="AX108" s="1">
        <f t="shared" si="120"/>
        <v>33631217.243181288</v>
      </c>
    </row>
    <row r="109" spans="1:50" x14ac:dyDescent="0.15">
      <c r="C109" s="7">
        <v>4</v>
      </c>
      <c r="D109" s="7">
        <f t="shared" si="121"/>
        <v>14.5226600048038</v>
      </c>
      <c r="E109" s="10">
        <f t="shared" si="122"/>
        <v>2.6523850934142299</v>
      </c>
      <c r="F109" s="7" t="s">
        <v>83</v>
      </c>
      <c r="G109" s="1">
        <v>5</v>
      </c>
      <c r="H109" s="9">
        <f t="shared" si="103"/>
        <v>14.5226600048038</v>
      </c>
      <c r="I109" s="9">
        <f t="shared" si="104"/>
        <v>287.67266000480379</v>
      </c>
      <c r="J109" s="9">
        <f t="shared" si="105"/>
        <v>0.10537521791876113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2.3386946717263344</v>
      </c>
      <c r="O109" s="9">
        <f t="shared" si="123"/>
        <v>0.77097940158208811</v>
      </c>
      <c r="P109" s="9">
        <f t="shared" si="108"/>
        <v>8.1242122452588578E-2</v>
      </c>
      <c r="Q109" s="12">
        <f t="shared" si="109"/>
        <v>2.4372636735776571E-2</v>
      </c>
      <c r="R109" s="9">
        <f t="shared" si="110"/>
        <v>0.19436706250000002</v>
      </c>
      <c r="S109" s="13">
        <f t="shared" si="111"/>
        <v>0.12539489161532483</v>
      </c>
      <c r="T109" s="2">
        <f t="shared" si="112"/>
        <v>0.01</v>
      </c>
      <c r="U109" s="14">
        <f t="shared" si="113"/>
        <v>1.2539489161532483E-3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6.7439489161532484E-3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40061.666666666664</v>
      </c>
      <c r="AX109" s="1">
        <f t="shared" si="120"/>
        <v>35183639.235252403</v>
      </c>
    </row>
    <row r="110" spans="1:50" x14ac:dyDescent="0.15">
      <c r="C110" s="7">
        <v>5</v>
      </c>
      <c r="D110" s="7">
        <f t="shared" si="121"/>
        <v>17.523110993767101</v>
      </c>
      <c r="E110" s="10">
        <f t="shared" si="122"/>
        <v>14.5226600048038</v>
      </c>
      <c r="F110" s="7" t="s">
        <v>85</v>
      </c>
      <c r="G110" s="1">
        <v>6</v>
      </c>
      <c r="H110" s="9">
        <f t="shared" si="103"/>
        <v>17.523110993767101</v>
      </c>
      <c r="I110" s="9">
        <f t="shared" si="104"/>
        <v>290.67311099376707</v>
      </c>
      <c r="J110" s="9">
        <f t="shared" si="105"/>
        <v>0.14944196726314379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1.3376274874628331</v>
      </c>
      <c r="P110" s="9">
        <f t="shared" si="108"/>
        <v>0.19989768319170198</v>
      </c>
      <c r="Q110" s="12">
        <f t="shared" si="109"/>
        <v>5.9969304957510593E-2</v>
      </c>
      <c r="R110" s="9">
        <f t="shared" si="110"/>
        <v>0.19436706250000002</v>
      </c>
      <c r="S110" s="13">
        <f t="shared" si="111"/>
        <v>0.30853635480296765</v>
      </c>
      <c r="T110" s="2">
        <f t="shared" si="112"/>
        <v>0.01</v>
      </c>
      <c r="U110" s="14">
        <f t="shared" si="113"/>
        <v>3.0853635480296766E-3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8.5753635480296762E-3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40061.666666666664</v>
      </c>
      <c r="AX110" s="1">
        <f t="shared" si="120"/>
        <v>44738253.67543073</v>
      </c>
    </row>
    <row r="111" spans="1:50" x14ac:dyDescent="0.15">
      <c r="C111" s="7">
        <v>6</v>
      </c>
      <c r="D111" s="7">
        <f t="shared" si="121"/>
        <v>19.5234832467176</v>
      </c>
      <c r="E111" s="10">
        <f t="shared" si="122"/>
        <v>17.523110993767101</v>
      </c>
      <c r="F111" s="7" t="s">
        <v>83</v>
      </c>
      <c r="G111" s="1">
        <v>7</v>
      </c>
      <c r="H111" s="9">
        <f t="shared" si="103"/>
        <v>19.5234832467176</v>
      </c>
      <c r="I111" s="9">
        <f t="shared" si="104"/>
        <v>292.67348324671758</v>
      </c>
      <c r="J111" s="9">
        <f t="shared" si="105"/>
        <v>0.18789004560321076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1.7856200126044648</v>
      </c>
      <c r="P111" s="9">
        <f t="shared" si="108"/>
        <v>0.33550022559825865</v>
      </c>
      <c r="Q111" s="12">
        <f t="shared" si="109"/>
        <v>0.1006500676794776</v>
      </c>
      <c r="R111" s="9">
        <f t="shared" si="110"/>
        <v>0.19436706250000002</v>
      </c>
      <c r="S111" s="13">
        <f t="shared" si="111"/>
        <v>0.51783499933008237</v>
      </c>
      <c r="T111" s="2">
        <f t="shared" si="112"/>
        <v>0.01</v>
      </c>
      <c r="U111" s="14">
        <f t="shared" si="113"/>
        <v>5.178349993300824E-3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1.5128349993300823E-2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40061.666666666664</v>
      </c>
      <c r="AX111" s="1">
        <f t="shared" si="120"/>
        <v>78925628.7386792</v>
      </c>
    </row>
    <row r="112" spans="1:50" x14ac:dyDescent="0.15">
      <c r="C112" s="7">
        <v>7</v>
      </c>
      <c r="D112" s="7">
        <f t="shared" si="121"/>
        <v>20.286326911264901</v>
      </c>
      <c r="E112" s="10">
        <f t="shared" si="122"/>
        <v>19.5234832467176</v>
      </c>
      <c r="F112" s="7" t="s">
        <v>83</v>
      </c>
      <c r="G112" s="1">
        <v>8</v>
      </c>
      <c r="H112" s="9">
        <f t="shared" si="103"/>
        <v>20.286326911264901</v>
      </c>
      <c r="I112" s="9">
        <f t="shared" si="104"/>
        <v>293.43632691126487</v>
      </c>
      <c r="J112" s="9">
        <f t="shared" si="105"/>
        <v>0.20486363638355584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2.0980099953395399</v>
      </c>
      <c r="P112" s="9">
        <f t="shared" si="108"/>
        <v>0.42980595681430517</v>
      </c>
      <c r="Q112" s="12">
        <f t="shared" si="109"/>
        <v>0.12894178704429154</v>
      </c>
      <c r="R112" s="9">
        <f t="shared" si="110"/>
        <v>0.19436706250000002</v>
      </c>
      <c r="S112" s="13">
        <f t="shared" si="111"/>
        <v>0.66339319731341584</v>
      </c>
      <c r="T112" s="2">
        <f t="shared" si="112"/>
        <v>0.01</v>
      </c>
      <c r="U112" s="14">
        <f t="shared" si="113"/>
        <v>6.6339319731341584E-3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1.658393197313416E-2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40061.666666666664</v>
      </c>
      <c r="AX112" s="1">
        <f t="shared" si="120"/>
        <v>86519498.723833576</v>
      </c>
    </row>
    <row r="113" spans="1:53" x14ac:dyDescent="0.15">
      <c r="C113" s="7">
        <v>8</v>
      </c>
      <c r="D113" s="7">
        <f t="shared" si="121"/>
        <v>22.0027097353423</v>
      </c>
      <c r="E113" s="10">
        <f t="shared" si="122"/>
        <v>20.286326911264901</v>
      </c>
      <c r="F113" s="7" t="s">
        <v>83</v>
      </c>
      <c r="G113" s="1">
        <v>9</v>
      </c>
      <c r="H113" s="9">
        <f t="shared" si="103"/>
        <v>22.0027097353423</v>
      </c>
      <c r="I113" s="9">
        <f t="shared" si="104"/>
        <v>295.15270973534228</v>
      </c>
      <c r="J113" s="9">
        <f t="shared" si="105"/>
        <v>0.24846585950884861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2.3160942468585684</v>
      </c>
      <c r="P113" s="9">
        <f t="shared" si="108"/>
        <v>0.57547034774921357</v>
      </c>
      <c r="Q113" s="12">
        <f t="shared" si="109"/>
        <v>0.17264110432476407</v>
      </c>
      <c r="R113" s="9">
        <f t="shared" si="110"/>
        <v>0.19436706250000002</v>
      </c>
      <c r="S113" s="13">
        <f t="shared" si="111"/>
        <v>0.88822201716797589</v>
      </c>
      <c r="T113" s="2">
        <f t="shared" si="112"/>
        <v>0.01</v>
      </c>
      <c r="U113" s="14">
        <f t="shared" si="113"/>
        <v>8.8822201716797586E-3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1.8832220171679757E-2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40061.666666666664</v>
      </c>
      <c r="AX113" s="1">
        <f t="shared" si="120"/>
        <v>98248970.856256574</v>
      </c>
    </row>
    <row r="114" spans="1:53" x14ac:dyDescent="0.15">
      <c r="C114" s="7">
        <v>9</v>
      </c>
      <c r="D114" s="7">
        <f t="shared" si="121"/>
        <v>16.393988747999899</v>
      </c>
      <c r="E114" s="10">
        <f t="shared" si="122"/>
        <v>22.0027097353423</v>
      </c>
      <c r="F114" s="7" t="s">
        <v>83</v>
      </c>
      <c r="G114" s="1">
        <v>10</v>
      </c>
      <c r="H114" s="9">
        <f t="shared" si="103"/>
        <v>16.393988747999899</v>
      </c>
      <c r="I114" s="9">
        <f t="shared" si="104"/>
        <v>289.54398874799989</v>
      </c>
      <c r="J114" s="9">
        <f t="shared" si="105"/>
        <v>0.13114188465743962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2.3885141074426883</v>
      </c>
      <c r="P114" s="9">
        <f t="shared" si="108"/>
        <v>0.31323424158091639</v>
      </c>
      <c r="Q114" s="12">
        <f t="shared" si="109"/>
        <v>9.3970272474274918E-2</v>
      </c>
      <c r="R114" s="9">
        <f t="shared" si="110"/>
        <v>0.19436706250000002</v>
      </c>
      <c r="S114" s="13">
        <f t="shared" si="111"/>
        <v>0.48346809004367658</v>
      </c>
      <c r="T114" s="2">
        <f t="shared" si="112"/>
        <v>0.01</v>
      </c>
      <c r="U114" s="14">
        <f t="shared" si="113"/>
        <v>4.834680900436766E-3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1.4784680900436765E-2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40061.666666666664</v>
      </c>
      <c r="AX114" s="1">
        <f t="shared" si="120"/>
        <v>77132683.754965931</v>
      </c>
    </row>
    <row r="115" spans="1:53" x14ac:dyDescent="0.15">
      <c r="C115" s="7">
        <v>10</v>
      </c>
      <c r="D115" s="7">
        <f t="shared" si="121"/>
        <v>12.0728834635342</v>
      </c>
      <c r="E115" s="10">
        <f t="shared" si="122"/>
        <v>16.393988747999899</v>
      </c>
      <c r="F115" s="7" t="s">
        <v>83</v>
      </c>
      <c r="G115" s="1">
        <v>11</v>
      </c>
      <c r="H115" s="9">
        <f t="shared" si="103"/>
        <v>12.0728834635342</v>
      </c>
      <c r="I115" s="9">
        <f t="shared" si="104"/>
        <v>285.22288346353417</v>
      </c>
      <c r="J115" s="9">
        <f t="shared" si="105"/>
        <v>7.8792510376093E-2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1.9715158725686832</v>
      </c>
      <c r="O115" s="9">
        <f t="shared" si="123"/>
        <v>0.75165420162642249</v>
      </c>
      <c r="P115" s="9">
        <f t="shared" si="108"/>
        <v>5.9224721480883792E-2</v>
      </c>
      <c r="Q115" s="12">
        <f t="shared" si="109"/>
        <v>1.7767416444265136E-2</v>
      </c>
      <c r="R115" s="9">
        <f t="shared" si="110"/>
        <v>0.19436706250000002</v>
      </c>
      <c r="S115" s="13">
        <f t="shared" si="111"/>
        <v>9.1411663147736952E-2</v>
      </c>
      <c r="T115" s="2">
        <f t="shared" si="112"/>
        <v>0.01</v>
      </c>
      <c r="U115" s="14">
        <f t="shared" si="113"/>
        <v>9.141166314773695E-4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6.4041166314773692E-3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40061.666666666664</v>
      </c>
      <c r="AX115" s="1">
        <f t="shared" si="120"/>
        <v>33410711.14027689</v>
      </c>
    </row>
    <row r="116" spans="1:53" x14ac:dyDescent="0.15">
      <c r="C116" s="7">
        <v>11</v>
      </c>
      <c r="D116" s="7">
        <f t="shared" si="121"/>
        <v>4.7157150855547396</v>
      </c>
      <c r="E116" s="10">
        <f t="shared" si="122"/>
        <v>12.0728834635342</v>
      </c>
      <c r="F116" s="7" t="s">
        <v>85</v>
      </c>
      <c r="G116" s="1">
        <v>12</v>
      </c>
      <c r="H116" s="9">
        <f t="shared" si="103"/>
        <v>4.7157150855547396</v>
      </c>
      <c r="I116" s="9">
        <f t="shared" si="104"/>
        <v>277.86571508555471</v>
      </c>
      <c r="J116" s="9">
        <f t="shared" si="105"/>
        <v>3.1910832739222635E-2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1.3403196884788722</v>
      </c>
      <c r="P116" s="9">
        <f t="shared" si="108"/>
        <v>4.2770717396136276E-2</v>
      </c>
      <c r="Q116" s="12">
        <f t="shared" si="109"/>
        <v>1.2831215218840883E-2</v>
      </c>
      <c r="R116" s="9">
        <f t="shared" si="110"/>
        <v>0.19436706250000002</v>
      </c>
      <c r="S116" s="13">
        <f t="shared" si="111"/>
        <v>6.6015378602744909E-2</v>
      </c>
      <c r="T116" s="2">
        <f t="shared" si="112"/>
        <v>0.01</v>
      </c>
      <c r="U116" s="14">
        <f t="shared" si="113"/>
        <v>6.601537860274491E-4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6.1501537860274491E-3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40061.666666666664</v>
      </c>
      <c r="AX116" s="1">
        <f t="shared" si="120"/>
        <v>32085769.738056891</v>
      </c>
      <c r="AY116" s="1">
        <f>SUM(AX105:AX116)</f>
        <v>611262120.48992825</v>
      </c>
    </row>
    <row r="117" spans="1:53" x14ac:dyDescent="0.15">
      <c r="C117" s="7">
        <v>12</v>
      </c>
      <c r="D117" s="7">
        <f t="shared" si="121"/>
        <v>-0.649174379181363</v>
      </c>
      <c r="E117" s="10">
        <f t="shared" si="122"/>
        <v>4.7157150855547396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1.7134814118387101</v>
      </c>
      <c r="E121" s="7"/>
      <c r="F121" s="7"/>
      <c r="G121" s="1">
        <v>1</v>
      </c>
      <c r="H121" s="9">
        <f t="shared" ref="H121:H132" si="124">E122</f>
        <v>1.7134814118387101</v>
      </c>
      <c r="I121" s="9">
        <f t="shared" ref="I121:I132" si="125">H121+273.15</f>
        <v>274.86348141183868</v>
      </c>
      <c r="J121" s="9">
        <f t="shared" ref="J121:J132" si="126">EXP(($C$15*(I121-$C$13))/($C$16*I121*$C$13))</f>
        <v>2.1762790670240183E-2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6.1958665038173806E-3</v>
      </c>
      <c r="Q121" s="12">
        <f t="shared" ref="Q121:Q132" si="130">P121*$B$123</f>
        <v>2.0446359462597359E-3</v>
      </c>
      <c r="R121" s="9">
        <f t="shared" ref="R121:R132" si="131">L121*$B$123</f>
        <v>9.3951000000000007E-2</v>
      </c>
      <c r="S121" s="13">
        <f t="shared" ref="S121:S132" si="132">Q121/R121</f>
        <v>2.1762790670240187E-2</v>
      </c>
      <c r="T121" s="2">
        <f t="shared" ref="T121:T132" si="133">$B$122/100</f>
        <v>0.01</v>
      </c>
      <c r="U121" s="14">
        <f t="shared" ref="U121:U132" si="134">S121*T121</f>
        <v>2.1762790670240188E-4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5.7076279067024022E-3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0.15056946500031201</v>
      </c>
      <c r="E122" s="10">
        <f t="shared" ref="E122:E133" si="145">D121</f>
        <v>1.7134814118387101</v>
      </c>
      <c r="F122" s="7" t="s">
        <v>83</v>
      </c>
      <c r="G122" s="1">
        <v>2</v>
      </c>
      <c r="H122" s="9">
        <f t="shared" si="124"/>
        <v>0.15056946500031201</v>
      </c>
      <c r="I122" s="9">
        <f t="shared" si="125"/>
        <v>273.30056946500031</v>
      </c>
      <c r="J122" s="9">
        <f t="shared" si="126"/>
        <v>1.7771987239849955E-2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0.56320413349618259</v>
      </c>
      <c r="P122" s="9">
        <f t="shared" si="129"/>
        <v>1.0009256673924908E-2</v>
      </c>
      <c r="Q122" s="12">
        <f t="shared" si="130"/>
        <v>3.3030547023952198E-3</v>
      </c>
      <c r="R122" s="9">
        <f t="shared" si="131"/>
        <v>9.3951000000000007E-2</v>
      </c>
      <c r="S122" s="13">
        <f t="shared" si="132"/>
        <v>3.5157206441604874E-2</v>
      </c>
      <c r="T122" s="2">
        <f t="shared" si="133"/>
        <v>0.01</v>
      </c>
      <c r="U122" s="14">
        <f t="shared" si="134"/>
        <v>3.5157206441604875E-4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5.8415720644160486E-3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-0.54670571533526302</v>
      </c>
      <c r="E123" s="10">
        <f t="shared" si="145"/>
        <v>0.15056946500031201</v>
      </c>
      <c r="F123" s="7" t="s">
        <v>83</v>
      </c>
      <c r="G123" s="1">
        <v>3</v>
      </c>
      <c r="H123" s="9">
        <f t="shared" si="124"/>
        <v>-0.54670571533526302</v>
      </c>
      <c r="I123" s="9">
        <f t="shared" si="125"/>
        <v>272.60329428466474</v>
      </c>
      <c r="J123" s="9">
        <f t="shared" si="126"/>
        <v>1.6224074223663197E-2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0.83789487682225761</v>
      </c>
      <c r="P123" s="9">
        <f t="shared" si="129"/>
        <v>1.3594068673191439E-2</v>
      </c>
      <c r="Q123" s="12">
        <f t="shared" si="130"/>
        <v>4.4860426621531752E-3</v>
      </c>
      <c r="R123" s="9">
        <f t="shared" si="131"/>
        <v>9.3951000000000007E-2</v>
      </c>
      <c r="S123" s="13">
        <f t="shared" si="132"/>
        <v>4.7748748413036314E-2</v>
      </c>
      <c r="T123" s="2">
        <f t="shared" si="133"/>
        <v>0.01</v>
      </c>
      <c r="U123" s="14">
        <f t="shared" si="134"/>
        <v>4.7748748413036315E-4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5.967487484130363E-3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2.6523850934142299</v>
      </c>
      <c r="E124" s="10">
        <f t="shared" si="145"/>
        <v>-0.54670571533526302</v>
      </c>
      <c r="F124" s="7" t="s">
        <v>83</v>
      </c>
      <c r="G124" s="1">
        <v>4</v>
      </c>
      <c r="H124" s="9">
        <f t="shared" si="124"/>
        <v>2.6523850934142299</v>
      </c>
      <c r="I124" s="9">
        <f t="shared" si="125"/>
        <v>275.80238509341422</v>
      </c>
      <c r="J124" s="9">
        <f t="shared" si="126"/>
        <v>2.4552030593617238E-2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1.1090008081490661</v>
      </c>
      <c r="P124" s="9">
        <f t="shared" si="129"/>
        <v>2.7228221770022112E-2</v>
      </c>
      <c r="Q124" s="12">
        <f t="shared" si="130"/>
        <v>8.9853131841072971E-3</v>
      </c>
      <c r="R124" s="9">
        <f t="shared" si="131"/>
        <v>9.3951000000000007E-2</v>
      </c>
      <c r="S124" s="13">
        <f t="shared" si="132"/>
        <v>9.5638292132146502E-2</v>
      </c>
      <c r="T124" s="2">
        <f t="shared" si="133"/>
        <v>0.01</v>
      </c>
      <c r="U124" s="14">
        <f t="shared" si="134"/>
        <v>9.5638292132146506E-4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6.4463829213214649E-3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14.5226600048038</v>
      </c>
      <c r="E125" s="10">
        <f t="shared" si="145"/>
        <v>2.6523850934142299</v>
      </c>
      <c r="F125" s="7" t="s">
        <v>83</v>
      </c>
      <c r="G125" s="1">
        <v>5</v>
      </c>
      <c r="H125" s="9">
        <f t="shared" si="124"/>
        <v>14.5226600048038</v>
      </c>
      <c r="I125" s="9">
        <f t="shared" si="125"/>
        <v>287.67266000480379</v>
      </c>
      <c r="J125" s="9">
        <f t="shared" si="126"/>
        <v>0.10537521791876113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1.0276839570600917</v>
      </c>
      <c r="O125" s="9">
        <f t="shared" si="146"/>
        <v>0.33878862931895215</v>
      </c>
      <c r="P125" s="9">
        <f t="shared" si="129"/>
        <v>3.5699925642882969E-2</v>
      </c>
      <c r="Q125" s="12">
        <f t="shared" si="130"/>
        <v>1.178097546215138E-2</v>
      </c>
      <c r="R125" s="9">
        <f t="shared" si="131"/>
        <v>9.3951000000000007E-2</v>
      </c>
      <c r="S125" s="13">
        <f t="shared" si="132"/>
        <v>0.1253948916153248</v>
      </c>
      <c r="T125" s="2">
        <f t="shared" si="133"/>
        <v>0.01</v>
      </c>
      <c r="U125" s="14">
        <f t="shared" si="134"/>
        <v>1.2539489161532481E-3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6.7439489161532484E-3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17.523110993767101</v>
      </c>
      <c r="E126" s="10">
        <f t="shared" si="145"/>
        <v>14.5226600048038</v>
      </c>
      <c r="F126" s="7" t="s">
        <v>85</v>
      </c>
      <c r="G126" s="1">
        <v>6</v>
      </c>
      <c r="H126" s="9">
        <f t="shared" si="124"/>
        <v>17.523110993767101</v>
      </c>
      <c r="I126" s="9">
        <f t="shared" si="125"/>
        <v>290.67311099376707</v>
      </c>
      <c r="J126" s="9">
        <f t="shared" si="126"/>
        <v>0.14944196726314379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0.58778870367606917</v>
      </c>
      <c r="P126" s="9">
        <f t="shared" si="129"/>
        <v>8.7840300212404854E-2</v>
      </c>
      <c r="Q126" s="12">
        <f t="shared" si="130"/>
        <v>2.8987299070093602E-2</v>
      </c>
      <c r="R126" s="9">
        <f t="shared" si="131"/>
        <v>9.3951000000000007E-2</v>
      </c>
      <c r="S126" s="13">
        <f t="shared" si="132"/>
        <v>0.30853635480296748</v>
      </c>
      <c r="T126" s="2">
        <f t="shared" si="133"/>
        <v>0.01</v>
      </c>
      <c r="U126" s="14">
        <f t="shared" si="134"/>
        <v>3.0853635480296748E-3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8.5753635480296762E-3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19.5234832467176</v>
      </c>
      <c r="E127" s="10">
        <f t="shared" si="145"/>
        <v>17.523110993767101</v>
      </c>
      <c r="F127" s="7" t="s">
        <v>83</v>
      </c>
      <c r="G127" s="1">
        <v>7</v>
      </c>
      <c r="H127" s="9">
        <f t="shared" si="124"/>
        <v>19.5234832467176</v>
      </c>
      <c r="I127" s="9">
        <f t="shared" si="125"/>
        <v>292.67348324671758</v>
      </c>
      <c r="J127" s="9">
        <f t="shared" si="126"/>
        <v>0.18789004560321076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0.78464840346366427</v>
      </c>
      <c r="P127" s="9">
        <f t="shared" si="129"/>
        <v>0.14742762430927439</v>
      </c>
      <c r="Q127" s="12">
        <f t="shared" si="130"/>
        <v>4.8651116022060549E-2</v>
      </c>
      <c r="R127" s="9">
        <f t="shared" si="131"/>
        <v>9.3951000000000007E-2</v>
      </c>
      <c r="S127" s="13">
        <f t="shared" si="132"/>
        <v>0.51783499933008215</v>
      </c>
      <c r="T127" s="2">
        <f t="shared" si="133"/>
        <v>0.01</v>
      </c>
      <c r="U127" s="14">
        <f t="shared" si="134"/>
        <v>5.1783499933008214E-3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1.5128349993300823E-2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20.286326911264901</v>
      </c>
      <c r="E128" s="10">
        <f t="shared" si="145"/>
        <v>19.5234832467176</v>
      </c>
      <c r="F128" s="7" t="s">
        <v>83</v>
      </c>
      <c r="G128" s="1">
        <v>8</v>
      </c>
      <c r="H128" s="9">
        <f t="shared" si="124"/>
        <v>20.286326911264901</v>
      </c>
      <c r="I128" s="9">
        <f t="shared" si="125"/>
        <v>293.43632691126487</v>
      </c>
      <c r="J128" s="9">
        <f t="shared" si="126"/>
        <v>0.20486363638355584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0.92192077915438986</v>
      </c>
      <c r="P128" s="9">
        <f t="shared" si="129"/>
        <v>0.1888680432751294</v>
      </c>
      <c r="Q128" s="12">
        <f t="shared" si="130"/>
        <v>6.2326454280792705E-2</v>
      </c>
      <c r="R128" s="9">
        <f t="shared" si="131"/>
        <v>9.3951000000000007E-2</v>
      </c>
      <c r="S128" s="13">
        <f t="shared" si="132"/>
        <v>0.66339319731341551</v>
      </c>
      <c r="T128" s="2">
        <f t="shared" si="133"/>
        <v>0.01</v>
      </c>
      <c r="U128" s="14">
        <f t="shared" si="134"/>
        <v>6.6339319731341549E-3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1.6583931973134156E-2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22.0027097353423</v>
      </c>
      <c r="E129" s="10">
        <f t="shared" si="145"/>
        <v>20.286326911264901</v>
      </c>
      <c r="F129" s="7" t="s">
        <v>83</v>
      </c>
      <c r="G129" s="1">
        <v>9</v>
      </c>
      <c r="H129" s="9">
        <f t="shared" si="124"/>
        <v>22.0027097353423</v>
      </c>
      <c r="I129" s="9">
        <f t="shared" si="125"/>
        <v>295.15270973534228</v>
      </c>
      <c r="J129" s="9">
        <f t="shared" si="126"/>
        <v>0.24846585950884861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1.0177527358792604</v>
      </c>
      <c r="P129" s="9">
        <f t="shared" si="129"/>
        <v>0.25287680828772263</v>
      </c>
      <c r="Q129" s="12">
        <f t="shared" si="130"/>
        <v>8.3449346734948471E-2</v>
      </c>
      <c r="R129" s="9">
        <f t="shared" si="131"/>
        <v>9.3951000000000007E-2</v>
      </c>
      <c r="S129" s="13">
        <f t="shared" si="132"/>
        <v>0.88822201716797544</v>
      </c>
      <c r="T129" s="2">
        <f t="shared" si="133"/>
        <v>0.01</v>
      </c>
      <c r="U129" s="14">
        <f t="shared" si="134"/>
        <v>8.8822201716797552E-3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1.8832220171679757E-2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16.393988747999899</v>
      </c>
      <c r="E130" s="10">
        <f t="shared" si="145"/>
        <v>22.0027097353423</v>
      </c>
      <c r="F130" s="7" t="s">
        <v>83</v>
      </c>
      <c r="G130" s="1">
        <v>10</v>
      </c>
      <c r="H130" s="9">
        <f t="shared" si="124"/>
        <v>16.393988747999899</v>
      </c>
      <c r="I130" s="9">
        <f t="shared" si="125"/>
        <v>289.54398874799989</v>
      </c>
      <c r="J130" s="9">
        <f t="shared" si="126"/>
        <v>0.13114188465743962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1.0495759275915377</v>
      </c>
      <c r="P130" s="9">
        <f t="shared" si="129"/>
        <v>0.13764336523543463</v>
      </c>
      <c r="Q130" s="12">
        <f t="shared" si="130"/>
        <v>4.5422310527693431E-2</v>
      </c>
      <c r="R130" s="9">
        <f t="shared" si="131"/>
        <v>9.3951000000000007E-2</v>
      </c>
      <c r="S130" s="13">
        <f t="shared" si="132"/>
        <v>0.48346809004367625</v>
      </c>
      <c r="T130" s="2">
        <f t="shared" si="133"/>
        <v>0.01</v>
      </c>
      <c r="U130" s="14">
        <f t="shared" si="134"/>
        <v>4.8346809004367625E-3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1.4784680900436761E-2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12.0728834635342</v>
      </c>
      <c r="E131" s="10">
        <f t="shared" si="145"/>
        <v>16.393988747999899</v>
      </c>
      <c r="F131" s="7" t="s">
        <v>83</v>
      </c>
      <c r="G131" s="1">
        <v>11</v>
      </c>
      <c r="H131" s="9">
        <f t="shared" si="124"/>
        <v>12.0728834635342</v>
      </c>
      <c r="I131" s="9">
        <f t="shared" si="125"/>
        <v>285.22288346353417</v>
      </c>
      <c r="J131" s="9">
        <f t="shared" si="126"/>
        <v>7.8792510376093E-2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0.86633593423829791</v>
      </c>
      <c r="O131" s="9">
        <f t="shared" si="146"/>
        <v>0.33029662811780525</v>
      </c>
      <c r="P131" s="9">
        <f t="shared" si="129"/>
        <v>2.60249004981607E-2</v>
      </c>
      <c r="Q131" s="12">
        <f t="shared" si="130"/>
        <v>8.5882171643930309E-3</v>
      </c>
      <c r="R131" s="9">
        <f t="shared" si="131"/>
        <v>9.3951000000000007E-2</v>
      </c>
      <c r="S131" s="13">
        <f t="shared" si="132"/>
        <v>9.141166314773691E-2</v>
      </c>
      <c r="T131" s="2">
        <f t="shared" si="133"/>
        <v>0.01</v>
      </c>
      <c r="U131" s="14">
        <f t="shared" si="134"/>
        <v>9.1411663147736907E-4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6.4041166314773692E-3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4.7157150855547396</v>
      </c>
      <c r="E132" s="10">
        <f t="shared" si="145"/>
        <v>12.0728834635342</v>
      </c>
      <c r="F132" s="7" t="s">
        <v>85</v>
      </c>
      <c r="G132" s="1">
        <v>12</v>
      </c>
      <c r="H132" s="9">
        <f t="shared" si="124"/>
        <v>4.7157150855547396</v>
      </c>
      <c r="I132" s="9">
        <f t="shared" si="125"/>
        <v>277.86571508555471</v>
      </c>
      <c r="J132" s="9">
        <f t="shared" si="126"/>
        <v>3.1910832739222635E-2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0.58897172761964445</v>
      </c>
      <c r="P132" s="9">
        <f t="shared" si="129"/>
        <v>1.8794578288201465E-2</v>
      </c>
      <c r="Q132" s="12">
        <f t="shared" si="130"/>
        <v>6.2022108351064836E-3</v>
      </c>
      <c r="R132" s="9">
        <f t="shared" si="131"/>
        <v>9.3951000000000007E-2</v>
      </c>
      <c r="S132" s="13">
        <f t="shared" si="132"/>
        <v>6.6015378602744867E-2</v>
      </c>
      <c r="T132" s="2">
        <f t="shared" si="133"/>
        <v>0.01</v>
      </c>
      <c r="U132" s="14">
        <f t="shared" si="134"/>
        <v>6.6015378602744866E-4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6.1501537860274491E-3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-0.649174379181363</v>
      </c>
      <c r="E133" s="10">
        <f t="shared" si="145"/>
        <v>4.7157150855547396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1.7134814118387101</v>
      </c>
      <c r="E136" s="7"/>
      <c r="F136" s="7"/>
      <c r="G136" s="1">
        <v>1</v>
      </c>
      <c r="H136" s="9">
        <f t="shared" ref="H136:H147" si="147">E137</f>
        <v>1.7134814118387101</v>
      </c>
      <c r="I136" s="9">
        <f t="shared" ref="I136:I147" si="148">H136+273.15</f>
        <v>274.86348141183868</v>
      </c>
      <c r="J136" s="9">
        <f t="shared" ref="J136:J147" si="149">EXP(($C$15*(I136-$C$13))/($C$16*I136*$C$13))</f>
        <v>2.1762790670240183E-2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1.6519000919098581E-2</v>
      </c>
      <c r="Q136" s="12">
        <f t="shared" ref="Q136:Q147" si="153">P136*$B$138</f>
        <v>4.2949402389656308E-3</v>
      </c>
      <c r="R136" s="9">
        <f t="shared" ref="R136:R147" si="154">L136*$B$138</f>
        <v>0.19735245833333334</v>
      </c>
      <c r="S136" s="13">
        <f t="shared" ref="S136:S147" si="155">Q136/R136</f>
        <v>2.176279067024018E-2</v>
      </c>
      <c r="T136" s="2">
        <f t="shared" ref="T136:T147" si="156">$B$137/100</f>
        <v>0.01</v>
      </c>
      <c r="U136" s="14">
        <f t="shared" ref="U136:U147" si="157">S136*T136</f>
        <v>2.1762790670240179E-4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5.7076279067024022E-3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0.15056946500031201</v>
      </c>
      <c r="E137" s="10">
        <f t="shared" ref="E137:E148" si="166">D136</f>
        <v>1.7134814118387101</v>
      </c>
      <c r="F137" s="7" t="s">
        <v>83</v>
      </c>
      <c r="G137" s="1">
        <v>2</v>
      </c>
      <c r="H137" s="9">
        <f t="shared" si="147"/>
        <v>0.15056946500031201</v>
      </c>
      <c r="I137" s="9">
        <f t="shared" si="148"/>
        <v>273.30056946500031</v>
      </c>
      <c r="J137" s="9">
        <f t="shared" si="149"/>
        <v>1.7771987239849955E-2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1.5015768324142349</v>
      </c>
      <c r="P137" s="9">
        <f t="shared" si="152"/>
        <v>2.6686004305320098E-2</v>
      </c>
      <c r="Q137" s="12">
        <f t="shared" si="153"/>
        <v>6.9383611193832261E-3</v>
      </c>
      <c r="R137" s="9">
        <f t="shared" si="154"/>
        <v>0.19735245833333334</v>
      </c>
      <c r="S137" s="13">
        <f t="shared" si="155"/>
        <v>3.5157206441604881E-2</v>
      </c>
      <c r="T137" s="2">
        <f t="shared" si="156"/>
        <v>0.01</v>
      </c>
      <c r="U137" s="14">
        <f t="shared" si="157"/>
        <v>3.515720644160488E-4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5.8415720644160486E-3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-0.54670571533526302</v>
      </c>
      <c r="E138" s="10">
        <f t="shared" si="166"/>
        <v>0.15056946500031201</v>
      </c>
      <c r="F138" s="7" t="s">
        <v>83</v>
      </c>
      <c r="G138" s="1">
        <v>3</v>
      </c>
      <c r="H138" s="9">
        <f t="shared" si="147"/>
        <v>-0.54670571533526302</v>
      </c>
      <c r="I138" s="9">
        <f t="shared" si="148"/>
        <v>272.60329428466474</v>
      </c>
      <c r="J138" s="9">
        <f t="shared" si="149"/>
        <v>1.6224074223663197E-2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2.2339387447755814</v>
      </c>
      <c r="P138" s="9">
        <f t="shared" si="152"/>
        <v>3.6243588006356027E-2</v>
      </c>
      <c r="Q138" s="12">
        <f t="shared" si="153"/>
        <v>9.4233328816525682E-3</v>
      </c>
      <c r="R138" s="9">
        <f t="shared" si="154"/>
        <v>0.19735245833333334</v>
      </c>
      <c r="S138" s="13">
        <f t="shared" si="155"/>
        <v>4.7748748413036328E-2</v>
      </c>
      <c r="T138" s="2">
        <f t="shared" si="156"/>
        <v>0.01</v>
      </c>
      <c r="U138" s="14">
        <f t="shared" si="157"/>
        <v>4.7748748413036331E-4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5.967487484130363E-3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2.6523850934142299</v>
      </c>
      <c r="E139" s="10">
        <f t="shared" si="166"/>
        <v>-0.54670571533526302</v>
      </c>
      <c r="F139" s="7" t="s">
        <v>83</v>
      </c>
      <c r="G139" s="1">
        <v>4</v>
      </c>
      <c r="H139" s="9">
        <f t="shared" si="147"/>
        <v>2.6523850934142299</v>
      </c>
      <c r="I139" s="9">
        <f t="shared" si="148"/>
        <v>275.80238509341422</v>
      </c>
      <c r="J139" s="9">
        <f t="shared" si="149"/>
        <v>2.4552030593617238E-2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2.9567430734358924</v>
      </c>
      <c r="P139" s="9">
        <f t="shared" si="152"/>
        <v>7.2594046396463885E-2</v>
      </c>
      <c r="Q139" s="12">
        <f t="shared" si="153"/>
        <v>1.887445206308061E-2</v>
      </c>
      <c r="R139" s="9">
        <f t="shared" si="154"/>
        <v>0.19735245833333334</v>
      </c>
      <c r="S139" s="13">
        <f t="shared" si="155"/>
        <v>9.563829213214653E-2</v>
      </c>
      <c r="T139" s="2">
        <f t="shared" si="156"/>
        <v>0.01</v>
      </c>
      <c r="U139" s="14">
        <f t="shared" si="157"/>
        <v>9.5638292132146528E-4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6.4463829213214649E-3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14.5226600048038</v>
      </c>
      <c r="E140" s="10">
        <f t="shared" si="166"/>
        <v>2.6523850934142299</v>
      </c>
      <c r="F140" s="7" t="s">
        <v>83</v>
      </c>
      <c r="G140" s="1">
        <v>5</v>
      </c>
      <c r="H140" s="9">
        <f t="shared" si="147"/>
        <v>14.5226600048038</v>
      </c>
      <c r="I140" s="9">
        <f t="shared" si="148"/>
        <v>287.67266000480379</v>
      </c>
      <c r="J140" s="9">
        <f t="shared" si="149"/>
        <v>0.10537521791876113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3.6431969437060951</v>
      </c>
      <c r="P140" s="9">
        <f t="shared" si="152"/>
        <v>0.38390267186399429</v>
      </c>
      <c r="Q140" s="12">
        <f t="shared" si="153"/>
        <v>9.9814694684638522E-2</v>
      </c>
      <c r="R140" s="9">
        <f t="shared" si="154"/>
        <v>0.19735245833333334</v>
      </c>
      <c r="S140" s="13">
        <f t="shared" si="155"/>
        <v>0.50576869185003492</v>
      </c>
      <c r="T140" s="2">
        <f t="shared" si="156"/>
        <v>0.01</v>
      </c>
      <c r="U140" s="14">
        <f t="shared" si="157"/>
        <v>5.0576869185003492E-3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1.0547686918500349E-2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17.523110993767101</v>
      </c>
      <c r="E141" s="10">
        <f t="shared" si="166"/>
        <v>14.5226600048038</v>
      </c>
      <c r="F141" s="7" t="s">
        <v>85</v>
      </c>
      <c r="G141" s="1">
        <v>6</v>
      </c>
      <c r="H141" s="9">
        <f t="shared" si="147"/>
        <v>17.523110993767101</v>
      </c>
      <c r="I141" s="9">
        <f t="shared" si="148"/>
        <v>290.67311099376707</v>
      </c>
      <c r="J141" s="9">
        <f t="shared" si="149"/>
        <v>0.14944196726314379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4.0183421885087673</v>
      </c>
      <c r="P141" s="9">
        <f t="shared" si="152"/>
        <v>0.60050896178723678</v>
      </c>
      <c r="Q141" s="12">
        <f t="shared" si="153"/>
        <v>0.15613233006468158</v>
      </c>
      <c r="R141" s="9">
        <f t="shared" si="154"/>
        <v>0.19735245833333334</v>
      </c>
      <c r="S141" s="13">
        <f t="shared" si="155"/>
        <v>0.79113445752456801</v>
      </c>
      <c r="T141" s="2">
        <f t="shared" si="156"/>
        <v>0.01</v>
      </c>
      <c r="U141" s="14">
        <f t="shared" si="157"/>
        <v>7.9113445752456799E-3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1.340134457524568E-2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19.5234832467176</v>
      </c>
      <c r="E142" s="10">
        <f t="shared" si="166"/>
        <v>17.523110993767101</v>
      </c>
      <c r="F142" s="7" t="s">
        <v>83</v>
      </c>
      <c r="G142" s="1">
        <v>7</v>
      </c>
      <c r="H142" s="9">
        <f t="shared" si="147"/>
        <v>19.5234832467176</v>
      </c>
      <c r="I142" s="9">
        <f t="shared" si="148"/>
        <v>292.67348324671758</v>
      </c>
      <c r="J142" s="9">
        <f t="shared" si="149"/>
        <v>0.18789004560321076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4.1768811433881972</v>
      </c>
      <c r="P142" s="9">
        <f t="shared" si="152"/>
        <v>0.78479438851039951</v>
      </c>
      <c r="Q142" s="12">
        <f t="shared" si="153"/>
        <v>0.20404654101270389</v>
      </c>
      <c r="R142" s="9">
        <f t="shared" si="154"/>
        <v>0.19735245833333334</v>
      </c>
      <c r="S142" s="13">
        <f t="shared" si="155"/>
        <v>1.0339194289035107</v>
      </c>
      <c r="T142" s="2">
        <f t="shared" si="156"/>
        <v>0.01</v>
      </c>
      <c r="U142" s="14">
        <f t="shared" si="157"/>
        <v>1.0339194289035108E-2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2.0289194289035108E-2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20.286326911264901</v>
      </c>
      <c r="E143" s="10">
        <f t="shared" si="166"/>
        <v>19.5234832467176</v>
      </c>
      <c r="F143" s="7" t="s">
        <v>83</v>
      </c>
      <c r="G143" s="1">
        <v>8</v>
      </c>
      <c r="H143" s="9">
        <f t="shared" si="147"/>
        <v>20.286326911264901</v>
      </c>
      <c r="I143" s="9">
        <f t="shared" si="148"/>
        <v>293.43632691126487</v>
      </c>
      <c r="J143" s="9">
        <f t="shared" si="149"/>
        <v>0.20486363638355584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4.1511346715444644</v>
      </c>
      <c r="P143" s="9">
        <f t="shared" si="152"/>
        <v>0.85041654393045663</v>
      </c>
      <c r="Q143" s="12">
        <f t="shared" si="153"/>
        <v>0.22110830142191873</v>
      </c>
      <c r="R143" s="9">
        <f t="shared" si="154"/>
        <v>0.19735245833333334</v>
      </c>
      <c r="S143" s="13">
        <f t="shared" si="155"/>
        <v>1.1203726737898605</v>
      </c>
      <c r="T143" s="2">
        <f t="shared" si="156"/>
        <v>0.01</v>
      </c>
      <c r="U143" s="14">
        <f t="shared" si="157"/>
        <v>1.1203726737898606E-2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2.1153726737898608E-2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22.0027097353423</v>
      </c>
      <c r="E144" s="10">
        <f t="shared" si="166"/>
        <v>20.286326911264901</v>
      </c>
      <c r="F144" s="7" t="s">
        <v>83</v>
      </c>
      <c r="G144" s="1">
        <v>9</v>
      </c>
      <c r="H144" s="9">
        <f t="shared" si="147"/>
        <v>22.0027097353423</v>
      </c>
      <c r="I144" s="9">
        <f t="shared" si="148"/>
        <v>295.15270973534228</v>
      </c>
      <c r="J144" s="9">
        <f t="shared" si="149"/>
        <v>0.24846585950884861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4.0597660442806749</v>
      </c>
      <c r="P144" s="9">
        <f t="shared" si="152"/>
        <v>1.0087132595970363</v>
      </c>
      <c r="Q144" s="12">
        <f t="shared" si="153"/>
        <v>0.26226544749522945</v>
      </c>
      <c r="R144" s="9">
        <f t="shared" si="154"/>
        <v>0.19735245833333334</v>
      </c>
      <c r="S144" s="13">
        <f t="shared" si="155"/>
        <v>1.3289190806645865</v>
      </c>
      <c r="T144" s="2">
        <f t="shared" si="156"/>
        <v>0.01</v>
      </c>
      <c r="U144" s="14">
        <f t="shared" si="157"/>
        <v>1.3289190806645866E-2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2.3239190806645868E-2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16.393988747999899</v>
      </c>
      <c r="E145" s="10">
        <f t="shared" si="166"/>
        <v>22.0027097353423</v>
      </c>
      <c r="F145" s="7" t="s">
        <v>83</v>
      </c>
      <c r="G145" s="1">
        <v>10</v>
      </c>
      <c r="H145" s="9">
        <f t="shared" si="147"/>
        <v>16.393988747999899</v>
      </c>
      <c r="I145" s="9">
        <f t="shared" si="148"/>
        <v>289.54398874799989</v>
      </c>
      <c r="J145" s="9">
        <f t="shared" si="149"/>
        <v>0.13114188465743962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3.8101007013503052</v>
      </c>
      <c r="P145" s="9">
        <f t="shared" si="152"/>
        <v>0.49966378670971151</v>
      </c>
      <c r="Q145" s="12">
        <f t="shared" si="153"/>
        <v>0.12991258454452501</v>
      </c>
      <c r="R145" s="9">
        <f t="shared" si="154"/>
        <v>0.19735245833333334</v>
      </c>
      <c r="S145" s="13">
        <f t="shared" si="155"/>
        <v>0.6582770016733176</v>
      </c>
      <c r="T145" s="2">
        <f t="shared" si="156"/>
        <v>0.01</v>
      </c>
      <c r="U145" s="14">
        <f t="shared" si="157"/>
        <v>6.5827700167331764E-3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1.6532770016733176E-2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12.0728834635342</v>
      </c>
      <c r="E146" s="10">
        <f t="shared" si="166"/>
        <v>16.393988747999899</v>
      </c>
      <c r="F146" s="7" t="s">
        <v>83</v>
      </c>
      <c r="G146" s="1">
        <v>11</v>
      </c>
      <c r="H146" s="9">
        <f t="shared" si="147"/>
        <v>12.0728834635342</v>
      </c>
      <c r="I146" s="9">
        <f t="shared" si="148"/>
        <v>285.22288346353417</v>
      </c>
      <c r="J146" s="9">
        <f t="shared" si="149"/>
        <v>7.8792510376093E-2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4.0694848313072605</v>
      </c>
      <c r="P146" s="9">
        <f t="shared" si="152"/>
        <v>0.32064492579613041</v>
      </c>
      <c r="Q146" s="12">
        <f t="shared" si="153"/>
        <v>8.3367680706993907E-2</v>
      </c>
      <c r="R146" s="9">
        <f t="shared" si="154"/>
        <v>0.19735245833333334</v>
      </c>
      <c r="S146" s="13">
        <f t="shared" si="155"/>
        <v>0.42243041414859789</v>
      </c>
      <c r="T146" s="2">
        <f t="shared" si="156"/>
        <v>0.01</v>
      </c>
      <c r="U146" s="14">
        <f t="shared" si="157"/>
        <v>4.2243041414859791E-3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9.7143041414859792E-3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4.7157150855547396</v>
      </c>
      <c r="E147" s="10">
        <f t="shared" si="166"/>
        <v>12.0728834635342</v>
      </c>
      <c r="F147" s="7" t="s">
        <v>85</v>
      </c>
      <c r="G147" s="1">
        <v>12</v>
      </c>
      <c r="H147" s="9">
        <f t="shared" si="147"/>
        <v>4.7157150855547396</v>
      </c>
      <c r="I147" s="9">
        <f t="shared" si="148"/>
        <v>277.86571508555471</v>
      </c>
      <c r="J147" s="9">
        <f t="shared" si="149"/>
        <v>3.1910832739222635E-2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4.5078878221777972</v>
      </c>
      <c r="P147" s="9">
        <f t="shared" si="152"/>
        <v>0.14385045430069426</v>
      </c>
      <c r="Q147" s="12">
        <f t="shared" si="153"/>
        <v>3.7401118118180511E-2</v>
      </c>
      <c r="R147" s="9">
        <f t="shared" si="154"/>
        <v>0.19735245833333334</v>
      </c>
      <c r="S147" s="13">
        <f t="shared" si="155"/>
        <v>0.18951432596298887</v>
      </c>
      <c r="T147" s="2">
        <f t="shared" si="156"/>
        <v>0.01</v>
      </c>
      <c r="U147" s="14">
        <f t="shared" si="157"/>
        <v>1.8951432596298887E-3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7.385143259629889E-3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-0.649174379181363</v>
      </c>
      <c r="E148" s="10">
        <f t="shared" si="166"/>
        <v>4.7157150855547396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438860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36910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351120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627020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7102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1638000.2873996589</v>
      </c>
      <c r="J13" s="6" t="s">
        <v>37</v>
      </c>
      <c r="K13" s="6">
        <f>I13/(10000*1000)</f>
        <v>0.16380002873996588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0.69410592783870895</v>
      </c>
      <c r="E26" s="7"/>
      <c r="F26" s="7"/>
      <c r="G26" s="1">
        <v>1</v>
      </c>
      <c r="H26" s="9">
        <f t="shared" ref="H26:H37" si="0">E27</f>
        <v>0.69410592783870895</v>
      </c>
      <c r="I26" s="9">
        <f t="shared" ref="I26:I37" si="1">H26+273.15</f>
        <v>273.84410592783871</v>
      </c>
      <c r="J26" s="9">
        <f t="shared" ref="J26:J37" si="2">EXP(($C$15*(I26-$C$13))/($C$16*I26*$C$13))</f>
        <v>1.9074200653158839E-2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0.77311729702772891</v>
      </c>
      <c r="Q26" s="12">
        <f t="shared" ref="Q26:Q37" si="6">P26*$B$28</f>
        <v>7.7311729702772891E-2</v>
      </c>
      <c r="R26" s="9">
        <f t="shared" ref="R26:R37" si="7">L26*$B$28</f>
        <v>4.0532094166666672</v>
      </c>
      <c r="S26" s="13">
        <f t="shared" ref="S26:S37" si="8">Q26/R26</f>
        <v>1.9074200653158836E-2</v>
      </c>
      <c r="T26" s="2">
        <f t="shared" ref="T26:T37" si="9">$B$27/100</f>
        <v>0.34</v>
      </c>
      <c r="U26" s="14">
        <f t="shared" ref="U26:U37" si="10">S26*T26</f>
        <v>6.4852282220740042E-3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1.9385228222074002E-2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0.75753030634188101</v>
      </c>
      <c r="E27" s="10">
        <f t="shared" ref="E27:E38" si="18">D26</f>
        <v>0.69410592783870895</v>
      </c>
      <c r="F27" s="7" t="s">
        <v>83</v>
      </c>
      <c r="G27" s="1">
        <v>2</v>
      </c>
      <c r="H27" s="9">
        <f t="shared" si="0"/>
        <v>0.75753030634188101</v>
      </c>
      <c r="I27" s="9">
        <f t="shared" si="1"/>
        <v>273.90753030634187</v>
      </c>
      <c r="J27" s="9">
        <f t="shared" si="2"/>
        <v>1.9231889140947148E-2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80.29107103630561</v>
      </c>
      <c r="P27" s="9">
        <f t="shared" si="5"/>
        <v>1.544148977178142</v>
      </c>
      <c r="Q27" s="12">
        <f t="shared" si="6"/>
        <v>0.15441489771781422</v>
      </c>
      <c r="R27" s="9">
        <f t="shared" si="7"/>
        <v>4.0532094166666672</v>
      </c>
      <c r="S27" s="13">
        <f t="shared" si="8"/>
        <v>3.8096945369480564E-2</v>
      </c>
      <c r="T27" s="2">
        <f t="shared" si="9"/>
        <v>0.34</v>
      </c>
      <c r="U27" s="14">
        <f t="shared" si="10"/>
        <v>1.2952961425623393E-2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2.5852961425623391E-2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-2.8821082106892</v>
      </c>
      <c r="E28" s="10">
        <f t="shared" si="18"/>
        <v>0.75753030634188101</v>
      </c>
      <c r="F28" s="7" t="s">
        <v>83</v>
      </c>
      <c r="G28" s="1">
        <v>3</v>
      </c>
      <c r="H28" s="9">
        <f t="shared" si="0"/>
        <v>-2.8821082106892</v>
      </c>
      <c r="I28" s="9">
        <f t="shared" si="1"/>
        <v>270.2678917893108</v>
      </c>
      <c r="J28" s="9">
        <f t="shared" si="2"/>
        <v>1.1915694381781434E-2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119.27901622579414</v>
      </c>
      <c r="P28" s="9">
        <f t="shared" si="5"/>
        <v>1.4212923035061118</v>
      </c>
      <c r="Q28" s="12">
        <f t="shared" si="6"/>
        <v>0.14212923035061117</v>
      </c>
      <c r="R28" s="9">
        <f t="shared" si="7"/>
        <v>4.0532094166666672</v>
      </c>
      <c r="S28" s="13">
        <f t="shared" si="8"/>
        <v>3.506584924188233E-2</v>
      </c>
      <c r="T28" s="2">
        <f t="shared" si="9"/>
        <v>0.34</v>
      </c>
      <c r="U28" s="14">
        <f t="shared" si="10"/>
        <v>1.1922388742239992E-2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2.4822388742239992E-2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1.1899135520458799</v>
      </c>
      <c r="E29" s="10">
        <f t="shared" si="18"/>
        <v>-2.8821082106892</v>
      </c>
      <c r="F29" s="7" t="s">
        <v>83</v>
      </c>
      <c r="G29" s="1">
        <v>4</v>
      </c>
      <c r="H29" s="9">
        <f t="shared" si="0"/>
        <v>1.1899135520458799</v>
      </c>
      <c r="I29" s="9">
        <f t="shared" si="1"/>
        <v>274.33991355204586</v>
      </c>
      <c r="J29" s="9">
        <f t="shared" si="2"/>
        <v>2.034013558646227E-2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158.38981808895471</v>
      </c>
      <c r="P29" s="9">
        <f t="shared" si="5"/>
        <v>3.2216703754444329</v>
      </c>
      <c r="Q29" s="12">
        <f t="shared" si="6"/>
        <v>0.32216703754444331</v>
      </c>
      <c r="R29" s="9">
        <f t="shared" si="7"/>
        <v>4.0532094166666672</v>
      </c>
      <c r="S29" s="13">
        <f t="shared" si="8"/>
        <v>7.9484429356080827E-2</v>
      </c>
      <c r="T29" s="2">
        <f t="shared" si="9"/>
        <v>0.34</v>
      </c>
      <c r="U29" s="14">
        <f t="shared" si="10"/>
        <v>2.7024705981067484E-2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3.9924705981067482E-2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13.5245830215562</v>
      </c>
      <c r="E30" s="10">
        <f t="shared" si="18"/>
        <v>1.1899135520458799</v>
      </c>
      <c r="F30" s="7" t="s">
        <v>83</v>
      </c>
      <c r="G30" s="1">
        <v>5</v>
      </c>
      <c r="H30" s="9">
        <f t="shared" si="0"/>
        <v>13.5245830215562</v>
      </c>
      <c r="I30" s="9">
        <f t="shared" si="1"/>
        <v>286.6745830215562</v>
      </c>
      <c r="J30" s="9">
        <f t="shared" si="2"/>
        <v>9.3661542833354955E-2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147.40974032783478</v>
      </c>
      <c r="O30" s="9">
        <f t="shared" si="19"/>
        <v>48.290501552342164</v>
      </c>
      <c r="P30" s="9">
        <f t="shared" si="5"/>
        <v>4.5229628795888894</v>
      </c>
      <c r="Q30" s="12">
        <f t="shared" si="6"/>
        <v>0.45229628795888899</v>
      </c>
      <c r="R30" s="9">
        <f t="shared" si="7"/>
        <v>4.0532094166666672</v>
      </c>
      <c r="S30" s="13">
        <f t="shared" si="8"/>
        <v>0.11158966672165054</v>
      </c>
      <c r="T30" s="2">
        <f t="shared" si="9"/>
        <v>0.34</v>
      </c>
      <c r="U30" s="14">
        <f t="shared" si="10"/>
        <v>3.7940486685361187E-2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5.0840486685361189E-2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16.656298240396701</v>
      </c>
      <c r="E31" s="10">
        <f t="shared" si="18"/>
        <v>13.5245830215562</v>
      </c>
      <c r="F31" s="7" t="s">
        <v>85</v>
      </c>
      <c r="G31" s="1">
        <v>6</v>
      </c>
      <c r="H31" s="9">
        <f t="shared" si="0"/>
        <v>16.656298240396701</v>
      </c>
      <c r="I31" s="9">
        <f t="shared" si="1"/>
        <v>289.8062982403967</v>
      </c>
      <c r="J31" s="9">
        <f t="shared" si="2"/>
        <v>0.13519486949582754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84.299632839419942</v>
      </c>
      <c r="P31" s="9">
        <f t="shared" si="5"/>
        <v>11.396877860271557</v>
      </c>
      <c r="Q31" s="12">
        <f t="shared" si="6"/>
        <v>1.1396877860271557</v>
      </c>
      <c r="R31" s="9">
        <f t="shared" si="7"/>
        <v>4.0532094166666672</v>
      </c>
      <c r="S31" s="13">
        <f t="shared" si="8"/>
        <v>0.28118156968174307</v>
      </c>
      <c r="T31" s="2">
        <f t="shared" si="9"/>
        <v>0.34</v>
      </c>
      <c r="U31" s="14">
        <f t="shared" si="10"/>
        <v>9.5601733691792645E-2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0.10850173369179264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18.1547124300983</v>
      </c>
      <c r="E32" s="10">
        <f t="shared" si="18"/>
        <v>16.656298240396701</v>
      </c>
      <c r="F32" s="7" t="s">
        <v>83</v>
      </c>
      <c r="G32" s="1">
        <v>7</v>
      </c>
      <c r="H32" s="9">
        <f t="shared" si="0"/>
        <v>18.1547124300983</v>
      </c>
      <c r="I32" s="9">
        <f t="shared" si="1"/>
        <v>291.30471243009828</v>
      </c>
      <c r="J32" s="9">
        <f t="shared" si="2"/>
        <v>0.16069956137254701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113.43484914581505</v>
      </c>
      <c r="P32" s="9">
        <f t="shared" si="5"/>
        <v>18.228930502093519</v>
      </c>
      <c r="Q32" s="12">
        <f t="shared" si="6"/>
        <v>1.8228930502093519</v>
      </c>
      <c r="R32" s="9">
        <f t="shared" si="7"/>
        <v>4.0532094166666672</v>
      </c>
      <c r="S32" s="13">
        <f t="shared" si="8"/>
        <v>0.44974065310163203</v>
      </c>
      <c r="T32" s="2">
        <f t="shared" si="9"/>
        <v>0.34</v>
      </c>
      <c r="U32" s="14">
        <f t="shared" si="10"/>
        <v>0.15291182205455489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0.1785618220545549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19.4906898814939</v>
      </c>
      <c r="E33" s="10">
        <f t="shared" si="18"/>
        <v>18.1547124300983</v>
      </c>
      <c r="F33" s="7" t="s">
        <v>83</v>
      </c>
      <c r="G33" s="1">
        <v>8</v>
      </c>
      <c r="H33" s="9">
        <f t="shared" si="0"/>
        <v>19.4906898814939</v>
      </c>
      <c r="I33" s="9">
        <f t="shared" si="1"/>
        <v>292.64068988149387</v>
      </c>
      <c r="J33" s="9">
        <f t="shared" si="2"/>
        <v>0.18719088307191489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135.73801281038817</v>
      </c>
      <c r="P33" s="9">
        <f t="shared" si="5"/>
        <v>25.408918484403458</v>
      </c>
      <c r="Q33" s="12">
        <f t="shared" si="6"/>
        <v>2.5408918484403458</v>
      </c>
      <c r="R33" s="9">
        <f t="shared" si="7"/>
        <v>4.0532094166666672</v>
      </c>
      <c r="S33" s="13">
        <f t="shared" si="8"/>
        <v>0.62688393005115406</v>
      </c>
      <c r="T33" s="2">
        <f t="shared" si="9"/>
        <v>0.34</v>
      </c>
      <c r="U33" s="14">
        <f t="shared" si="10"/>
        <v>0.2131405362173924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0.23879053621739241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20.637592868657102</v>
      </c>
      <c r="E34" s="10">
        <f t="shared" si="18"/>
        <v>19.4906898814939</v>
      </c>
      <c r="F34" s="7" t="s">
        <v>83</v>
      </c>
      <c r="G34" s="1">
        <v>9</v>
      </c>
      <c r="H34" s="9">
        <f t="shared" si="0"/>
        <v>20.637592868657102</v>
      </c>
      <c r="I34" s="9">
        <f t="shared" si="1"/>
        <v>293.7875928686571</v>
      </c>
      <c r="J34" s="9">
        <f t="shared" si="2"/>
        <v>0.21315475117932947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150.86118849265137</v>
      </c>
      <c r="P34" s="9">
        <f t="shared" si="5"/>
        <v>32.156779095769025</v>
      </c>
      <c r="Q34" s="12">
        <f t="shared" si="6"/>
        <v>3.2156779095769026</v>
      </c>
      <c r="R34" s="9">
        <f t="shared" si="7"/>
        <v>4.0532094166666672</v>
      </c>
      <c r="S34" s="13">
        <f t="shared" si="8"/>
        <v>0.79336584395421028</v>
      </c>
      <c r="T34" s="2">
        <f t="shared" si="9"/>
        <v>0.34</v>
      </c>
      <c r="U34" s="14">
        <f t="shared" si="10"/>
        <v>0.26974438694443154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0.29539438694443154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15.049318650784301</v>
      </c>
      <c r="E35" s="10">
        <f t="shared" si="18"/>
        <v>20.637592868657102</v>
      </c>
      <c r="F35" s="7" t="s">
        <v>83</v>
      </c>
      <c r="G35" s="1">
        <v>10</v>
      </c>
      <c r="H35" s="9">
        <f t="shared" si="0"/>
        <v>15.049318650784301</v>
      </c>
      <c r="I35" s="9">
        <f t="shared" si="1"/>
        <v>288.19931865078428</v>
      </c>
      <c r="J35" s="9">
        <f t="shared" si="2"/>
        <v>0.1120986672598728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159.23650356354901</v>
      </c>
      <c r="P35" s="9">
        <f t="shared" si="5"/>
        <v>17.85019982859583</v>
      </c>
      <c r="Q35" s="12">
        <f t="shared" si="6"/>
        <v>1.7850199828595832</v>
      </c>
      <c r="R35" s="9">
        <f t="shared" si="7"/>
        <v>4.0532094166666672</v>
      </c>
      <c r="S35" s="13">
        <f t="shared" si="8"/>
        <v>0.44039668306296692</v>
      </c>
      <c r="T35" s="2">
        <f t="shared" si="9"/>
        <v>0.34</v>
      </c>
      <c r="U35" s="14">
        <f t="shared" si="10"/>
        <v>0.14973487224140877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0.17538487224140878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10.7407945649433</v>
      </c>
      <c r="E36" s="10">
        <f t="shared" si="18"/>
        <v>15.049318650784301</v>
      </c>
      <c r="F36" s="7" t="s">
        <v>83</v>
      </c>
      <c r="G36" s="1">
        <v>11</v>
      </c>
      <c r="H36" s="9">
        <f t="shared" si="0"/>
        <v>10.7407945649433</v>
      </c>
      <c r="I36" s="9">
        <f t="shared" si="1"/>
        <v>283.89079456494329</v>
      </c>
      <c r="J36" s="9">
        <f t="shared" si="2"/>
        <v>6.7130339771444905E-2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134.31698854820553</v>
      </c>
      <c r="O36" s="9">
        <f t="shared" si="19"/>
        <v>47.601409353414311</v>
      </c>
      <c r="P36" s="9">
        <f t="shared" si="5"/>
        <v>3.1954987834943385</v>
      </c>
      <c r="Q36" s="12">
        <f t="shared" si="6"/>
        <v>0.31954987834943388</v>
      </c>
      <c r="R36" s="9">
        <f t="shared" si="7"/>
        <v>4.0532094166666672</v>
      </c>
      <c r="S36" s="13">
        <f t="shared" si="8"/>
        <v>7.8838728893566426E-2</v>
      </c>
      <c r="T36" s="2">
        <f t="shared" si="9"/>
        <v>0.34</v>
      </c>
      <c r="U36" s="14">
        <f t="shared" si="10"/>
        <v>2.6805167823812585E-2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3.9705167823812587E-2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5.0790139905896101</v>
      </c>
      <c r="E37" s="10">
        <f t="shared" si="18"/>
        <v>10.7407945649433</v>
      </c>
      <c r="F37" s="7" t="s">
        <v>85</v>
      </c>
      <c r="G37" s="1">
        <v>12</v>
      </c>
      <c r="H37" s="9">
        <f t="shared" si="0"/>
        <v>5.0790139905896101</v>
      </c>
      <c r="I37" s="9">
        <f t="shared" si="1"/>
        <v>278.22901399058958</v>
      </c>
      <c r="J37" s="9">
        <f t="shared" si="2"/>
        <v>3.3404844979178651E-2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84.938004736586635</v>
      </c>
      <c r="P37" s="9">
        <f t="shared" si="5"/>
        <v>2.8373408810664187</v>
      </c>
      <c r="Q37" s="12">
        <f t="shared" si="6"/>
        <v>0.28373408810664186</v>
      </c>
      <c r="R37" s="9">
        <f t="shared" si="7"/>
        <v>4.0532094166666672</v>
      </c>
      <c r="S37" s="13">
        <f t="shared" si="8"/>
        <v>7.0002326289862152E-2</v>
      </c>
      <c r="T37" s="2">
        <f t="shared" si="9"/>
        <v>0.34</v>
      </c>
      <c r="U37" s="14">
        <f t="shared" si="10"/>
        <v>2.3800790938553133E-2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3.6700790938553135E-2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-0.49892853371295398</v>
      </c>
      <c r="E38" s="10">
        <f t="shared" si="18"/>
        <v>5.0790139905896101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0.69410592783870895</v>
      </c>
      <c r="E42" s="7"/>
      <c r="F42" s="7"/>
      <c r="G42" s="1">
        <v>1</v>
      </c>
      <c r="H42" s="9">
        <f t="shared" ref="H42:H53" si="20">E43</f>
        <v>0.69410592783870895</v>
      </c>
      <c r="I42" s="9">
        <f t="shared" ref="I42:I53" si="21">H42+273.15</f>
        <v>273.84410592783871</v>
      </c>
      <c r="J42" s="9">
        <f t="shared" ref="J42:J53" si="22">EXP(($C$15*(I42-$C$13))/($C$16*I42*$C$13))</f>
        <v>1.9074200653158839E-2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1.12263592219248</v>
      </c>
      <c r="Q42" s="12">
        <f t="shared" ref="Q42:Q53" si="26">P42*$B$44</f>
        <v>0.26943262132619517</v>
      </c>
      <c r="R42" s="9">
        <f t="shared" ref="R42:R53" si="27">L42*$B$44</f>
        <v>14.125500000000001</v>
      </c>
      <c r="S42" s="13">
        <f t="shared" ref="S42:S53" si="28">Q42/R42</f>
        <v>1.9074200653158836E-2</v>
      </c>
      <c r="T42" s="2">
        <f t="shared" ref="T42:T53" si="29">$B$43/100</f>
        <v>0.43</v>
      </c>
      <c r="U42" s="14">
        <f t="shared" ref="U42:U53" si="30">S42*T42</f>
        <v>8.2019062808582986E-3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1.6621906280858297E-2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36571.666666666664</v>
      </c>
      <c r="AU42" s="1">
        <f t="shared" ref="AU42:AU53" si="38">AT42*10000*AS42*0.67*AR42*AQ42</f>
        <v>133793729.11849445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0.75753030634188101</v>
      </c>
      <c r="E43" s="10">
        <f t="shared" ref="E43:E54" si="40">D42</f>
        <v>0.69410592783870895</v>
      </c>
      <c r="F43" s="7" t="s">
        <v>83</v>
      </c>
      <c r="G43" s="1">
        <v>2</v>
      </c>
      <c r="H43" s="9">
        <f t="shared" si="20"/>
        <v>0.75753030634188101</v>
      </c>
      <c r="I43" s="9">
        <f t="shared" si="21"/>
        <v>273.90753030634187</v>
      </c>
      <c r="J43" s="9">
        <f t="shared" si="22"/>
        <v>1.9231889140947148E-2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116.58986407780752</v>
      </c>
      <c r="P43" s="9">
        <f t="shared" si="25"/>
        <v>2.2422433409024904</v>
      </c>
      <c r="Q43" s="12">
        <f t="shared" si="26"/>
        <v>0.53813840181659767</v>
      </c>
      <c r="R43" s="9">
        <f t="shared" si="27"/>
        <v>14.125500000000001</v>
      </c>
      <c r="S43" s="13">
        <f t="shared" si="28"/>
        <v>3.8096945369480557E-2</v>
      </c>
      <c r="T43" s="2">
        <f t="shared" si="29"/>
        <v>0.43</v>
      </c>
      <c r="U43" s="14">
        <f t="shared" si="30"/>
        <v>1.6381686508876638E-2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2.4801686508876639E-2</v>
      </c>
      <c r="AR43" s="9">
        <f t="shared" si="35"/>
        <v>136.875</v>
      </c>
      <c r="AS43" s="1">
        <f t="shared" si="36"/>
        <v>0.24</v>
      </c>
      <c r="AT43" s="1">
        <f t="shared" si="37"/>
        <v>36571.666666666664</v>
      </c>
      <c r="AU43" s="1">
        <f t="shared" si="38"/>
        <v>199634751.2963545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-2.8821082106892</v>
      </c>
      <c r="E44" s="10">
        <f t="shared" si="40"/>
        <v>0.75753030634188101</v>
      </c>
      <c r="F44" s="7" t="s">
        <v>83</v>
      </c>
      <c r="G44" s="1">
        <v>3</v>
      </c>
      <c r="H44" s="9">
        <f t="shared" si="20"/>
        <v>-2.8821082106892</v>
      </c>
      <c r="I44" s="9">
        <f t="shared" si="21"/>
        <v>270.2678917893108</v>
      </c>
      <c r="J44" s="9">
        <f t="shared" si="22"/>
        <v>1.1915694381781434E-2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173.20387073690503</v>
      </c>
      <c r="P44" s="9">
        <f t="shared" si="25"/>
        <v>2.0638443894425369</v>
      </c>
      <c r="Q44" s="12">
        <f t="shared" si="26"/>
        <v>0.49532265346620885</v>
      </c>
      <c r="R44" s="9">
        <f t="shared" si="27"/>
        <v>14.125500000000001</v>
      </c>
      <c r="S44" s="13">
        <f t="shared" si="28"/>
        <v>3.506584924188233E-2</v>
      </c>
      <c r="T44" s="2">
        <f t="shared" si="29"/>
        <v>0.43</v>
      </c>
      <c r="U44" s="14">
        <f t="shared" si="30"/>
        <v>1.5078315174009401E-2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2.3498315174009399E-2</v>
      </c>
      <c r="AR44" s="9">
        <f t="shared" si="35"/>
        <v>136.875</v>
      </c>
      <c r="AS44" s="1">
        <f t="shared" si="36"/>
        <v>0.24</v>
      </c>
      <c r="AT44" s="1">
        <f t="shared" si="37"/>
        <v>36571.666666666664</v>
      </c>
      <c r="AU44" s="1">
        <f t="shared" si="38"/>
        <v>189143601.34210068</v>
      </c>
    </row>
    <row r="45" spans="1:48" x14ac:dyDescent="0.15">
      <c r="C45" s="7">
        <v>3</v>
      </c>
      <c r="D45" s="7">
        <f t="shared" si="39"/>
        <v>1.1899135520458799</v>
      </c>
      <c r="E45" s="10">
        <f t="shared" si="40"/>
        <v>-2.8821082106892</v>
      </c>
      <c r="F45" s="7" t="s">
        <v>83</v>
      </c>
      <c r="G45" s="1">
        <v>4</v>
      </c>
      <c r="H45" s="9">
        <f t="shared" si="20"/>
        <v>1.1899135520458799</v>
      </c>
      <c r="I45" s="9">
        <f t="shared" si="21"/>
        <v>274.33991355204586</v>
      </c>
      <c r="J45" s="9">
        <f t="shared" si="22"/>
        <v>2.034013558646227E-2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229.9962763474625</v>
      </c>
      <c r="P45" s="9">
        <f t="shared" si="25"/>
        <v>4.6781554452888328</v>
      </c>
      <c r="Q45" s="12">
        <f t="shared" si="26"/>
        <v>1.1227573068693197</v>
      </c>
      <c r="R45" s="9">
        <f t="shared" si="27"/>
        <v>14.125500000000001</v>
      </c>
      <c r="S45" s="13">
        <f t="shared" si="28"/>
        <v>7.9484429356080827E-2</v>
      </c>
      <c r="T45" s="2">
        <f t="shared" si="29"/>
        <v>0.43</v>
      </c>
      <c r="U45" s="14">
        <f t="shared" si="30"/>
        <v>3.4178304623114754E-2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4.2598304623114751E-2</v>
      </c>
      <c r="AR45" s="9">
        <f t="shared" si="35"/>
        <v>136.875</v>
      </c>
      <c r="AS45" s="1">
        <f t="shared" si="36"/>
        <v>0.24</v>
      </c>
      <c r="AT45" s="1">
        <f t="shared" si="37"/>
        <v>36571.666666666664</v>
      </c>
      <c r="AU45" s="1">
        <f t="shared" si="38"/>
        <v>342884019.03790712</v>
      </c>
    </row>
    <row r="46" spans="1:48" x14ac:dyDescent="0.15">
      <c r="C46" s="7">
        <v>4</v>
      </c>
      <c r="D46" s="7">
        <f t="shared" si="39"/>
        <v>13.5245830215562</v>
      </c>
      <c r="E46" s="10">
        <f t="shared" si="40"/>
        <v>1.1899135520458799</v>
      </c>
      <c r="F46" s="7" t="s">
        <v>83</v>
      </c>
      <c r="G46" s="1">
        <v>5</v>
      </c>
      <c r="H46" s="9">
        <f t="shared" si="20"/>
        <v>13.5245830215562</v>
      </c>
      <c r="I46" s="9">
        <f t="shared" si="21"/>
        <v>286.6745830215562</v>
      </c>
      <c r="J46" s="9">
        <f t="shared" si="22"/>
        <v>9.3661542833354955E-2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214.05221485706497</v>
      </c>
      <c r="O46" s="9">
        <f t="shared" si="41"/>
        <v>70.12215604510871</v>
      </c>
      <c r="P46" s="9">
        <f t="shared" si="25"/>
        <v>6.5677493219861498</v>
      </c>
      <c r="Q46" s="12">
        <f t="shared" si="26"/>
        <v>1.5762598372766758</v>
      </c>
      <c r="R46" s="9">
        <f t="shared" si="27"/>
        <v>14.125500000000001</v>
      </c>
      <c r="S46" s="13">
        <f t="shared" si="28"/>
        <v>0.11158966672165062</v>
      </c>
      <c r="T46" s="2">
        <f t="shared" si="29"/>
        <v>0.43</v>
      </c>
      <c r="U46" s="14">
        <f t="shared" si="30"/>
        <v>4.7983556690309764E-2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5.6403556690309761E-2</v>
      </c>
      <c r="AR46" s="9">
        <f t="shared" si="35"/>
        <v>136.875</v>
      </c>
      <c r="AS46" s="1">
        <f t="shared" si="36"/>
        <v>0.24</v>
      </c>
      <c r="AT46" s="1">
        <f t="shared" si="37"/>
        <v>36571.666666666664</v>
      </c>
      <c r="AU46" s="1">
        <f t="shared" si="38"/>
        <v>454005819.64737666</v>
      </c>
    </row>
    <row r="47" spans="1:48" x14ac:dyDescent="0.15">
      <c r="C47" s="7">
        <v>5</v>
      </c>
      <c r="D47" s="7">
        <f t="shared" si="39"/>
        <v>16.656298240396701</v>
      </c>
      <c r="E47" s="10">
        <f t="shared" si="40"/>
        <v>13.5245830215562</v>
      </c>
      <c r="F47" s="7" t="s">
        <v>85</v>
      </c>
      <c r="G47" s="1">
        <v>6</v>
      </c>
      <c r="H47" s="9">
        <f t="shared" si="20"/>
        <v>16.656298240396701</v>
      </c>
      <c r="I47" s="9">
        <f t="shared" si="21"/>
        <v>289.8062982403967</v>
      </c>
      <c r="J47" s="9">
        <f t="shared" si="22"/>
        <v>0.13519486949582754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122.41065672312257</v>
      </c>
      <c r="P47" s="9">
        <f t="shared" si="25"/>
        <v>16.5492927605811</v>
      </c>
      <c r="Q47" s="12">
        <f t="shared" si="26"/>
        <v>3.9718302625394637</v>
      </c>
      <c r="R47" s="9">
        <f t="shared" si="27"/>
        <v>14.125500000000001</v>
      </c>
      <c r="S47" s="13">
        <f t="shared" si="28"/>
        <v>0.28118156968174318</v>
      </c>
      <c r="T47" s="2">
        <f t="shared" si="29"/>
        <v>0.43</v>
      </c>
      <c r="U47" s="14">
        <f t="shared" si="30"/>
        <v>0.12090807496314956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0.12932807496314955</v>
      </c>
      <c r="AR47" s="9">
        <f t="shared" si="35"/>
        <v>136.875</v>
      </c>
      <c r="AS47" s="1">
        <f t="shared" si="36"/>
        <v>0.24</v>
      </c>
      <c r="AT47" s="1">
        <f t="shared" si="37"/>
        <v>36571.666666666664</v>
      </c>
      <c r="AU47" s="1">
        <f t="shared" si="38"/>
        <v>1040992840.2112548</v>
      </c>
    </row>
    <row r="48" spans="1:48" x14ac:dyDescent="0.15">
      <c r="C48" s="7">
        <v>6</v>
      </c>
      <c r="D48" s="7">
        <f t="shared" si="39"/>
        <v>18.1547124300983</v>
      </c>
      <c r="E48" s="10">
        <f t="shared" si="40"/>
        <v>16.656298240396701</v>
      </c>
      <c r="F48" s="7" t="s">
        <v>83</v>
      </c>
      <c r="G48" s="1">
        <v>7</v>
      </c>
      <c r="H48" s="9">
        <f t="shared" si="20"/>
        <v>18.1547124300983</v>
      </c>
      <c r="I48" s="9">
        <f t="shared" si="21"/>
        <v>291.30471243009828</v>
      </c>
      <c r="J48" s="9">
        <f t="shared" si="22"/>
        <v>0.16069956137254701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164.71761396254149</v>
      </c>
      <c r="P48" s="9">
        <f t="shared" si="25"/>
        <v>26.470048314112944</v>
      </c>
      <c r="Q48" s="12">
        <f t="shared" si="26"/>
        <v>6.3528115953871067</v>
      </c>
      <c r="R48" s="9">
        <f t="shared" si="27"/>
        <v>14.125500000000001</v>
      </c>
      <c r="S48" s="13">
        <f t="shared" si="28"/>
        <v>0.44974065310163225</v>
      </c>
      <c r="T48" s="2">
        <f t="shared" si="29"/>
        <v>0.43</v>
      </c>
      <c r="U48" s="14">
        <f t="shared" si="30"/>
        <v>0.19338848083370186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0.20898848083370186</v>
      </c>
      <c r="AR48" s="9">
        <f t="shared" si="35"/>
        <v>136.875</v>
      </c>
      <c r="AS48" s="1">
        <f t="shared" si="36"/>
        <v>0.24</v>
      </c>
      <c r="AT48" s="1">
        <f t="shared" si="37"/>
        <v>36571.666666666664</v>
      </c>
      <c r="AU48" s="1">
        <f t="shared" si="38"/>
        <v>1682198643.229635</v>
      </c>
    </row>
    <row r="49" spans="1:48" x14ac:dyDescent="0.15">
      <c r="C49" s="7">
        <v>7</v>
      </c>
      <c r="D49" s="7">
        <f t="shared" si="39"/>
        <v>19.4906898814939</v>
      </c>
      <c r="E49" s="10">
        <f t="shared" si="40"/>
        <v>18.1547124300983</v>
      </c>
      <c r="F49" s="7" t="s">
        <v>83</v>
      </c>
      <c r="G49" s="1">
        <v>8</v>
      </c>
      <c r="H49" s="9">
        <f t="shared" si="20"/>
        <v>19.4906898814939</v>
      </c>
      <c r="I49" s="9">
        <f t="shared" si="21"/>
        <v>292.64068988149387</v>
      </c>
      <c r="J49" s="9">
        <f t="shared" si="22"/>
        <v>0.18719088307191489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197.10381564842857</v>
      </c>
      <c r="P49" s="9">
        <f t="shared" si="25"/>
        <v>36.896037308073261</v>
      </c>
      <c r="Q49" s="12">
        <f t="shared" si="26"/>
        <v>8.8550489539375814</v>
      </c>
      <c r="R49" s="9">
        <f t="shared" si="27"/>
        <v>14.125500000000001</v>
      </c>
      <c r="S49" s="13">
        <f t="shared" si="28"/>
        <v>0.62688393005115439</v>
      </c>
      <c r="T49" s="2">
        <f t="shared" si="29"/>
        <v>0.43</v>
      </c>
      <c r="U49" s="14">
        <f t="shared" si="30"/>
        <v>0.26956008992199637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0.28516008992199637</v>
      </c>
      <c r="AR49" s="9">
        <f t="shared" si="35"/>
        <v>136.875</v>
      </c>
      <c r="AS49" s="1">
        <f t="shared" si="36"/>
        <v>0.24</v>
      </c>
      <c r="AT49" s="1">
        <f t="shared" si="37"/>
        <v>36571.666666666664</v>
      </c>
      <c r="AU49" s="1">
        <f t="shared" si="38"/>
        <v>2295322280.2348175</v>
      </c>
    </row>
    <row r="50" spans="1:48" x14ac:dyDescent="0.15">
      <c r="C50" s="7">
        <v>8</v>
      </c>
      <c r="D50" s="7">
        <f t="shared" si="39"/>
        <v>20.637592868657102</v>
      </c>
      <c r="E50" s="10">
        <f t="shared" si="40"/>
        <v>19.4906898814939</v>
      </c>
      <c r="F50" s="7" t="s">
        <v>83</v>
      </c>
      <c r="G50" s="1">
        <v>9</v>
      </c>
      <c r="H50" s="9">
        <f t="shared" si="20"/>
        <v>20.637592868657102</v>
      </c>
      <c r="I50" s="9">
        <f t="shared" si="21"/>
        <v>293.7875928686571</v>
      </c>
      <c r="J50" s="9">
        <f t="shared" si="22"/>
        <v>0.21315475117932947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219.06402834035529</v>
      </c>
      <c r="P50" s="9">
        <f t="shared" si="25"/>
        <v>46.69453845323001</v>
      </c>
      <c r="Q50" s="12">
        <f t="shared" si="26"/>
        <v>11.206689228775202</v>
      </c>
      <c r="R50" s="9">
        <f t="shared" si="27"/>
        <v>14.125500000000001</v>
      </c>
      <c r="S50" s="13">
        <f t="shared" si="28"/>
        <v>0.79336584395421061</v>
      </c>
      <c r="T50" s="2">
        <f t="shared" si="29"/>
        <v>0.43</v>
      </c>
      <c r="U50" s="14">
        <f t="shared" si="30"/>
        <v>0.34114731290031058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0.35674731290031059</v>
      </c>
      <c r="AR50" s="9">
        <f t="shared" si="35"/>
        <v>136.875</v>
      </c>
      <c r="AS50" s="1">
        <f t="shared" si="36"/>
        <v>0.24</v>
      </c>
      <c r="AT50" s="1">
        <f t="shared" si="37"/>
        <v>36571.666666666664</v>
      </c>
      <c r="AU50" s="1">
        <f t="shared" si="38"/>
        <v>2871545088.7183256</v>
      </c>
    </row>
    <row r="51" spans="1:48" x14ac:dyDescent="0.15">
      <c r="C51" s="7">
        <v>9</v>
      </c>
      <c r="D51" s="7">
        <f t="shared" si="39"/>
        <v>15.049318650784301</v>
      </c>
      <c r="E51" s="10">
        <f t="shared" si="40"/>
        <v>20.637592868657102</v>
      </c>
      <c r="F51" s="7" t="s">
        <v>83</v>
      </c>
      <c r="G51" s="1">
        <v>10</v>
      </c>
      <c r="H51" s="9">
        <f t="shared" si="20"/>
        <v>15.049318650784301</v>
      </c>
      <c r="I51" s="9">
        <f t="shared" si="21"/>
        <v>288.19931865078428</v>
      </c>
      <c r="J51" s="9">
        <f t="shared" si="22"/>
        <v>0.1120986672598728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231.22573988712531</v>
      </c>
      <c r="P51" s="9">
        <f t="shared" si="25"/>
        <v>25.920097277524761</v>
      </c>
      <c r="Q51" s="12">
        <f t="shared" si="26"/>
        <v>6.2208233466059424</v>
      </c>
      <c r="R51" s="9">
        <f t="shared" si="27"/>
        <v>14.125500000000001</v>
      </c>
      <c r="S51" s="13">
        <f t="shared" si="28"/>
        <v>0.44039668306296714</v>
      </c>
      <c r="T51" s="2">
        <f t="shared" si="29"/>
        <v>0.43</v>
      </c>
      <c r="U51" s="14">
        <f t="shared" si="30"/>
        <v>0.18937057371707586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0.20497057371707583</v>
      </c>
      <c r="AR51" s="9">
        <f t="shared" si="35"/>
        <v>136.875</v>
      </c>
      <c r="AS51" s="1">
        <f t="shared" si="36"/>
        <v>0.24</v>
      </c>
      <c r="AT51" s="1">
        <f t="shared" si="37"/>
        <v>36571.666666666664</v>
      </c>
      <c r="AU51" s="1">
        <f t="shared" si="38"/>
        <v>1649857540.6327446</v>
      </c>
    </row>
    <row r="52" spans="1:48" x14ac:dyDescent="0.15">
      <c r="C52" s="7">
        <v>10</v>
      </c>
      <c r="D52" s="7">
        <f t="shared" si="39"/>
        <v>10.7407945649433</v>
      </c>
      <c r="E52" s="10">
        <f t="shared" si="40"/>
        <v>15.049318650784301</v>
      </c>
      <c r="F52" s="7" t="s">
        <v>83</v>
      </c>
      <c r="G52" s="1">
        <v>11</v>
      </c>
      <c r="H52" s="9">
        <f t="shared" si="20"/>
        <v>10.7407945649433</v>
      </c>
      <c r="I52" s="9">
        <f t="shared" si="21"/>
        <v>283.89079456494329</v>
      </c>
      <c r="J52" s="9">
        <f t="shared" si="22"/>
        <v>6.7130339771444905E-2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195.04036047912052</v>
      </c>
      <c r="O52" s="9">
        <f t="shared" si="41"/>
        <v>69.121532130480034</v>
      </c>
      <c r="P52" s="9">
        <f t="shared" si="25"/>
        <v>4.6401519374419706</v>
      </c>
      <c r="Q52" s="12">
        <f t="shared" si="26"/>
        <v>1.1136364649860728</v>
      </c>
      <c r="R52" s="9">
        <f t="shared" si="27"/>
        <v>14.125500000000001</v>
      </c>
      <c r="S52" s="13">
        <f t="shared" si="28"/>
        <v>7.883872889356644E-2</v>
      </c>
      <c r="T52" s="2">
        <f t="shared" si="29"/>
        <v>0.43</v>
      </c>
      <c r="U52" s="14">
        <f t="shared" si="30"/>
        <v>3.3900653424233568E-2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4.2320653424233565E-2</v>
      </c>
      <c r="AR52" s="9">
        <f t="shared" si="35"/>
        <v>136.875</v>
      </c>
      <c r="AS52" s="1">
        <f t="shared" si="36"/>
        <v>0.24</v>
      </c>
      <c r="AT52" s="1">
        <f t="shared" si="37"/>
        <v>36571.666666666664</v>
      </c>
      <c r="AU52" s="1">
        <f t="shared" si="38"/>
        <v>340649137.63111484</v>
      </c>
    </row>
    <row r="53" spans="1:48" x14ac:dyDescent="0.15">
      <c r="C53" s="7">
        <v>11</v>
      </c>
      <c r="D53" s="7">
        <f t="shared" si="39"/>
        <v>5.0790139905896101</v>
      </c>
      <c r="E53" s="10">
        <f t="shared" si="40"/>
        <v>10.7407945649433</v>
      </c>
      <c r="F53" s="7" t="s">
        <v>85</v>
      </c>
      <c r="G53" s="1">
        <v>12</v>
      </c>
      <c r="H53" s="9">
        <f t="shared" si="20"/>
        <v>5.0790139905896101</v>
      </c>
      <c r="I53" s="9">
        <f t="shared" si="21"/>
        <v>278.22901399058958</v>
      </c>
      <c r="J53" s="9">
        <f t="shared" si="22"/>
        <v>3.3404844979178651E-2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123.33763019303807</v>
      </c>
      <c r="P53" s="9">
        <f t="shared" si="25"/>
        <v>4.120074416697701</v>
      </c>
      <c r="Q53" s="12">
        <f t="shared" si="26"/>
        <v>0.9888178600074482</v>
      </c>
      <c r="R53" s="9">
        <f t="shared" si="27"/>
        <v>14.125500000000001</v>
      </c>
      <c r="S53" s="13">
        <f t="shared" si="28"/>
        <v>7.000232628986218E-2</v>
      </c>
      <c r="T53" s="2">
        <f t="shared" si="29"/>
        <v>0.43</v>
      </c>
      <c r="U53" s="14">
        <f t="shared" si="30"/>
        <v>3.0101000304640736E-2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3.8521000304640736E-2</v>
      </c>
      <c r="AR53" s="9">
        <f t="shared" si="35"/>
        <v>136.875</v>
      </c>
      <c r="AS53" s="1">
        <f t="shared" si="36"/>
        <v>0.24</v>
      </c>
      <c r="AT53" s="1">
        <f t="shared" si="37"/>
        <v>36571.666666666664</v>
      </c>
      <c r="AU53" s="1">
        <f t="shared" si="38"/>
        <v>310064814.05010164</v>
      </c>
      <c r="AV53" s="1">
        <f>SUM(AU42:AU53)</f>
        <v>11510092265.150227</v>
      </c>
    </row>
    <row r="54" spans="1:48" x14ac:dyDescent="0.15">
      <c r="C54" s="7">
        <v>12</v>
      </c>
      <c r="D54" s="7">
        <f t="shared" si="39"/>
        <v>-0.49892853371295398</v>
      </c>
      <c r="E54" s="10">
        <f t="shared" si="40"/>
        <v>5.0790139905896101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0.69410592783870895</v>
      </c>
      <c r="E58" s="7"/>
      <c r="F58" s="7"/>
      <c r="G58" s="1">
        <v>1</v>
      </c>
      <c r="H58" s="9">
        <f t="shared" ref="H58:H69" si="42">E59</f>
        <v>0.69410592783870895</v>
      </c>
      <c r="I58" s="9">
        <f t="shared" ref="I58:I69" si="43">H58+273.15</f>
        <v>273.84410592783871</v>
      </c>
      <c r="J58" s="9">
        <f t="shared" ref="J58:J69" si="44">EXP(($C$15*(I58-$C$13))/($C$16*I58*$C$13))</f>
        <v>1.9074200653158839E-2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1.9029694184968136E-3</v>
      </c>
      <c r="Q58" s="12">
        <f t="shared" ref="Q58:Q69" si="48">P58*$B$60</f>
        <v>3.6156418951439461E-4</v>
      </c>
      <c r="R58" s="9">
        <f t="shared" ref="R58:R69" si="49">L58*$B$60</f>
        <v>1.8955666666666669E-2</v>
      </c>
      <c r="S58" s="13">
        <f t="shared" ref="S58:S69" si="50">Q58/R58</f>
        <v>1.9074200653158839E-2</v>
      </c>
      <c r="T58" s="2">
        <f t="shared" ref="T58:T69" si="51">$B$59/100</f>
        <v>0.01</v>
      </c>
      <c r="U58" s="14">
        <f t="shared" ref="U58:U69" si="52">S58*T58</f>
        <v>1.9074200653158841E-4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1.2190742006531589E-2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29260</v>
      </c>
      <c r="AU58" s="1">
        <f t="shared" ref="AU58:AU69" si="59">AT58*10000*AS58*0.67*AR58*AQ58</f>
        <v>4530209.932440781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0.75753030634188101</v>
      </c>
      <c r="E59" s="10">
        <f t="shared" ref="E59:E70" si="61">D58</f>
        <v>0.69410592783870895</v>
      </c>
      <c r="F59" s="7" t="s">
        <v>83</v>
      </c>
      <c r="G59" s="1">
        <v>2</v>
      </c>
      <c r="H59" s="9">
        <f t="shared" si="42"/>
        <v>0.75753030634188101</v>
      </c>
      <c r="I59" s="9">
        <f t="shared" si="43"/>
        <v>273.90753030634187</v>
      </c>
      <c r="J59" s="9">
        <f t="shared" si="44"/>
        <v>1.9231889140947148E-2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0.19763036391483652</v>
      </c>
      <c r="P59" s="9">
        <f t="shared" si="47"/>
        <v>3.8008052496951777E-3</v>
      </c>
      <c r="Q59" s="12">
        <f t="shared" si="48"/>
        <v>7.2215299744208378E-4</v>
      </c>
      <c r="R59" s="9">
        <f t="shared" si="49"/>
        <v>1.8955666666666669E-2</v>
      </c>
      <c r="S59" s="13">
        <f t="shared" si="50"/>
        <v>3.8096945369480557E-2</v>
      </c>
      <c r="T59" s="2">
        <f t="shared" si="51"/>
        <v>0.01</v>
      </c>
      <c r="U59" s="14">
        <f t="shared" si="52"/>
        <v>3.8096945369480557E-4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1.2380969453694806E-2</v>
      </c>
      <c r="AR59" s="9">
        <f t="shared" si="56"/>
        <v>9.9766666666666666</v>
      </c>
      <c r="AS59" s="1">
        <f t="shared" si="57"/>
        <v>0.19</v>
      </c>
      <c r="AT59" s="1">
        <f t="shared" si="58"/>
        <v>29260</v>
      </c>
      <c r="AU59" s="1">
        <f t="shared" si="59"/>
        <v>4600900.4835245404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-2.8821082106892</v>
      </c>
      <c r="E60" s="10">
        <f t="shared" si="61"/>
        <v>0.75753030634188101</v>
      </c>
      <c r="F60" s="7" t="s">
        <v>83</v>
      </c>
      <c r="G60" s="1">
        <v>3</v>
      </c>
      <c r="H60" s="9">
        <f t="shared" si="42"/>
        <v>-2.8821082106892</v>
      </c>
      <c r="I60" s="9">
        <f t="shared" si="43"/>
        <v>270.2678917893108</v>
      </c>
      <c r="J60" s="9">
        <f t="shared" si="44"/>
        <v>1.1915694381781434E-2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0.29359622533180801</v>
      </c>
      <c r="P60" s="9">
        <f t="shared" si="47"/>
        <v>3.4984028926984606E-3</v>
      </c>
      <c r="Q60" s="12">
        <f t="shared" si="48"/>
        <v>6.6469654961270755E-4</v>
      </c>
      <c r="R60" s="9">
        <f t="shared" si="49"/>
        <v>1.8955666666666669E-2</v>
      </c>
      <c r="S60" s="13">
        <f t="shared" si="50"/>
        <v>3.506584924188233E-2</v>
      </c>
      <c r="T60" s="2">
        <f t="shared" si="51"/>
        <v>0.01</v>
      </c>
      <c r="U60" s="14">
        <f t="shared" si="52"/>
        <v>3.5065849241882333E-4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1.2350658492418823E-2</v>
      </c>
      <c r="AR60" s="9">
        <f t="shared" si="56"/>
        <v>9.9766666666666666</v>
      </c>
      <c r="AS60" s="1">
        <f t="shared" si="57"/>
        <v>0.19</v>
      </c>
      <c r="AT60" s="1">
        <f t="shared" si="58"/>
        <v>29260</v>
      </c>
      <c r="AU60" s="1">
        <f t="shared" si="59"/>
        <v>4589636.6065791743</v>
      </c>
    </row>
    <row r="61" spans="1:48" x14ac:dyDescent="0.15">
      <c r="C61" s="7">
        <v>3</v>
      </c>
      <c r="D61" s="7">
        <f t="shared" si="60"/>
        <v>1.1899135520458799</v>
      </c>
      <c r="E61" s="10">
        <f t="shared" si="61"/>
        <v>-2.8821082106892</v>
      </c>
      <c r="F61" s="7" t="s">
        <v>83</v>
      </c>
      <c r="G61" s="1">
        <v>4</v>
      </c>
      <c r="H61" s="9">
        <f t="shared" si="42"/>
        <v>1.1899135520458799</v>
      </c>
      <c r="I61" s="9">
        <f t="shared" si="43"/>
        <v>274.33991355204586</v>
      </c>
      <c r="J61" s="9">
        <f t="shared" si="44"/>
        <v>2.034013558646227E-2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0.3898644891057762</v>
      </c>
      <c r="P61" s="9">
        <f t="shared" si="47"/>
        <v>7.9298965687583309E-3</v>
      </c>
      <c r="Q61" s="12">
        <f t="shared" si="48"/>
        <v>1.5066803480640828E-3</v>
      </c>
      <c r="R61" s="9">
        <f t="shared" si="49"/>
        <v>1.8955666666666669E-2</v>
      </c>
      <c r="S61" s="13">
        <f t="shared" si="50"/>
        <v>7.9484429356080813E-2</v>
      </c>
      <c r="T61" s="2">
        <f t="shared" si="51"/>
        <v>0.01</v>
      </c>
      <c r="U61" s="14">
        <f t="shared" si="52"/>
        <v>7.948442935608081E-4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1.2794844293560809E-2</v>
      </c>
      <c r="AR61" s="9">
        <f t="shared" si="56"/>
        <v>9.9766666666666666</v>
      </c>
      <c r="AS61" s="1">
        <f t="shared" si="57"/>
        <v>0.19</v>
      </c>
      <c r="AT61" s="1">
        <f t="shared" si="58"/>
        <v>29260</v>
      </c>
      <c r="AU61" s="1">
        <f t="shared" si="59"/>
        <v>4754700.7943951786</v>
      </c>
    </row>
    <row r="62" spans="1:48" x14ac:dyDescent="0.15">
      <c r="C62" s="7">
        <v>4</v>
      </c>
      <c r="D62" s="7">
        <f t="shared" si="60"/>
        <v>13.5245830215562</v>
      </c>
      <c r="E62" s="10">
        <f t="shared" si="61"/>
        <v>1.1899135520458799</v>
      </c>
      <c r="F62" s="7" t="s">
        <v>83</v>
      </c>
      <c r="G62" s="1">
        <v>5</v>
      </c>
      <c r="H62" s="9">
        <f t="shared" si="42"/>
        <v>13.5245830215562</v>
      </c>
      <c r="I62" s="9">
        <f t="shared" si="43"/>
        <v>286.6745830215562</v>
      </c>
      <c r="J62" s="9">
        <f t="shared" si="44"/>
        <v>9.3661542833354955E-2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0.36283786291016695</v>
      </c>
      <c r="O62" s="9">
        <f t="shared" si="62"/>
        <v>0.11886339629351761</v>
      </c>
      <c r="P62" s="9">
        <f t="shared" si="47"/>
        <v>1.1132929083263344E-2</v>
      </c>
      <c r="Q62" s="12">
        <f t="shared" si="48"/>
        <v>2.1152565258200353E-3</v>
      </c>
      <c r="R62" s="9">
        <f t="shared" si="49"/>
        <v>1.8955666666666669E-2</v>
      </c>
      <c r="S62" s="13">
        <f t="shared" si="50"/>
        <v>0.1115896667216506</v>
      </c>
      <c r="T62" s="2">
        <f t="shared" si="51"/>
        <v>0.01</v>
      </c>
      <c r="U62" s="14">
        <f t="shared" si="52"/>
        <v>1.1158966672165061E-3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1.3115896667216506E-2</v>
      </c>
      <c r="AR62" s="9">
        <f t="shared" si="56"/>
        <v>9.9766666666666666</v>
      </c>
      <c r="AS62" s="1">
        <f t="shared" si="57"/>
        <v>0.19</v>
      </c>
      <c r="AT62" s="1">
        <f t="shared" si="58"/>
        <v>29260</v>
      </c>
      <c r="AU62" s="1">
        <f t="shared" si="59"/>
        <v>4874007.2854348114</v>
      </c>
    </row>
    <row r="63" spans="1:48" x14ac:dyDescent="0.15">
      <c r="C63" s="7">
        <v>5</v>
      </c>
      <c r="D63" s="7">
        <f t="shared" si="60"/>
        <v>16.656298240396701</v>
      </c>
      <c r="E63" s="10">
        <f t="shared" si="61"/>
        <v>13.5245830215562</v>
      </c>
      <c r="F63" s="7" t="s">
        <v>85</v>
      </c>
      <c r="G63" s="1">
        <v>6</v>
      </c>
      <c r="H63" s="9">
        <f t="shared" si="42"/>
        <v>16.656298240396701</v>
      </c>
      <c r="I63" s="9">
        <f t="shared" si="43"/>
        <v>289.8062982403967</v>
      </c>
      <c r="J63" s="9">
        <f t="shared" si="44"/>
        <v>0.13519486949582754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0.20749713387692093</v>
      </c>
      <c r="P63" s="9">
        <f t="shared" si="47"/>
        <v>2.8052547935248581E-2</v>
      </c>
      <c r="Q63" s="12">
        <f t="shared" si="48"/>
        <v>5.3299841076972308E-3</v>
      </c>
      <c r="R63" s="9">
        <f t="shared" si="49"/>
        <v>1.8955666666666669E-2</v>
      </c>
      <c r="S63" s="13">
        <f t="shared" si="50"/>
        <v>0.28118156968174318</v>
      </c>
      <c r="T63" s="2">
        <f t="shared" si="51"/>
        <v>0.01</v>
      </c>
      <c r="U63" s="14">
        <f t="shared" si="52"/>
        <v>2.8118156968174319E-3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1.4811815696817433E-2</v>
      </c>
      <c r="AR63" s="9">
        <f t="shared" si="56"/>
        <v>9.9766666666666666</v>
      </c>
      <c r="AS63" s="1">
        <f t="shared" si="57"/>
        <v>0.19</v>
      </c>
      <c r="AT63" s="1">
        <f t="shared" si="58"/>
        <v>29260</v>
      </c>
      <c r="AU63" s="1">
        <f t="shared" si="59"/>
        <v>5504228.9100411804</v>
      </c>
    </row>
    <row r="64" spans="1:48" x14ac:dyDescent="0.15">
      <c r="C64" s="7">
        <v>6</v>
      </c>
      <c r="D64" s="7">
        <f t="shared" si="60"/>
        <v>18.1547124300983</v>
      </c>
      <c r="E64" s="10">
        <f t="shared" si="61"/>
        <v>16.656298240396701</v>
      </c>
      <c r="F64" s="7" t="s">
        <v>83</v>
      </c>
      <c r="G64" s="1">
        <v>7</v>
      </c>
      <c r="H64" s="9">
        <f t="shared" si="42"/>
        <v>18.1547124300983</v>
      </c>
      <c r="I64" s="9">
        <f t="shared" si="43"/>
        <v>291.30471243009828</v>
      </c>
      <c r="J64" s="9">
        <f t="shared" si="44"/>
        <v>0.16069956137254701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0.27921125260833901</v>
      </c>
      <c r="P64" s="9">
        <f t="shared" si="47"/>
        <v>4.4869125824439499E-2</v>
      </c>
      <c r="Q64" s="12">
        <f t="shared" si="48"/>
        <v>8.525133906643504E-3</v>
      </c>
      <c r="R64" s="9">
        <f t="shared" si="49"/>
        <v>1.8955666666666669E-2</v>
      </c>
      <c r="S64" s="13">
        <f t="shared" si="50"/>
        <v>0.44974065310163203</v>
      </c>
      <c r="T64" s="2">
        <f t="shared" si="51"/>
        <v>0.01</v>
      </c>
      <c r="U64" s="14">
        <f t="shared" si="52"/>
        <v>4.4974065310163201E-3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2.459740653101632E-2</v>
      </c>
      <c r="AR64" s="9">
        <f t="shared" si="56"/>
        <v>9.9766666666666666</v>
      </c>
      <c r="AS64" s="1">
        <f t="shared" si="57"/>
        <v>0.19</v>
      </c>
      <c r="AT64" s="1">
        <f t="shared" si="58"/>
        <v>29260</v>
      </c>
      <c r="AU64" s="1">
        <f t="shared" si="59"/>
        <v>9140658.9787062053</v>
      </c>
    </row>
    <row r="65" spans="1:48" x14ac:dyDescent="0.15">
      <c r="C65" s="7">
        <v>7</v>
      </c>
      <c r="D65" s="7">
        <f t="shared" si="60"/>
        <v>19.4906898814939</v>
      </c>
      <c r="E65" s="10">
        <f t="shared" si="61"/>
        <v>18.1547124300983</v>
      </c>
      <c r="F65" s="7" t="s">
        <v>83</v>
      </c>
      <c r="G65" s="1">
        <v>8</v>
      </c>
      <c r="H65" s="9">
        <f t="shared" si="42"/>
        <v>19.4906898814939</v>
      </c>
      <c r="I65" s="9">
        <f t="shared" si="43"/>
        <v>292.64068988149387</v>
      </c>
      <c r="J65" s="9">
        <f t="shared" si="44"/>
        <v>0.18719088307191489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0.33410879345056621</v>
      </c>
      <c r="P65" s="9">
        <f t="shared" si="47"/>
        <v>6.2542120088103503E-2</v>
      </c>
      <c r="Q65" s="12">
        <f t="shared" si="48"/>
        <v>1.1883002816739666E-2</v>
      </c>
      <c r="R65" s="9">
        <f t="shared" si="49"/>
        <v>1.8955666666666669E-2</v>
      </c>
      <c r="S65" s="13">
        <f t="shared" si="50"/>
        <v>0.62688393005115428</v>
      </c>
      <c r="T65" s="2">
        <f t="shared" si="51"/>
        <v>0.01</v>
      </c>
      <c r="U65" s="14">
        <f t="shared" si="52"/>
        <v>6.2688393005115427E-3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2.6368839300511544E-2</v>
      </c>
      <c r="AR65" s="9">
        <f t="shared" si="56"/>
        <v>9.9766666666666666</v>
      </c>
      <c r="AS65" s="1">
        <f t="shared" si="57"/>
        <v>0.19</v>
      </c>
      <c r="AT65" s="1">
        <f t="shared" si="58"/>
        <v>29260</v>
      </c>
      <c r="AU65" s="1">
        <f t="shared" si="59"/>
        <v>9798942.3155792765</v>
      </c>
    </row>
    <row r="66" spans="1:48" x14ac:dyDescent="0.15">
      <c r="C66" s="7">
        <v>8</v>
      </c>
      <c r="D66" s="7">
        <f t="shared" si="60"/>
        <v>20.637592868657102</v>
      </c>
      <c r="E66" s="10">
        <f t="shared" si="61"/>
        <v>19.4906898814939</v>
      </c>
      <c r="F66" s="7" t="s">
        <v>83</v>
      </c>
      <c r="G66" s="1">
        <v>9</v>
      </c>
      <c r="H66" s="9">
        <f t="shared" si="42"/>
        <v>20.637592868657102</v>
      </c>
      <c r="I66" s="9">
        <f t="shared" si="43"/>
        <v>293.7875928686571</v>
      </c>
      <c r="J66" s="9">
        <f t="shared" si="44"/>
        <v>0.21315475117932947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0.37133334002912938</v>
      </c>
      <c r="P66" s="9">
        <f t="shared" si="47"/>
        <v>7.9151465698498416E-2</v>
      </c>
      <c r="Q66" s="12">
        <f t="shared" si="48"/>
        <v>1.5038778482714699E-2</v>
      </c>
      <c r="R66" s="9">
        <f t="shared" si="49"/>
        <v>1.8955666666666669E-2</v>
      </c>
      <c r="S66" s="13">
        <f t="shared" si="50"/>
        <v>0.7933658439542105</v>
      </c>
      <c r="T66" s="2">
        <f t="shared" si="51"/>
        <v>0.01</v>
      </c>
      <c r="U66" s="14">
        <f t="shared" si="52"/>
        <v>7.9336584395421055E-3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2.8033658439542107E-2</v>
      </c>
      <c r="AR66" s="9">
        <f t="shared" si="56"/>
        <v>9.9766666666666666</v>
      </c>
      <c r="AS66" s="1">
        <f t="shared" si="57"/>
        <v>0.19</v>
      </c>
      <c r="AT66" s="1">
        <f t="shared" si="58"/>
        <v>29260</v>
      </c>
      <c r="AU66" s="1">
        <f t="shared" si="59"/>
        <v>10417606.888688354</v>
      </c>
    </row>
    <row r="67" spans="1:48" x14ac:dyDescent="0.15">
      <c r="C67" s="7">
        <v>9</v>
      </c>
      <c r="D67" s="7">
        <f t="shared" si="60"/>
        <v>15.049318650784301</v>
      </c>
      <c r="E67" s="10">
        <f t="shared" si="61"/>
        <v>20.637592868657102</v>
      </c>
      <c r="F67" s="7" t="s">
        <v>83</v>
      </c>
      <c r="G67" s="1">
        <v>10</v>
      </c>
      <c r="H67" s="9">
        <f t="shared" si="42"/>
        <v>15.049318650784301</v>
      </c>
      <c r="I67" s="9">
        <f t="shared" si="43"/>
        <v>288.19931865078428</v>
      </c>
      <c r="J67" s="9">
        <f t="shared" si="44"/>
        <v>0.1120986672598728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0.39194854099729765</v>
      </c>
      <c r="P67" s="9">
        <f t="shared" si="47"/>
        <v>4.3936909080248686E-2</v>
      </c>
      <c r="Q67" s="12">
        <f t="shared" si="48"/>
        <v>8.3480127252472495E-3</v>
      </c>
      <c r="R67" s="9">
        <f t="shared" si="49"/>
        <v>1.8955666666666669E-2</v>
      </c>
      <c r="S67" s="13">
        <f t="shared" si="50"/>
        <v>0.44039668306296703</v>
      </c>
      <c r="T67" s="2">
        <f t="shared" si="51"/>
        <v>0.01</v>
      </c>
      <c r="U67" s="14">
        <f t="shared" si="52"/>
        <v>4.4039668306296706E-3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2.4503966830629671E-2</v>
      </c>
      <c r="AR67" s="9">
        <f t="shared" si="56"/>
        <v>9.9766666666666666</v>
      </c>
      <c r="AS67" s="1">
        <f t="shared" si="57"/>
        <v>0.19</v>
      </c>
      <c r="AT67" s="1">
        <f t="shared" si="58"/>
        <v>29260</v>
      </c>
      <c r="AU67" s="1">
        <f t="shared" si="59"/>
        <v>9105935.7880629208</v>
      </c>
    </row>
    <row r="68" spans="1:48" x14ac:dyDescent="0.15">
      <c r="C68" s="7">
        <v>10</v>
      </c>
      <c r="D68" s="7">
        <f t="shared" si="60"/>
        <v>10.7407945649433</v>
      </c>
      <c r="E68" s="10">
        <f t="shared" si="61"/>
        <v>15.049318650784301</v>
      </c>
      <c r="F68" s="7" t="s">
        <v>83</v>
      </c>
      <c r="G68" s="1">
        <v>11</v>
      </c>
      <c r="H68" s="9">
        <f t="shared" si="42"/>
        <v>10.7407945649433</v>
      </c>
      <c r="I68" s="9">
        <f t="shared" si="43"/>
        <v>283.89079456494329</v>
      </c>
      <c r="J68" s="9">
        <f t="shared" si="44"/>
        <v>6.7130339771444905E-2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0.33061105032119653</v>
      </c>
      <c r="O68" s="9">
        <f t="shared" si="62"/>
        <v>0.11716724826251912</v>
      </c>
      <c r="P68" s="9">
        <f t="shared" si="47"/>
        <v>7.8654771859481467E-3</v>
      </c>
      <c r="Q68" s="12">
        <f t="shared" si="48"/>
        <v>1.4944406653301478E-3</v>
      </c>
      <c r="R68" s="9">
        <f t="shared" si="49"/>
        <v>1.8955666666666669E-2</v>
      </c>
      <c r="S68" s="13">
        <f t="shared" si="50"/>
        <v>7.883872889356644E-2</v>
      </c>
      <c r="T68" s="2">
        <f t="shared" si="51"/>
        <v>0.01</v>
      </c>
      <c r="U68" s="14">
        <f t="shared" si="52"/>
        <v>7.8838728893566444E-4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1.2788387288935665E-2</v>
      </c>
      <c r="AR68" s="9">
        <f t="shared" si="56"/>
        <v>9.9766666666666666</v>
      </c>
      <c r="AS68" s="1">
        <f t="shared" si="57"/>
        <v>0.19</v>
      </c>
      <c r="AT68" s="1">
        <f t="shared" si="58"/>
        <v>29260</v>
      </c>
      <c r="AU68" s="1">
        <f t="shared" si="59"/>
        <v>4752301.3025126532</v>
      </c>
    </row>
    <row r="69" spans="1:48" x14ac:dyDescent="0.15">
      <c r="C69" s="7">
        <v>11</v>
      </c>
      <c r="D69" s="7">
        <f t="shared" si="60"/>
        <v>5.0790139905896101</v>
      </c>
      <c r="E69" s="10">
        <f t="shared" si="61"/>
        <v>10.7407945649433</v>
      </c>
      <c r="F69" s="7" t="s">
        <v>85</v>
      </c>
      <c r="G69" s="1">
        <v>12</v>
      </c>
      <c r="H69" s="9">
        <f t="shared" si="42"/>
        <v>5.0790139905896101</v>
      </c>
      <c r="I69" s="9">
        <f t="shared" si="43"/>
        <v>278.22901399058958</v>
      </c>
      <c r="J69" s="9">
        <f t="shared" si="44"/>
        <v>3.3404844979178651E-2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0.20906843774323763</v>
      </c>
      <c r="P69" s="9">
        <f t="shared" si="47"/>
        <v>6.9838987528519159E-3</v>
      </c>
      <c r="Q69" s="12">
        <f t="shared" si="48"/>
        <v>1.326940763041864E-3</v>
      </c>
      <c r="R69" s="9">
        <f t="shared" si="49"/>
        <v>1.8955666666666669E-2</v>
      </c>
      <c r="S69" s="13">
        <f t="shared" si="50"/>
        <v>7.0002326289862166E-2</v>
      </c>
      <c r="T69" s="2">
        <f t="shared" si="51"/>
        <v>0.01</v>
      </c>
      <c r="U69" s="14">
        <f t="shared" si="52"/>
        <v>7.0002326289862163E-4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1.2700023262898623E-2</v>
      </c>
      <c r="AR69" s="9">
        <f t="shared" si="56"/>
        <v>9.9766666666666666</v>
      </c>
      <c r="AS69" s="1">
        <f t="shared" si="57"/>
        <v>0.19</v>
      </c>
      <c r="AT69" s="1">
        <f t="shared" si="58"/>
        <v>29260</v>
      </c>
      <c r="AU69" s="1">
        <f t="shared" si="59"/>
        <v>4719464.2866682531</v>
      </c>
      <c r="AV69" s="1">
        <f>SUM(AU58:AU69)</f>
        <v>76788593.572633341</v>
      </c>
    </row>
    <row r="70" spans="1:48" x14ac:dyDescent="0.15">
      <c r="C70" s="7">
        <v>12</v>
      </c>
      <c r="D70" s="7">
        <f t="shared" si="60"/>
        <v>-0.49892853371295398</v>
      </c>
      <c r="E70" s="10">
        <f t="shared" si="61"/>
        <v>5.0790139905896101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0.69410592783870895</v>
      </c>
      <c r="E73" s="7"/>
      <c r="F73" s="7"/>
      <c r="G73" s="1">
        <v>1</v>
      </c>
      <c r="H73" s="9">
        <f t="shared" ref="H73:H84" si="63">E74</f>
        <v>0.69410592783870895</v>
      </c>
      <c r="I73" s="9">
        <f t="shared" ref="I73:I84" si="64">H73+273.15</f>
        <v>273.84410592783871</v>
      </c>
      <c r="J73" s="9">
        <f t="shared" ref="J73:J84" si="65">EXP(($C$15*(I73-$C$13))/($C$16*I73*$C$13))</f>
        <v>1.9074200653158839E-2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2.0886249715208931E-3</v>
      </c>
      <c r="Q73" s="12">
        <f t="shared" ref="Q73:Q84" si="69">P73*$B$75</f>
        <v>3.7595249487376077E-4</v>
      </c>
      <c r="R73" s="9">
        <f t="shared" ref="R73:R84" si="70">L73*$B$75</f>
        <v>1.9710000000000002E-2</v>
      </c>
      <c r="S73" s="13">
        <f t="shared" ref="S73:S84" si="71">Q73/R73</f>
        <v>1.9074200653158839E-2</v>
      </c>
      <c r="T73" s="2">
        <f t="shared" ref="T73:T84" si="72">$B$74/100</f>
        <v>0.01</v>
      </c>
      <c r="U73" s="14">
        <f t="shared" ref="U73:U84" si="73">S73*T73</f>
        <v>1.9074200653158841E-4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1.2790742006531589E-2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3075.8333333333335</v>
      </c>
      <c r="AU73" s="1">
        <f t="shared" ref="AU73:AU84" si="80">AT73*10000*AS73*0.67*AR73*AQ73</f>
        <v>519541.16669373313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0.75753030634188101</v>
      </c>
      <c r="E74" s="10">
        <f t="shared" ref="E74:E85" si="82">D73</f>
        <v>0.69410592783870895</v>
      </c>
      <c r="F74" s="7" t="s">
        <v>83</v>
      </c>
      <c r="G74" s="1">
        <v>2</v>
      </c>
      <c r="H74" s="9">
        <f t="shared" si="63"/>
        <v>0.75753030634188101</v>
      </c>
      <c r="I74" s="9">
        <f t="shared" si="64"/>
        <v>273.90753030634187</v>
      </c>
      <c r="J74" s="9">
        <f t="shared" si="65"/>
        <v>1.9231889140947148E-2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0.21691137502847913</v>
      </c>
      <c r="P74" s="9">
        <f t="shared" si="68"/>
        <v>4.1716155179581218E-3</v>
      </c>
      <c r="Q74" s="12">
        <f t="shared" si="69"/>
        <v>7.5089079323246185E-4</v>
      </c>
      <c r="R74" s="9">
        <f t="shared" si="70"/>
        <v>1.9710000000000002E-2</v>
      </c>
      <c r="S74" s="13">
        <f t="shared" si="71"/>
        <v>3.8096945369480557E-2</v>
      </c>
      <c r="T74" s="2">
        <f t="shared" si="72"/>
        <v>0.01</v>
      </c>
      <c r="U74" s="14">
        <f t="shared" si="73"/>
        <v>3.8096945369480557E-4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1.2980969453694806E-2</v>
      </c>
      <c r="AR74" s="9">
        <f t="shared" si="77"/>
        <v>10.950000000000001</v>
      </c>
      <c r="AS74" s="1">
        <f t="shared" si="78"/>
        <v>0.18</v>
      </c>
      <c r="AT74" s="1">
        <f t="shared" si="79"/>
        <v>3075.8333333333335</v>
      </c>
      <c r="AU74" s="1">
        <f t="shared" si="80"/>
        <v>527267.92639116745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-2.8821082106892</v>
      </c>
      <c r="E75" s="10">
        <f t="shared" si="82"/>
        <v>0.75753030634188101</v>
      </c>
      <c r="F75" s="7" t="s">
        <v>83</v>
      </c>
      <c r="G75" s="1">
        <v>3</v>
      </c>
      <c r="H75" s="9">
        <f t="shared" si="63"/>
        <v>-2.8821082106892</v>
      </c>
      <c r="I75" s="9">
        <f t="shared" si="64"/>
        <v>270.2678917893108</v>
      </c>
      <c r="J75" s="9">
        <f t="shared" si="65"/>
        <v>1.1915694381781434E-2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0.32223975951052103</v>
      </c>
      <c r="P75" s="9">
        <f t="shared" si="68"/>
        <v>3.839710491986116E-3</v>
      </c>
      <c r="Q75" s="12">
        <f t="shared" si="69"/>
        <v>6.9114788855750083E-4</v>
      </c>
      <c r="R75" s="9">
        <f t="shared" si="70"/>
        <v>1.9710000000000002E-2</v>
      </c>
      <c r="S75" s="13">
        <f t="shared" si="71"/>
        <v>3.506584924188233E-2</v>
      </c>
      <c r="T75" s="2">
        <f t="shared" si="72"/>
        <v>0.01</v>
      </c>
      <c r="U75" s="14">
        <f t="shared" si="73"/>
        <v>3.5065849241882333E-4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1.2950658492418823E-2</v>
      </c>
      <c r="AR75" s="9">
        <f t="shared" si="77"/>
        <v>10.950000000000001</v>
      </c>
      <c r="AS75" s="1">
        <f t="shared" si="78"/>
        <v>0.18</v>
      </c>
      <c r="AT75" s="1">
        <f t="shared" si="79"/>
        <v>3075.8333333333335</v>
      </c>
      <c r="AU75" s="1">
        <f t="shared" si="80"/>
        <v>526036.7396330504</v>
      </c>
    </row>
    <row r="76" spans="1:48" x14ac:dyDescent="0.15">
      <c r="C76" s="7">
        <v>3</v>
      </c>
      <c r="D76" s="7">
        <f t="shared" si="81"/>
        <v>1.1899135520458799</v>
      </c>
      <c r="E76" s="10">
        <f t="shared" si="82"/>
        <v>-2.8821082106892</v>
      </c>
      <c r="F76" s="7" t="s">
        <v>83</v>
      </c>
      <c r="G76" s="1">
        <v>4</v>
      </c>
      <c r="H76" s="9">
        <f t="shared" si="63"/>
        <v>1.1899135520458799</v>
      </c>
      <c r="I76" s="9">
        <f t="shared" si="64"/>
        <v>274.33991355204586</v>
      </c>
      <c r="J76" s="9">
        <f t="shared" si="65"/>
        <v>2.034013558646227E-2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0.4279000490185349</v>
      </c>
      <c r="P76" s="9">
        <f t="shared" si="68"/>
        <v>8.7035450144908513E-3</v>
      </c>
      <c r="Q76" s="12">
        <f t="shared" si="69"/>
        <v>1.5666381026083532E-3</v>
      </c>
      <c r="R76" s="9">
        <f t="shared" si="70"/>
        <v>1.9710000000000002E-2</v>
      </c>
      <c r="S76" s="13">
        <f t="shared" si="71"/>
        <v>7.9484429356080827E-2</v>
      </c>
      <c r="T76" s="2">
        <f t="shared" si="72"/>
        <v>0.01</v>
      </c>
      <c r="U76" s="14">
        <f t="shared" si="73"/>
        <v>7.9484429356080832E-4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1.3394844293560809E-2</v>
      </c>
      <c r="AR76" s="9">
        <f t="shared" si="77"/>
        <v>10.950000000000001</v>
      </c>
      <c r="AS76" s="1">
        <f t="shared" si="78"/>
        <v>0.18</v>
      </c>
      <c r="AT76" s="1">
        <f t="shared" si="79"/>
        <v>3075.8333333333335</v>
      </c>
      <c r="AU76" s="1">
        <f t="shared" si="80"/>
        <v>544078.91492172831</v>
      </c>
    </row>
    <row r="77" spans="1:48" x14ac:dyDescent="0.15">
      <c r="C77" s="7">
        <v>4</v>
      </c>
      <c r="D77" s="7">
        <f t="shared" si="81"/>
        <v>13.5245830215562</v>
      </c>
      <c r="E77" s="10">
        <f t="shared" si="82"/>
        <v>1.1899135520458799</v>
      </c>
      <c r="F77" s="7" t="s">
        <v>83</v>
      </c>
      <c r="G77" s="1">
        <v>5</v>
      </c>
      <c r="H77" s="9">
        <f t="shared" si="63"/>
        <v>13.5245830215562</v>
      </c>
      <c r="I77" s="9">
        <f t="shared" si="64"/>
        <v>286.6745830215562</v>
      </c>
      <c r="J77" s="9">
        <f t="shared" si="65"/>
        <v>9.3661542833354955E-2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0.39823667880384184</v>
      </c>
      <c r="O77" s="9">
        <f t="shared" si="83"/>
        <v>0.13045982520020216</v>
      </c>
      <c r="P77" s="9">
        <f t="shared" si="68"/>
        <v>1.2219068506020735E-2</v>
      </c>
      <c r="Q77" s="12">
        <f t="shared" si="69"/>
        <v>2.1994323310837323E-3</v>
      </c>
      <c r="R77" s="9">
        <f t="shared" si="70"/>
        <v>1.9710000000000002E-2</v>
      </c>
      <c r="S77" s="13">
        <f t="shared" si="71"/>
        <v>0.11158966672165054</v>
      </c>
      <c r="T77" s="2">
        <f t="shared" si="72"/>
        <v>0.01</v>
      </c>
      <c r="U77" s="14">
        <f t="shared" si="73"/>
        <v>1.1158966672165055E-3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1.3715896667216506E-2</v>
      </c>
      <c r="AR77" s="9">
        <f t="shared" si="77"/>
        <v>10.950000000000001</v>
      </c>
      <c r="AS77" s="1">
        <f t="shared" si="78"/>
        <v>0.18</v>
      </c>
      <c r="AT77" s="1">
        <f t="shared" si="79"/>
        <v>3075.8333333333335</v>
      </c>
      <c r="AU77" s="1">
        <f t="shared" si="80"/>
        <v>557119.59111500124</v>
      </c>
    </row>
    <row r="78" spans="1:48" x14ac:dyDescent="0.15">
      <c r="C78" s="7">
        <v>5</v>
      </c>
      <c r="D78" s="7">
        <f t="shared" si="81"/>
        <v>16.656298240396701</v>
      </c>
      <c r="E78" s="10">
        <f t="shared" si="82"/>
        <v>13.5245830215562</v>
      </c>
      <c r="F78" s="7" t="s">
        <v>85</v>
      </c>
      <c r="G78" s="1">
        <v>6</v>
      </c>
      <c r="H78" s="9">
        <f t="shared" si="63"/>
        <v>16.656298240396701</v>
      </c>
      <c r="I78" s="9">
        <f t="shared" si="64"/>
        <v>289.8062982403967</v>
      </c>
      <c r="J78" s="9">
        <f t="shared" si="65"/>
        <v>0.13519486949582754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0.22774075669418145</v>
      </c>
      <c r="P78" s="9">
        <f t="shared" si="68"/>
        <v>3.0789381880150873E-2</v>
      </c>
      <c r="Q78" s="12">
        <f t="shared" si="69"/>
        <v>5.5420887384271568E-3</v>
      </c>
      <c r="R78" s="9">
        <f t="shared" si="70"/>
        <v>1.9710000000000002E-2</v>
      </c>
      <c r="S78" s="13">
        <f t="shared" si="71"/>
        <v>0.28118156968174307</v>
      </c>
      <c r="T78" s="2">
        <f t="shared" si="72"/>
        <v>0.01</v>
      </c>
      <c r="U78" s="14">
        <f t="shared" si="73"/>
        <v>2.8118156968174306E-3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1.5411815696817431E-2</v>
      </c>
      <c r="AR78" s="9">
        <f t="shared" si="77"/>
        <v>10.950000000000001</v>
      </c>
      <c r="AS78" s="1">
        <f t="shared" si="78"/>
        <v>0.18</v>
      </c>
      <c r="AT78" s="1">
        <f t="shared" si="79"/>
        <v>3075.8333333333335</v>
      </c>
      <c r="AU78" s="1">
        <f t="shared" si="80"/>
        <v>626005.33291223517</v>
      </c>
    </row>
    <row r="79" spans="1:48" x14ac:dyDescent="0.15">
      <c r="C79" s="7">
        <v>6</v>
      </c>
      <c r="D79" s="7">
        <f t="shared" si="81"/>
        <v>18.1547124300983</v>
      </c>
      <c r="E79" s="10">
        <f t="shared" si="82"/>
        <v>16.656298240396701</v>
      </c>
      <c r="F79" s="7" t="s">
        <v>83</v>
      </c>
      <c r="G79" s="1">
        <v>7</v>
      </c>
      <c r="H79" s="9">
        <f t="shared" si="63"/>
        <v>18.1547124300983</v>
      </c>
      <c r="I79" s="9">
        <f t="shared" si="64"/>
        <v>291.30471243009828</v>
      </c>
      <c r="J79" s="9">
        <f t="shared" si="65"/>
        <v>0.16069956137254701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0.30645137481403062</v>
      </c>
      <c r="P79" s="9">
        <f t="shared" si="68"/>
        <v>4.9246601514628723E-2</v>
      </c>
      <c r="Q79" s="12">
        <f t="shared" si="69"/>
        <v>8.8643882726331703E-3</v>
      </c>
      <c r="R79" s="9">
        <f t="shared" si="70"/>
        <v>1.9710000000000002E-2</v>
      </c>
      <c r="S79" s="13">
        <f t="shared" si="71"/>
        <v>0.44974065310163214</v>
      </c>
      <c r="T79" s="2">
        <f t="shared" si="72"/>
        <v>0.01</v>
      </c>
      <c r="U79" s="14">
        <f t="shared" si="73"/>
        <v>4.4974065310163219E-3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2.6097406531016325E-2</v>
      </c>
      <c r="AR79" s="9">
        <f t="shared" si="77"/>
        <v>10.950000000000001</v>
      </c>
      <c r="AS79" s="1">
        <f t="shared" si="78"/>
        <v>0.18</v>
      </c>
      <c r="AT79" s="1">
        <f t="shared" si="79"/>
        <v>3075.8333333333335</v>
      </c>
      <c r="AU79" s="1">
        <f t="shared" si="80"/>
        <v>1060038.3488214475</v>
      </c>
    </row>
    <row r="80" spans="1:48" x14ac:dyDescent="0.15">
      <c r="C80" s="7">
        <v>7</v>
      </c>
      <c r="D80" s="7">
        <f t="shared" si="81"/>
        <v>19.4906898814939</v>
      </c>
      <c r="E80" s="10">
        <f t="shared" si="82"/>
        <v>18.1547124300983</v>
      </c>
      <c r="F80" s="7" t="s">
        <v>83</v>
      </c>
      <c r="G80" s="1">
        <v>8</v>
      </c>
      <c r="H80" s="9">
        <f t="shared" si="63"/>
        <v>19.4906898814939</v>
      </c>
      <c r="I80" s="9">
        <f t="shared" si="64"/>
        <v>292.64068988149387</v>
      </c>
      <c r="J80" s="9">
        <f t="shared" si="65"/>
        <v>0.18719088307191489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0.36670477329940193</v>
      </c>
      <c r="P80" s="9">
        <f t="shared" si="68"/>
        <v>6.8643790340601404E-2</v>
      </c>
      <c r="Q80" s="12">
        <f t="shared" si="69"/>
        <v>1.2355882261308253E-2</v>
      </c>
      <c r="R80" s="9">
        <f t="shared" si="70"/>
        <v>1.9710000000000002E-2</v>
      </c>
      <c r="S80" s="13">
        <f t="shared" si="71"/>
        <v>0.62688393005115439</v>
      </c>
      <c r="T80" s="2">
        <f t="shared" si="72"/>
        <v>0.01</v>
      </c>
      <c r="U80" s="14">
        <f t="shared" si="73"/>
        <v>6.2688393005115445E-3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2.7868839300511546E-2</v>
      </c>
      <c r="AR80" s="9">
        <f t="shared" si="77"/>
        <v>10.950000000000001</v>
      </c>
      <c r="AS80" s="1">
        <f t="shared" si="78"/>
        <v>0.18</v>
      </c>
      <c r="AT80" s="1">
        <f t="shared" si="79"/>
        <v>3075.8333333333335</v>
      </c>
      <c r="AU80" s="1">
        <f t="shared" si="80"/>
        <v>1131991.3478978958</v>
      </c>
    </row>
    <row r="81" spans="1:48" x14ac:dyDescent="0.15">
      <c r="C81" s="7">
        <v>8</v>
      </c>
      <c r="D81" s="7">
        <f t="shared" si="81"/>
        <v>20.637592868657102</v>
      </c>
      <c r="E81" s="10">
        <f t="shared" si="82"/>
        <v>19.4906898814939</v>
      </c>
      <c r="F81" s="7" t="s">
        <v>83</v>
      </c>
      <c r="G81" s="1">
        <v>9</v>
      </c>
      <c r="H81" s="9">
        <f t="shared" si="63"/>
        <v>20.637592868657102</v>
      </c>
      <c r="I81" s="9">
        <f t="shared" si="64"/>
        <v>293.7875928686571</v>
      </c>
      <c r="J81" s="9">
        <f t="shared" si="65"/>
        <v>0.21315475117932947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0.4075609829588005</v>
      </c>
      <c r="P81" s="9">
        <f t="shared" si="68"/>
        <v>8.6873559912986065E-2</v>
      </c>
      <c r="Q81" s="12">
        <f t="shared" si="69"/>
        <v>1.5637240784337491E-2</v>
      </c>
      <c r="R81" s="9">
        <f t="shared" si="70"/>
        <v>1.9710000000000002E-2</v>
      </c>
      <c r="S81" s="13">
        <f t="shared" si="71"/>
        <v>0.7933658439542105</v>
      </c>
      <c r="T81" s="2">
        <f t="shared" si="72"/>
        <v>0.01</v>
      </c>
      <c r="U81" s="14">
        <f t="shared" si="73"/>
        <v>7.9336584395421055E-3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2.9533658439542108E-2</v>
      </c>
      <c r="AR81" s="9">
        <f t="shared" si="77"/>
        <v>10.950000000000001</v>
      </c>
      <c r="AS81" s="1">
        <f t="shared" si="78"/>
        <v>0.18</v>
      </c>
      <c r="AT81" s="1">
        <f t="shared" si="79"/>
        <v>3075.8333333333335</v>
      </c>
      <c r="AU81" s="1">
        <f t="shared" si="80"/>
        <v>1199613.8577870261</v>
      </c>
    </row>
    <row r="82" spans="1:48" x14ac:dyDescent="0.15">
      <c r="C82" s="7">
        <v>9</v>
      </c>
      <c r="D82" s="7">
        <f t="shared" si="81"/>
        <v>15.049318650784301</v>
      </c>
      <c r="E82" s="10">
        <f t="shared" si="82"/>
        <v>20.637592868657102</v>
      </c>
      <c r="F82" s="7" t="s">
        <v>83</v>
      </c>
      <c r="G82" s="1">
        <v>10</v>
      </c>
      <c r="H82" s="9">
        <f t="shared" si="63"/>
        <v>15.049318650784301</v>
      </c>
      <c r="I82" s="9">
        <f t="shared" si="64"/>
        <v>288.19931865078428</v>
      </c>
      <c r="J82" s="9">
        <f t="shared" si="65"/>
        <v>0.1120986672598728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0.43018742304581448</v>
      </c>
      <c r="P82" s="9">
        <f t="shared" si="68"/>
        <v>4.8223436795394897E-2</v>
      </c>
      <c r="Q82" s="12">
        <f t="shared" si="69"/>
        <v>8.6802186231710807E-3</v>
      </c>
      <c r="R82" s="9">
        <f t="shared" si="70"/>
        <v>1.9710000000000002E-2</v>
      </c>
      <c r="S82" s="13">
        <f t="shared" si="71"/>
        <v>0.44039668306296703</v>
      </c>
      <c r="T82" s="2">
        <f t="shared" si="72"/>
        <v>0.01</v>
      </c>
      <c r="U82" s="14">
        <f t="shared" si="73"/>
        <v>4.4039668306296706E-3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2.6003966830629673E-2</v>
      </c>
      <c r="AR82" s="9">
        <f t="shared" si="77"/>
        <v>10.950000000000001</v>
      </c>
      <c r="AS82" s="1">
        <f t="shared" si="78"/>
        <v>0.18</v>
      </c>
      <c r="AT82" s="1">
        <f t="shared" si="79"/>
        <v>3075.8333333333335</v>
      </c>
      <c r="AU82" s="1">
        <f t="shared" si="80"/>
        <v>1056242.9653378618</v>
      </c>
    </row>
    <row r="83" spans="1:48" x14ac:dyDescent="0.15">
      <c r="C83" s="7">
        <v>10</v>
      </c>
      <c r="D83" s="7">
        <f t="shared" si="81"/>
        <v>10.7407945649433</v>
      </c>
      <c r="E83" s="10">
        <f t="shared" si="82"/>
        <v>15.049318650784301</v>
      </c>
      <c r="F83" s="7" t="s">
        <v>83</v>
      </c>
      <c r="G83" s="1">
        <v>11</v>
      </c>
      <c r="H83" s="9">
        <f t="shared" si="63"/>
        <v>10.7407945649433</v>
      </c>
      <c r="I83" s="9">
        <f t="shared" si="64"/>
        <v>283.89079456494329</v>
      </c>
      <c r="J83" s="9">
        <f t="shared" si="65"/>
        <v>6.7130339771444905E-2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0.36286578693789862</v>
      </c>
      <c r="O83" s="9">
        <f t="shared" si="83"/>
        <v>0.12859819931252103</v>
      </c>
      <c r="P83" s="9">
        <f t="shared" si="68"/>
        <v>8.6328408138455302E-3</v>
      </c>
      <c r="Q83" s="12">
        <f t="shared" si="69"/>
        <v>1.5539113464921954E-3</v>
      </c>
      <c r="R83" s="9">
        <f t="shared" si="70"/>
        <v>1.9710000000000002E-2</v>
      </c>
      <c r="S83" s="13">
        <f t="shared" si="71"/>
        <v>7.8838728893566482E-2</v>
      </c>
      <c r="T83" s="2">
        <f t="shared" si="72"/>
        <v>0.01</v>
      </c>
      <c r="U83" s="14">
        <f t="shared" si="73"/>
        <v>7.8838728893566488E-4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1.3388387288935665E-2</v>
      </c>
      <c r="AR83" s="9">
        <f t="shared" si="77"/>
        <v>10.950000000000001</v>
      </c>
      <c r="AS83" s="1">
        <f t="shared" si="78"/>
        <v>0.18</v>
      </c>
      <c r="AT83" s="1">
        <f t="shared" si="79"/>
        <v>3075.8333333333335</v>
      </c>
      <c r="AU83" s="1">
        <f t="shared" si="80"/>
        <v>543816.64087112353</v>
      </c>
    </row>
    <row r="84" spans="1:48" x14ac:dyDescent="0.15">
      <c r="C84" s="7">
        <v>11</v>
      </c>
      <c r="D84" s="7">
        <f t="shared" si="81"/>
        <v>5.0790139905896101</v>
      </c>
      <c r="E84" s="10">
        <f t="shared" si="82"/>
        <v>10.7407945649433</v>
      </c>
      <c r="F84" s="7" t="s">
        <v>85</v>
      </c>
      <c r="G84" s="1">
        <v>12</v>
      </c>
      <c r="H84" s="9">
        <f t="shared" si="63"/>
        <v>5.0790139905896101</v>
      </c>
      <c r="I84" s="9">
        <f t="shared" si="64"/>
        <v>278.22901399058958</v>
      </c>
      <c r="J84" s="9">
        <f t="shared" si="65"/>
        <v>3.3404844979178651E-2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0.22946535849867553</v>
      </c>
      <c r="P84" s="9">
        <f t="shared" si="68"/>
        <v>7.6652547287399102E-3</v>
      </c>
      <c r="Q84" s="12">
        <f t="shared" si="69"/>
        <v>1.3797458511731837E-3</v>
      </c>
      <c r="R84" s="9">
        <f t="shared" si="70"/>
        <v>1.9710000000000002E-2</v>
      </c>
      <c r="S84" s="13">
        <f t="shared" si="71"/>
        <v>7.000232628986218E-2</v>
      </c>
      <c r="T84" s="2">
        <f t="shared" si="72"/>
        <v>0.01</v>
      </c>
      <c r="U84" s="14">
        <f t="shared" si="73"/>
        <v>7.0002326289862185E-4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1.3300023262898622E-2</v>
      </c>
      <c r="AR84" s="9">
        <f t="shared" si="77"/>
        <v>10.950000000000001</v>
      </c>
      <c r="AS84" s="1">
        <f t="shared" si="78"/>
        <v>0.18</v>
      </c>
      <c r="AT84" s="1">
        <f t="shared" si="79"/>
        <v>3075.8333333333335</v>
      </c>
      <c r="AU84" s="1">
        <f t="shared" si="80"/>
        <v>540227.423829798</v>
      </c>
      <c r="AV84" s="1">
        <f>SUM(AU73:AU84)</f>
        <v>8831980.2562120687</v>
      </c>
    </row>
    <row r="85" spans="1:48" x14ac:dyDescent="0.15">
      <c r="C85" s="7">
        <v>12</v>
      </c>
      <c r="D85" s="7">
        <f t="shared" si="81"/>
        <v>-0.49892853371295398</v>
      </c>
      <c r="E85" s="10">
        <f t="shared" si="82"/>
        <v>5.0790139905896101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0.69410592783870895</v>
      </c>
      <c r="E89" s="7"/>
      <c r="F89" s="7"/>
      <c r="G89" s="1">
        <v>1</v>
      </c>
      <c r="H89" s="9">
        <f t="shared" ref="H89:H100" si="84">E90</f>
        <v>0.69410592783870895</v>
      </c>
      <c r="I89" s="9">
        <f t="shared" ref="I89:I100" si="85">H89+273.15</f>
        <v>273.84410592783871</v>
      </c>
      <c r="J89" s="9">
        <f t="shared" ref="J89:J100" si="86">EXP(($C$15*(I89-$C$13))/($C$16*I89*$C$13))</f>
        <v>1.9074200653158839E-2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0.10119387987018726</v>
      </c>
      <c r="Q89" s="12">
        <f t="shared" ref="Q89:Q100" si="90">P89*$B$91</f>
        <v>4.5537245941584266E-2</v>
      </c>
      <c r="R89" s="9">
        <f t="shared" ref="R89:R100" si="91">L89*$B$91</f>
        <v>2.3873737500000001</v>
      </c>
      <c r="S89" s="13">
        <f t="shared" ref="S89:S100" si="92">Q89/R89</f>
        <v>1.9074200653158839E-2</v>
      </c>
      <c r="T89" s="2">
        <f t="shared" ref="T89:T100" si="93">$B$90/100</f>
        <v>0.51</v>
      </c>
      <c r="U89" s="14">
        <f t="shared" ref="U89:U100" si="94">S89*T89</f>
        <v>9.727842333111008E-3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3.3269944463432968E-2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52251.666666666664</v>
      </c>
      <c r="AN89" s="1">
        <f t="shared" ref="AN89:AN100" si="99">AM89*10000*AK89*AJ89</f>
        <v>180838105.25587142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0.75753030634188101</v>
      </c>
      <c r="E90" s="10">
        <f t="shared" ref="E90:E101" si="101">D89</f>
        <v>0.69410592783870895</v>
      </c>
      <c r="F90" s="7" t="s">
        <v>83</v>
      </c>
      <c r="G90" s="1">
        <v>2</v>
      </c>
      <c r="H90" s="9">
        <f t="shared" si="84"/>
        <v>0.75753030634188101</v>
      </c>
      <c r="I90" s="9">
        <f t="shared" si="85"/>
        <v>273.90753030634187</v>
      </c>
      <c r="J90" s="9">
        <f t="shared" si="86"/>
        <v>1.9231889140947148E-2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10.509356120129812</v>
      </c>
      <c r="P90" s="9">
        <f t="shared" si="89"/>
        <v>0.20211477184507098</v>
      </c>
      <c r="Q90" s="12">
        <f t="shared" si="90"/>
        <v>9.0951647330281951E-2</v>
      </c>
      <c r="R90" s="9">
        <f t="shared" si="91"/>
        <v>2.3873737500000001</v>
      </c>
      <c r="S90" s="13">
        <f t="shared" si="92"/>
        <v>3.8096945369480564E-2</v>
      </c>
      <c r="T90" s="2">
        <f t="shared" si="93"/>
        <v>0.51</v>
      </c>
      <c r="U90" s="14">
        <f t="shared" si="94"/>
        <v>1.9429442138435088E-2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3.6194976804738183E-2</v>
      </c>
      <c r="AK90" s="9">
        <f t="shared" si="96"/>
        <v>10.4025</v>
      </c>
      <c r="AL90" s="1">
        <f t="shared" si="97"/>
        <v>0.45</v>
      </c>
      <c r="AM90" s="17">
        <f t="shared" si="98"/>
        <v>52251.666666666664</v>
      </c>
      <c r="AN90" s="1">
        <f t="shared" si="99"/>
        <v>196737058.94950196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-2.8821082106892</v>
      </c>
      <c r="E91" s="10">
        <f t="shared" si="101"/>
        <v>0.75753030634188101</v>
      </c>
      <c r="F91" s="7" t="s">
        <v>83</v>
      </c>
      <c r="G91" s="1">
        <v>3</v>
      </c>
      <c r="H91" s="9">
        <f t="shared" si="84"/>
        <v>-2.8821082106892</v>
      </c>
      <c r="I91" s="9">
        <f t="shared" si="85"/>
        <v>270.2678917893108</v>
      </c>
      <c r="J91" s="9">
        <f t="shared" si="86"/>
        <v>1.1915694381781434E-2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15.612516348284741</v>
      </c>
      <c r="P91" s="9">
        <f t="shared" si="89"/>
        <v>0.18603397333672728</v>
      </c>
      <c r="Q91" s="12">
        <f t="shared" si="90"/>
        <v>8.3715288001527277E-2</v>
      </c>
      <c r="R91" s="9">
        <f t="shared" si="91"/>
        <v>2.3873737500000001</v>
      </c>
      <c r="S91" s="13">
        <f t="shared" si="92"/>
        <v>3.506584924188233E-2</v>
      </c>
      <c r="T91" s="2">
        <f t="shared" si="93"/>
        <v>0.51</v>
      </c>
      <c r="U91" s="14">
        <f t="shared" si="94"/>
        <v>1.788358311335999E-2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3.5728900308678035E-2</v>
      </c>
      <c r="AK91" s="9">
        <f t="shared" si="96"/>
        <v>10.4025</v>
      </c>
      <c r="AL91" s="1">
        <f t="shared" si="97"/>
        <v>0.45</v>
      </c>
      <c r="AM91" s="17">
        <f t="shared" si="98"/>
        <v>52251.666666666664</v>
      </c>
      <c r="AN91" s="1">
        <f t="shared" si="99"/>
        <v>194203709.65147564</v>
      </c>
    </row>
    <row r="92" spans="1:48" x14ac:dyDescent="0.15">
      <c r="C92" s="7">
        <v>3</v>
      </c>
      <c r="D92" s="7">
        <f t="shared" si="100"/>
        <v>1.1899135520458799</v>
      </c>
      <c r="E92" s="10">
        <f t="shared" si="101"/>
        <v>-2.8821082106892</v>
      </c>
      <c r="F92" s="7" t="s">
        <v>83</v>
      </c>
      <c r="G92" s="1">
        <v>4</v>
      </c>
      <c r="H92" s="9">
        <f t="shared" si="84"/>
        <v>1.1899135520458799</v>
      </c>
      <c r="I92" s="9">
        <f t="shared" si="85"/>
        <v>274.33991355204586</v>
      </c>
      <c r="J92" s="9">
        <f t="shared" si="86"/>
        <v>2.034013558646227E-2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20.731757374948014</v>
      </c>
      <c r="P92" s="9">
        <f t="shared" si="89"/>
        <v>0.42168675595208172</v>
      </c>
      <c r="Q92" s="12">
        <f t="shared" si="90"/>
        <v>0.18975904017843678</v>
      </c>
      <c r="R92" s="9">
        <f t="shared" si="91"/>
        <v>2.3873737500000001</v>
      </c>
      <c r="S92" s="13">
        <f t="shared" si="92"/>
        <v>7.9484429356080827E-2</v>
      </c>
      <c r="T92" s="2">
        <f t="shared" si="93"/>
        <v>0.51</v>
      </c>
      <c r="U92" s="14">
        <f t="shared" si="94"/>
        <v>4.0537058971601224E-2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4.2558923279937766E-2</v>
      </c>
      <c r="AK92" s="9">
        <f t="shared" si="96"/>
        <v>10.4025</v>
      </c>
      <c r="AL92" s="1">
        <f t="shared" si="97"/>
        <v>0.45</v>
      </c>
      <c r="AM92" s="17">
        <f t="shared" si="98"/>
        <v>52251.666666666664</v>
      </c>
      <c r="AN92" s="1">
        <f t="shared" si="99"/>
        <v>231328160.35003987</v>
      </c>
    </row>
    <row r="93" spans="1:48" x14ac:dyDescent="0.15">
      <c r="C93" s="7">
        <v>4</v>
      </c>
      <c r="D93" s="7">
        <f t="shared" si="100"/>
        <v>13.5245830215562</v>
      </c>
      <c r="E93" s="10">
        <f t="shared" si="101"/>
        <v>1.1899135520458799</v>
      </c>
      <c r="F93" s="7" t="s">
        <v>83</v>
      </c>
      <c r="G93" s="1">
        <v>5</v>
      </c>
      <c r="H93" s="9">
        <f t="shared" si="84"/>
        <v>13.5245830215562</v>
      </c>
      <c r="I93" s="9">
        <f t="shared" si="85"/>
        <v>286.6745830215562</v>
      </c>
      <c r="J93" s="9">
        <f t="shared" si="86"/>
        <v>9.3661542833354955E-2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19.294567088046136</v>
      </c>
      <c r="O93" s="9">
        <f t="shared" si="102"/>
        <v>6.320778530949795</v>
      </c>
      <c r="P93" s="9">
        <f t="shared" si="89"/>
        <v>0.59201386911670462</v>
      </c>
      <c r="Q93" s="12">
        <f t="shared" si="90"/>
        <v>0.26640624110251709</v>
      </c>
      <c r="R93" s="9">
        <f t="shared" si="91"/>
        <v>2.3873737500000001</v>
      </c>
      <c r="S93" s="13">
        <f t="shared" si="92"/>
        <v>0.11158966672165055</v>
      </c>
      <c r="T93" s="2">
        <f t="shared" si="93"/>
        <v>0.51</v>
      </c>
      <c r="U93" s="14">
        <f t="shared" si="94"/>
        <v>5.6910730028041784E-2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4.0069585103454597E-2</v>
      </c>
      <c r="AK93" s="9">
        <f t="shared" si="96"/>
        <v>10.4025</v>
      </c>
      <c r="AL93" s="1">
        <f t="shared" si="97"/>
        <v>0.45</v>
      </c>
      <c r="AM93" s="17">
        <f t="shared" si="98"/>
        <v>52251.666666666664</v>
      </c>
      <c r="AN93" s="1">
        <f t="shared" si="99"/>
        <v>217797413.41203094</v>
      </c>
    </row>
    <row r="94" spans="1:48" x14ac:dyDescent="0.15">
      <c r="C94" s="7">
        <v>5</v>
      </c>
      <c r="D94" s="7">
        <f t="shared" si="100"/>
        <v>16.656298240396701</v>
      </c>
      <c r="E94" s="10">
        <f t="shared" si="101"/>
        <v>13.5245830215562</v>
      </c>
      <c r="F94" s="7" t="s">
        <v>85</v>
      </c>
      <c r="G94" s="1">
        <v>6</v>
      </c>
      <c r="H94" s="9">
        <f t="shared" si="84"/>
        <v>16.656298240396701</v>
      </c>
      <c r="I94" s="9">
        <f t="shared" si="85"/>
        <v>289.8062982403967</v>
      </c>
      <c r="J94" s="9">
        <f t="shared" si="86"/>
        <v>0.13519486949582754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11.03403966183309</v>
      </c>
      <c r="P94" s="9">
        <f t="shared" si="89"/>
        <v>1.4917455520933096</v>
      </c>
      <c r="Q94" s="12">
        <f t="shared" si="90"/>
        <v>0.67128549844198937</v>
      </c>
      <c r="R94" s="9">
        <f t="shared" si="91"/>
        <v>2.3873737500000001</v>
      </c>
      <c r="S94" s="13">
        <f t="shared" si="92"/>
        <v>0.28118156968174313</v>
      </c>
      <c r="T94" s="2">
        <f t="shared" si="93"/>
        <v>0.51</v>
      </c>
      <c r="U94" s="14">
        <f t="shared" si="94"/>
        <v>0.143402600537689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6.9364884062113233E-2</v>
      </c>
      <c r="AK94" s="9">
        <f t="shared" si="96"/>
        <v>10.4025</v>
      </c>
      <c r="AL94" s="1">
        <f t="shared" si="97"/>
        <v>0.45</v>
      </c>
      <c r="AM94" s="17">
        <f t="shared" si="98"/>
        <v>52251.666666666664</v>
      </c>
      <c r="AN94" s="1">
        <f t="shared" si="99"/>
        <v>377031414.01010364</v>
      </c>
    </row>
    <row r="95" spans="1:48" x14ac:dyDescent="0.15">
      <c r="C95" s="7">
        <v>6</v>
      </c>
      <c r="D95" s="7">
        <f t="shared" si="100"/>
        <v>18.1547124300983</v>
      </c>
      <c r="E95" s="10">
        <f t="shared" si="101"/>
        <v>16.656298240396701</v>
      </c>
      <c r="F95" s="7" t="s">
        <v>83</v>
      </c>
      <c r="G95" s="1">
        <v>7</v>
      </c>
      <c r="H95" s="9">
        <f t="shared" si="84"/>
        <v>18.1547124300983</v>
      </c>
      <c r="I95" s="9">
        <f t="shared" si="85"/>
        <v>291.30471243009828</v>
      </c>
      <c r="J95" s="9">
        <f t="shared" si="86"/>
        <v>0.16069956137254701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14.84756910973978</v>
      </c>
      <c r="P95" s="9">
        <f t="shared" si="89"/>
        <v>2.3859978433837608</v>
      </c>
      <c r="Q95" s="12">
        <f t="shared" si="90"/>
        <v>1.0736990295226925</v>
      </c>
      <c r="R95" s="9">
        <f t="shared" si="91"/>
        <v>2.3873737500000001</v>
      </c>
      <c r="S95" s="13">
        <f t="shared" si="92"/>
        <v>0.44974065310163203</v>
      </c>
      <c r="T95" s="2">
        <f t="shared" si="93"/>
        <v>0.51</v>
      </c>
      <c r="U95" s="14">
        <f t="shared" si="94"/>
        <v>0.22936773308183234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0.11560937152417246</v>
      </c>
      <c r="AK95" s="9">
        <f t="shared" si="96"/>
        <v>10.4025</v>
      </c>
      <c r="AL95" s="1">
        <f t="shared" si="97"/>
        <v>0.45</v>
      </c>
      <c r="AM95" s="17">
        <f t="shared" si="98"/>
        <v>52251.666666666664</v>
      </c>
      <c r="AN95" s="1">
        <f t="shared" si="99"/>
        <v>628392383.37869453</v>
      </c>
    </row>
    <row r="96" spans="1:48" x14ac:dyDescent="0.15">
      <c r="C96" s="7">
        <v>7</v>
      </c>
      <c r="D96" s="7">
        <f t="shared" si="100"/>
        <v>19.4906898814939</v>
      </c>
      <c r="E96" s="10">
        <f t="shared" si="101"/>
        <v>18.1547124300983</v>
      </c>
      <c r="F96" s="7" t="s">
        <v>83</v>
      </c>
      <c r="G96" s="1">
        <v>8</v>
      </c>
      <c r="H96" s="9">
        <f t="shared" si="84"/>
        <v>19.4906898814939</v>
      </c>
      <c r="I96" s="9">
        <f t="shared" si="85"/>
        <v>292.64068988149387</v>
      </c>
      <c r="J96" s="9">
        <f t="shared" si="86"/>
        <v>0.18719088307191489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17.766846266356019</v>
      </c>
      <c r="P96" s="9">
        <f t="shared" si="89"/>
        <v>3.3257916420021374</v>
      </c>
      <c r="Q96" s="12">
        <f t="shared" si="90"/>
        <v>1.4966062389009618</v>
      </c>
      <c r="R96" s="9">
        <f t="shared" si="91"/>
        <v>2.3873737500000001</v>
      </c>
      <c r="S96" s="13">
        <f t="shared" si="92"/>
        <v>0.62688393005115417</v>
      </c>
      <c r="T96" s="2">
        <f t="shared" si="93"/>
        <v>0.51</v>
      </c>
      <c r="U96" s="14">
        <f t="shared" si="94"/>
        <v>0.31971080432608862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0.14284780750431572</v>
      </c>
      <c r="AK96" s="9">
        <f t="shared" si="96"/>
        <v>10.4025</v>
      </c>
      <c r="AL96" s="1">
        <f t="shared" si="97"/>
        <v>0.45</v>
      </c>
      <c r="AM96" s="17">
        <f t="shared" si="98"/>
        <v>52251.666666666664</v>
      </c>
      <c r="AN96" s="1">
        <f t="shared" si="99"/>
        <v>776446347.1656301</v>
      </c>
    </row>
    <row r="97" spans="1:50" x14ac:dyDescent="0.15">
      <c r="C97" s="7">
        <v>8</v>
      </c>
      <c r="D97" s="7">
        <f t="shared" si="100"/>
        <v>20.637592868657102</v>
      </c>
      <c r="E97" s="10">
        <f t="shared" si="101"/>
        <v>19.4906898814939</v>
      </c>
      <c r="F97" s="7" t="s">
        <v>83</v>
      </c>
      <c r="G97" s="1">
        <v>9</v>
      </c>
      <c r="H97" s="9">
        <f t="shared" si="84"/>
        <v>20.637592868657102</v>
      </c>
      <c r="I97" s="9">
        <f t="shared" si="85"/>
        <v>293.7875928686571</v>
      </c>
      <c r="J97" s="9">
        <f t="shared" si="86"/>
        <v>0.21315475117932947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19.746329624353884</v>
      </c>
      <c r="P97" s="9">
        <f t="shared" si="89"/>
        <v>4.2090239777841747</v>
      </c>
      <c r="Q97" s="12">
        <f t="shared" si="90"/>
        <v>1.8940607900028787</v>
      </c>
      <c r="R97" s="9">
        <f t="shared" si="91"/>
        <v>2.3873737500000001</v>
      </c>
      <c r="S97" s="13">
        <f t="shared" si="92"/>
        <v>0.79336584395421061</v>
      </c>
      <c r="T97" s="2">
        <f t="shared" si="93"/>
        <v>0.51</v>
      </c>
      <c r="U97" s="14">
        <f t="shared" si="94"/>
        <v>0.40461658041664744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0.16844689899561921</v>
      </c>
      <c r="AK97" s="9">
        <f t="shared" si="96"/>
        <v>10.4025</v>
      </c>
      <c r="AL97" s="1">
        <f t="shared" si="97"/>
        <v>0.45</v>
      </c>
      <c r="AM97" s="17">
        <f t="shared" si="98"/>
        <v>52251.666666666664</v>
      </c>
      <c r="AN97" s="1">
        <f t="shared" si="99"/>
        <v>915589687.38512099</v>
      </c>
    </row>
    <row r="98" spans="1:50" x14ac:dyDescent="0.15">
      <c r="C98" s="7">
        <v>9</v>
      </c>
      <c r="D98" s="7">
        <f t="shared" si="100"/>
        <v>15.049318650784301</v>
      </c>
      <c r="E98" s="10">
        <f t="shared" si="101"/>
        <v>20.637592868657102</v>
      </c>
      <c r="F98" s="7" t="s">
        <v>83</v>
      </c>
      <c r="G98" s="1">
        <v>10</v>
      </c>
      <c r="H98" s="9">
        <f t="shared" si="84"/>
        <v>15.049318650784301</v>
      </c>
      <c r="I98" s="9">
        <f t="shared" si="85"/>
        <v>288.19931865078428</v>
      </c>
      <c r="J98" s="9">
        <f t="shared" si="86"/>
        <v>0.1120986672598728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20.842580646569711</v>
      </c>
      <c r="P98" s="9">
        <f t="shared" si="89"/>
        <v>2.3364255127368825</v>
      </c>
      <c r="Q98" s="12">
        <f t="shared" si="90"/>
        <v>1.0513914807315972</v>
      </c>
      <c r="R98" s="9">
        <f t="shared" si="91"/>
        <v>2.3873737500000001</v>
      </c>
      <c r="S98" s="13">
        <f t="shared" si="92"/>
        <v>0.44039668306296703</v>
      </c>
      <c r="T98" s="2">
        <f t="shared" si="93"/>
        <v>0.51</v>
      </c>
      <c r="U98" s="14">
        <f t="shared" si="94"/>
        <v>0.2246023083621132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0.11096659597117713</v>
      </c>
      <c r="AK98" s="9">
        <f t="shared" si="96"/>
        <v>10.4025</v>
      </c>
      <c r="AL98" s="1">
        <f t="shared" si="97"/>
        <v>0.45</v>
      </c>
      <c r="AM98" s="17">
        <f t="shared" si="98"/>
        <v>52251.666666666664</v>
      </c>
      <c r="AN98" s="1">
        <f t="shared" si="99"/>
        <v>603156671.45694029</v>
      </c>
    </row>
    <row r="99" spans="1:50" x14ac:dyDescent="0.15">
      <c r="C99" s="7">
        <v>10</v>
      </c>
      <c r="D99" s="7">
        <f t="shared" si="100"/>
        <v>10.7407945649433</v>
      </c>
      <c r="E99" s="10">
        <f t="shared" si="101"/>
        <v>15.049318650784301</v>
      </c>
      <c r="F99" s="7" t="s">
        <v>83</v>
      </c>
      <c r="G99" s="1">
        <v>11</v>
      </c>
      <c r="H99" s="9">
        <f t="shared" si="84"/>
        <v>10.7407945649433</v>
      </c>
      <c r="I99" s="9">
        <f t="shared" si="85"/>
        <v>283.89079456494329</v>
      </c>
      <c r="J99" s="9">
        <f t="shared" si="86"/>
        <v>6.7130339771444905E-2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17.580847377141186</v>
      </c>
      <c r="O99" s="9">
        <f t="shared" si="102"/>
        <v>6.2305827566916427</v>
      </c>
      <c r="P99" s="9">
        <f t="shared" si="89"/>
        <v>0.41826113743081583</v>
      </c>
      <c r="Q99" s="12">
        <f t="shared" si="90"/>
        <v>0.18821751184386712</v>
      </c>
      <c r="R99" s="9">
        <f t="shared" si="91"/>
        <v>2.3873737500000001</v>
      </c>
      <c r="S99" s="13">
        <f t="shared" si="92"/>
        <v>7.8838728893566468E-2</v>
      </c>
      <c r="T99" s="2">
        <f t="shared" si="93"/>
        <v>0.51</v>
      </c>
      <c r="U99" s="14">
        <f t="shared" si="94"/>
        <v>4.0207751735718902E-2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4.2459637148319247E-2</v>
      </c>
      <c r="AK99" s="9">
        <f t="shared" si="96"/>
        <v>10.4025</v>
      </c>
      <c r="AL99" s="1">
        <f t="shared" si="97"/>
        <v>0.45</v>
      </c>
      <c r="AM99" s="17">
        <f t="shared" si="98"/>
        <v>52251.666666666664</v>
      </c>
      <c r="AN99" s="1">
        <f t="shared" si="99"/>
        <v>230788492.60458234</v>
      </c>
    </row>
    <row r="100" spans="1:50" x14ac:dyDescent="0.15">
      <c r="C100" s="7">
        <v>11</v>
      </c>
      <c r="D100" s="7">
        <f t="shared" si="100"/>
        <v>5.0790139905896101</v>
      </c>
      <c r="E100" s="10">
        <f t="shared" si="101"/>
        <v>10.7407945649433</v>
      </c>
      <c r="F100" s="7" t="s">
        <v>85</v>
      </c>
      <c r="G100" s="1">
        <v>12</v>
      </c>
      <c r="H100" s="9">
        <f t="shared" si="84"/>
        <v>5.0790139905896101</v>
      </c>
      <c r="I100" s="9">
        <f t="shared" si="85"/>
        <v>278.22901399058958</v>
      </c>
      <c r="J100" s="9">
        <f t="shared" si="86"/>
        <v>3.3404844979178651E-2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11.117596619260826</v>
      </c>
      <c r="P100" s="9">
        <f t="shared" si="89"/>
        <v>0.37138159160744855</v>
      </c>
      <c r="Q100" s="12">
        <f t="shared" si="90"/>
        <v>0.16712171622335184</v>
      </c>
      <c r="R100" s="9">
        <f t="shared" si="91"/>
        <v>2.3873737500000001</v>
      </c>
      <c r="S100" s="13">
        <f t="shared" si="92"/>
        <v>7.0002326289862166E-2</v>
      </c>
      <c r="T100" s="2">
        <f t="shared" si="93"/>
        <v>0.51</v>
      </c>
      <c r="U100" s="14">
        <f t="shared" si="94"/>
        <v>3.5701186407829703E-2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4.1100907701960655E-2</v>
      </c>
      <c r="AK100" s="9">
        <f t="shared" si="96"/>
        <v>10.4025</v>
      </c>
      <c r="AL100" s="1">
        <f t="shared" si="97"/>
        <v>0.45</v>
      </c>
      <c r="AM100" s="17">
        <f t="shared" si="98"/>
        <v>52251.666666666664</v>
      </c>
      <c r="AN100" s="1">
        <f t="shared" si="99"/>
        <v>223403146.38301268</v>
      </c>
      <c r="AO100" s="1">
        <f>SUM(AN89:AN100)</f>
        <v>4775712590.003005</v>
      </c>
    </row>
    <row r="101" spans="1:50" x14ac:dyDescent="0.15">
      <c r="C101" s="7">
        <v>12</v>
      </c>
      <c r="D101" s="7">
        <f t="shared" si="100"/>
        <v>-0.49892853371295398</v>
      </c>
      <c r="E101" s="10">
        <f t="shared" si="101"/>
        <v>5.0790139905896101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0</v>
      </c>
      <c r="E105" s="7"/>
      <c r="F105" s="7"/>
      <c r="G105" s="1">
        <v>1</v>
      </c>
      <c r="H105" s="9">
        <f t="shared" ref="H105:H116" si="103">E106</f>
        <v>0</v>
      </c>
      <c r="I105" s="9">
        <f t="shared" ref="I105:I116" si="104">H105+273.15</f>
        <v>273.14999999999998</v>
      </c>
      <c r="J105" s="9">
        <f t="shared" ref="J105:J116" si="105">EXP(($C$15*(I105-$C$13))/($C$16*I105*$C$13))</f>
        <v>1.7426374748752829E-2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1.1290377566464211E-2</v>
      </c>
      <c r="Q105" s="12">
        <f t="shared" ref="Q105:Q116" si="109">P105*$B$107</f>
        <v>3.3871132699392634E-3</v>
      </c>
      <c r="R105" s="9">
        <f t="shared" ref="R105:R116" si="110">L105*$B$107</f>
        <v>0.19436706250000002</v>
      </c>
      <c r="S105" s="13">
        <f t="shared" ref="S105:S116" si="111">Q105/R105</f>
        <v>1.7426374748752829E-2</v>
      </c>
      <c r="T105" s="2">
        <f t="shared" ref="T105:T116" si="112">$B$106/100</f>
        <v>0.01</v>
      </c>
      <c r="U105" s="14">
        <f t="shared" ref="U105:U116" si="113">S105*T105</f>
        <v>1.7426374748752828E-4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5.6642637474875286E-3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591.83333333333337</v>
      </c>
      <c r="AX105" s="1">
        <f t="shared" ref="AX105:AX116" si="120">AW105*10000*AV105*0.67*AU105*AT105</f>
        <v>436556.40373803681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-2.1072333553548401</v>
      </c>
      <c r="E106" s="10">
        <f t="shared" ref="E106:E117" si="121">D105</f>
        <v>0</v>
      </c>
      <c r="F106" s="7" t="s">
        <v>83</v>
      </c>
      <c r="G106" s="1">
        <v>2</v>
      </c>
      <c r="H106" s="9">
        <f t="shared" si="103"/>
        <v>-2.1072333553548401</v>
      </c>
      <c r="I106" s="9">
        <f t="shared" si="104"/>
        <v>271.04276664464516</v>
      </c>
      <c r="J106" s="9">
        <f t="shared" si="105"/>
        <v>1.3208375415372047E-2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1.2844900391002028</v>
      </c>
      <c r="P106" s="9">
        <f t="shared" si="108"/>
        <v>1.6966026653741396E-2</v>
      </c>
      <c r="Q106" s="12">
        <f t="shared" si="109"/>
        <v>5.0898079961224189E-3</v>
      </c>
      <c r="R106" s="9">
        <f t="shared" si="110"/>
        <v>0.19436706250000002</v>
      </c>
      <c r="S106" s="13">
        <f t="shared" si="111"/>
        <v>2.6186576730933608E-2</v>
      </c>
      <c r="T106" s="2">
        <f t="shared" si="112"/>
        <v>0.01</v>
      </c>
      <c r="U106" s="14">
        <f t="shared" si="113"/>
        <v>2.6186576730933609E-4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5.751865767309336E-3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591.83333333333337</v>
      </c>
      <c r="AX106" s="1">
        <f t="shared" si="120"/>
        <v>443308.07075752545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-2.4300081525000001</v>
      </c>
      <c r="E107" s="10">
        <f t="shared" si="121"/>
        <v>-2.1072333553548401</v>
      </c>
      <c r="F107" s="7" t="s">
        <v>83</v>
      </c>
      <c r="G107" s="1">
        <v>3</v>
      </c>
      <c r="H107" s="9">
        <f t="shared" si="103"/>
        <v>-2.4300081525000001</v>
      </c>
      <c r="I107" s="9">
        <f t="shared" si="104"/>
        <v>270.71999184749995</v>
      </c>
      <c r="J107" s="9">
        <f t="shared" si="105"/>
        <v>1.2654592926527972E-2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1.9154142207797946</v>
      </c>
      <c r="P107" s="9">
        <f t="shared" si="108"/>
        <v>2.4238787249651075E-2</v>
      </c>
      <c r="Q107" s="12">
        <f t="shared" si="109"/>
        <v>7.2716361748953219E-3</v>
      </c>
      <c r="R107" s="9">
        <f t="shared" si="110"/>
        <v>0.19436706250000002</v>
      </c>
      <c r="S107" s="13">
        <f t="shared" si="111"/>
        <v>3.7411874632284063E-2</v>
      </c>
      <c r="T107" s="2">
        <f t="shared" si="112"/>
        <v>0.01</v>
      </c>
      <c r="U107" s="14">
        <f t="shared" si="113"/>
        <v>3.7411874632284066E-4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5.864118746322841E-3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591.83333333333337</v>
      </c>
      <c r="AX107" s="1">
        <f t="shared" si="120"/>
        <v>451959.63767101069</v>
      </c>
    </row>
    <row r="108" spans="1:50" x14ac:dyDescent="0.15">
      <c r="C108" s="7">
        <v>3</v>
      </c>
      <c r="D108" s="7">
        <v>4.1773860651290304</v>
      </c>
      <c r="E108" s="10">
        <f t="shared" si="121"/>
        <v>-2.4300081525000001</v>
      </c>
      <c r="F108" s="7" t="s">
        <v>83</v>
      </c>
      <c r="G108" s="1">
        <v>4</v>
      </c>
      <c r="H108" s="9">
        <f t="shared" si="103"/>
        <v>4.1773860651290304</v>
      </c>
      <c r="I108" s="9">
        <f t="shared" si="104"/>
        <v>277.32738606512902</v>
      </c>
      <c r="J108" s="9">
        <f t="shared" si="105"/>
        <v>2.9812437153938241E-2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2.5390656418634769</v>
      </c>
      <c r="P108" s="9">
        <f t="shared" si="108"/>
        <v>7.5695734877778767E-2</v>
      </c>
      <c r="Q108" s="12">
        <f t="shared" si="109"/>
        <v>2.270872046333363E-2</v>
      </c>
      <c r="R108" s="9">
        <f t="shared" si="110"/>
        <v>0.19436706250000002</v>
      </c>
      <c r="S108" s="13">
        <f t="shared" si="111"/>
        <v>0.11683420107938107</v>
      </c>
      <c r="T108" s="2">
        <f t="shared" si="112"/>
        <v>0.01</v>
      </c>
      <c r="U108" s="14">
        <f t="shared" si="113"/>
        <v>1.1683420107938107E-3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6.6583420107938105E-3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591.83333333333337</v>
      </c>
      <c r="AX108" s="1">
        <f t="shared" si="120"/>
        <v>513172.05071521696</v>
      </c>
    </row>
    <row r="109" spans="1:50" x14ac:dyDescent="0.15">
      <c r="C109" s="7">
        <v>4</v>
      </c>
      <c r="D109" s="7">
        <v>10.4270633876333</v>
      </c>
      <c r="E109" s="10">
        <f t="shared" si="121"/>
        <v>4.1773860651290304</v>
      </c>
      <c r="F109" s="7" t="s">
        <v>83</v>
      </c>
      <c r="G109" s="1">
        <v>5</v>
      </c>
      <c r="H109" s="9">
        <f t="shared" si="103"/>
        <v>10.4270633876333</v>
      </c>
      <c r="I109" s="9">
        <f t="shared" si="104"/>
        <v>283.5770633876333</v>
      </c>
      <c r="J109" s="9">
        <f t="shared" si="105"/>
        <v>6.4630821323288623E-2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2.3402014116364134</v>
      </c>
      <c r="O109" s="9">
        <f t="shared" si="122"/>
        <v>0.77105870368261842</v>
      </c>
      <c r="P109" s="9">
        <f t="shared" si="108"/>
        <v>4.983415730747786E-2</v>
      </c>
      <c r="Q109" s="12">
        <f t="shared" si="109"/>
        <v>1.4950247192243356E-2</v>
      </c>
      <c r="R109" s="9">
        <f t="shared" si="110"/>
        <v>0.19436706250000002</v>
      </c>
      <c r="S109" s="13">
        <f t="shared" si="111"/>
        <v>7.691759601626616E-2</v>
      </c>
      <c r="T109" s="2">
        <f t="shared" si="112"/>
        <v>0.01</v>
      </c>
      <c r="U109" s="14">
        <f t="shared" si="113"/>
        <v>7.691759601626616E-4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6.2591759601626617E-3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591.83333333333337</v>
      </c>
      <c r="AX109" s="1">
        <f t="shared" si="120"/>
        <v>482407.50596125051</v>
      </c>
    </row>
    <row r="110" spans="1:50" x14ac:dyDescent="0.15">
      <c r="C110" s="7">
        <v>5</v>
      </c>
      <c r="D110" s="7">
        <v>13.538016093806499</v>
      </c>
      <c r="E110" s="10">
        <f t="shared" si="121"/>
        <v>10.4270633876333</v>
      </c>
      <c r="F110" s="7" t="s">
        <v>85</v>
      </c>
      <c r="G110" s="1">
        <v>6</v>
      </c>
      <c r="H110" s="9">
        <f t="shared" si="103"/>
        <v>13.538016093806499</v>
      </c>
      <c r="I110" s="9">
        <f t="shared" si="104"/>
        <v>286.68801609380648</v>
      </c>
      <c r="J110" s="9">
        <f t="shared" si="105"/>
        <v>9.3810718957112599E-2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1.3691147547084741</v>
      </c>
      <c r="P110" s="9">
        <f t="shared" si="108"/>
        <v>0.12843763947399281</v>
      </c>
      <c r="Q110" s="12">
        <f t="shared" si="109"/>
        <v>3.8531291842197841E-2</v>
      </c>
      <c r="R110" s="9">
        <f t="shared" si="110"/>
        <v>0.19436706250000002</v>
      </c>
      <c r="S110" s="13">
        <f t="shared" si="111"/>
        <v>0.19823982184326028</v>
      </c>
      <c r="T110" s="2">
        <f t="shared" si="112"/>
        <v>0.01</v>
      </c>
      <c r="U110" s="14">
        <f t="shared" si="113"/>
        <v>1.982398218432603E-3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7.4723982184326026E-3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591.83333333333337</v>
      </c>
      <c r="AX110" s="1">
        <f t="shared" si="120"/>
        <v>575913.0292943042</v>
      </c>
    </row>
    <row r="111" spans="1:50" x14ac:dyDescent="0.15">
      <c r="C111" s="7">
        <v>6</v>
      </c>
      <c r="D111" s="7">
        <v>17.344196725</v>
      </c>
      <c r="E111" s="10">
        <f t="shared" si="121"/>
        <v>13.538016093806499</v>
      </c>
      <c r="F111" s="7" t="s">
        <v>83</v>
      </c>
      <c r="G111" s="1">
        <v>7</v>
      </c>
      <c r="H111" s="9">
        <f t="shared" si="103"/>
        <v>17.344196725</v>
      </c>
      <c r="I111" s="9">
        <f t="shared" si="104"/>
        <v>290.49419672499999</v>
      </c>
      <c r="J111" s="9">
        <f t="shared" si="105"/>
        <v>0.14639042945439829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1.8885673235678149</v>
      </c>
      <c r="P111" s="9">
        <f t="shared" si="108"/>
        <v>0.27646818155063596</v>
      </c>
      <c r="Q111" s="12">
        <f t="shared" si="109"/>
        <v>8.2940454465190785E-2</v>
      </c>
      <c r="R111" s="9">
        <f t="shared" si="110"/>
        <v>0.19436706250000002</v>
      </c>
      <c r="S111" s="13">
        <f t="shared" si="111"/>
        <v>0.4267207282879566</v>
      </c>
      <c r="T111" s="2">
        <f t="shared" si="112"/>
        <v>0.01</v>
      </c>
      <c r="U111" s="14">
        <f t="shared" si="113"/>
        <v>4.2672072828795664E-3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1.4217207282879566E-2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591.83333333333337</v>
      </c>
      <c r="AX111" s="1">
        <f t="shared" si="120"/>
        <v>1095749.2728627208</v>
      </c>
    </row>
    <row r="112" spans="1:50" x14ac:dyDescent="0.15">
      <c r="C112" s="7">
        <v>7</v>
      </c>
      <c r="D112" s="7">
        <v>17.456674079999999</v>
      </c>
      <c r="E112" s="10">
        <f t="shared" si="121"/>
        <v>17.344196725</v>
      </c>
      <c r="F112" s="7" t="s">
        <v>83</v>
      </c>
      <c r="G112" s="1">
        <v>8</v>
      </c>
      <c r="H112" s="9">
        <f t="shared" si="103"/>
        <v>17.456674079999999</v>
      </c>
      <c r="I112" s="9">
        <f t="shared" si="104"/>
        <v>290.60667407999995</v>
      </c>
      <c r="J112" s="9">
        <f t="shared" si="105"/>
        <v>0.1483019130673312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2.2599893503505126</v>
      </c>
      <c r="P112" s="9">
        <f t="shared" si="108"/>
        <v>0.33516074416877606</v>
      </c>
      <c r="Q112" s="12">
        <f t="shared" si="109"/>
        <v>0.10054822325063281</v>
      </c>
      <c r="R112" s="9">
        <f t="shared" si="110"/>
        <v>0.19436706250000002</v>
      </c>
      <c r="S112" s="13">
        <f t="shared" si="111"/>
        <v>0.51731101945646163</v>
      </c>
      <c r="T112" s="2">
        <f t="shared" si="112"/>
        <v>0.01</v>
      </c>
      <c r="U112" s="14">
        <f t="shared" si="113"/>
        <v>5.173110194564616E-3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1.5123110194564617E-2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591.83333333333337</v>
      </c>
      <c r="AX112" s="1">
        <f t="shared" si="120"/>
        <v>1165569.0649648209</v>
      </c>
    </row>
    <row r="113" spans="1:53" x14ac:dyDescent="0.15">
      <c r="C113" s="7">
        <v>8</v>
      </c>
      <c r="D113" s="7">
        <v>19.068475976129001</v>
      </c>
      <c r="E113" s="10">
        <f t="shared" si="121"/>
        <v>17.456674079999999</v>
      </c>
      <c r="F113" s="7" t="s">
        <v>83</v>
      </c>
      <c r="G113" s="1">
        <v>9</v>
      </c>
      <c r="H113" s="9">
        <f t="shared" si="103"/>
        <v>19.068475976129001</v>
      </c>
      <c r="I113" s="9">
        <f t="shared" si="104"/>
        <v>292.21847597612896</v>
      </c>
      <c r="J113" s="9">
        <f t="shared" si="105"/>
        <v>0.17840483866530621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2.5727188145150701</v>
      </c>
      <c r="P113" s="9">
        <f t="shared" si="108"/>
        <v>0.45898548503475894</v>
      </c>
      <c r="Q113" s="12">
        <f t="shared" si="109"/>
        <v>0.13769564551042768</v>
      </c>
      <c r="R113" s="9">
        <f t="shared" si="110"/>
        <v>0.19436706250000002</v>
      </c>
      <c r="S113" s="13">
        <f t="shared" si="111"/>
        <v>0.70843096427630403</v>
      </c>
      <c r="T113" s="2">
        <f t="shared" si="112"/>
        <v>0.01</v>
      </c>
      <c r="U113" s="14">
        <f t="shared" si="113"/>
        <v>7.0843096427630403E-3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1.7034309642763042E-2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591.83333333333337</v>
      </c>
      <c r="AX113" s="1">
        <f t="shared" si="120"/>
        <v>1312869.1193278814</v>
      </c>
    </row>
    <row r="114" spans="1:53" x14ac:dyDescent="0.15">
      <c r="C114" s="7">
        <v>9</v>
      </c>
      <c r="D114" s="7">
        <v>15.940850095666701</v>
      </c>
      <c r="E114" s="10">
        <f t="shared" si="121"/>
        <v>19.068475976129001</v>
      </c>
      <c r="F114" s="7" t="s">
        <v>83</v>
      </c>
      <c r="G114" s="1">
        <v>10</v>
      </c>
      <c r="H114" s="9">
        <f t="shared" si="103"/>
        <v>15.940850095666701</v>
      </c>
      <c r="I114" s="9">
        <f t="shared" si="104"/>
        <v>289.09085009566667</v>
      </c>
      <c r="J114" s="9">
        <f t="shared" si="105"/>
        <v>0.12440834055642515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2.7616235378136449</v>
      </c>
      <c r="P114" s="9">
        <f t="shared" si="108"/>
        <v>0.3435690015809596</v>
      </c>
      <c r="Q114" s="12">
        <f t="shared" si="109"/>
        <v>0.10307070047428787</v>
      </c>
      <c r="R114" s="9">
        <f t="shared" si="110"/>
        <v>0.19436706250000002</v>
      </c>
      <c r="S114" s="13">
        <f t="shared" si="111"/>
        <v>0.53028892420642448</v>
      </c>
      <c r="T114" s="2">
        <f t="shared" si="112"/>
        <v>0.01</v>
      </c>
      <c r="U114" s="14">
        <f t="shared" si="113"/>
        <v>5.3028892420642453E-3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1.5252889242064246E-2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591.83333333333337</v>
      </c>
      <c r="AX114" s="1">
        <f t="shared" si="120"/>
        <v>1175571.4018584935</v>
      </c>
    </row>
    <row r="115" spans="1:53" x14ac:dyDescent="0.15">
      <c r="C115" s="7">
        <v>10</v>
      </c>
      <c r="D115" s="7">
        <v>7.8971862551935503</v>
      </c>
      <c r="E115" s="10">
        <f t="shared" si="121"/>
        <v>15.940850095666701</v>
      </c>
      <c r="F115" s="7" t="s">
        <v>83</v>
      </c>
      <c r="G115" s="1">
        <v>11</v>
      </c>
      <c r="H115" s="9">
        <f t="shared" si="103"/>
        <v>7.8971862551935503</v>
      </c>
      <c r="I115" s="9">
        <f t="shared" si="104"/>
        <v>281.04718625519354</v>
      </c>
      <c r="J115" s="9">
        <f t="shared" si="105"/>
        <v>4.744711462024085E-2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2.297151809421051</v>
      </c>
      <c r="O115" s="9">
        <f t="shared" si="122"/>
        <v>0.7687929351449676</v>
      </c>
      <c r="P115" s="9">
        <f t="shared" si="108"/>
        <v>3.6477006513054668E-2</v>
      </c>
      <c r="Q115" s="12">
        <f t="shared" si="109"/>
        <v>1.0943101953916399E-2</v>
      </c>
      <c r="R115" s="9">
        <f t="shared" si="110"/>
        <v>0.19436706250000002</v>
      </c>
      <c r="S115" s="13">
        <f t="shared" si="111"/>
        <v>5.6301215921892106E-2</v>
      </c>
      <c r="T115" s="2">
        <f t="shared" si="112"/>
        <v>0.01</v>
      </c>
      <c r="U115" s="14">
        <f t="shared" si="113"/>
        <v>5.6301215921892103E-4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6.053012159218921E-3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591.83333333333337</v>
      </c>
      <c r="AX115" s="1">
        <f t="shared" si="120"/>
        <v>466518.03973346663</v>
      </c>
    </row>
    <row r="116" spans="1:53" x14ac:dyDescent="0.15">
      <c r="C116" s="7">
        <v>11</v>
      </c>
      <c r="D116" s="7">
        <v>1.4921039864666701</v>
      </c>
      <c r="E116" s="10">
        <f t="shared" si="121"/>
        <v>7.8971862551935503</v>
      </c>
      <c r="F116" s="7" t="s">
        <v>85</v>
      </c>
      <c r="G116" s="1">
        <v>12</v>
      </c>
      <c r="H116" s="9">
        <f t="shared" si="103"/>
        <v>1.4921039864666701</v>
      </c>
      <c r="I116" s="9">
        <f t="shared" si="104"/>
        <v>274.64210398646662</v>
      </c>
      <c r="J116" s="9">
        <f t="shared" si="105"/>
        <v>2.1150166847029434E-2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1.3802061369652465</v>
      </c>
      <c r="P116" s="9">
        <f t="shared" si="108"/>
        <v>2.9191590080108923E-2</v>
      </c>
      <c r="Q116" s="12">
        <f t="shared" si="109"/>
        <v>8.7574770240326765E-3</v>
      </c>
      <c r="R116" s="9">
        <f t="shared" si="110"/>
        <v>0.19436706250000002</v>
      </c>
      <c r="S116" s="13">
        <f t="shared" si="111"/>
        <v>4.5056384098168256E-2</v>
      </c>
      <c r="T116" s="2">
        <f t="shared" si="112"/>
        <v>0.01</v>
      </c>
      <c r="U116" s="14">
        <f t="shared" si="113"/>
        <v>4.5056384098168258E-4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5.940563840981683E-3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591.83333333333337</v>
      </c>
      <c r="AX116" s="1">
        <f t="shared" si="120"/>
        <v>457851.41762608086</v>
      </c>
      <c r="AY116" s="1">
        <f>SUM(AX105:AX116)</f>
        <v>8577445.0145108085</v>
      </c>
    </row>
    <row r="117" spans="1:53" x14ac:dyDescent="0.3">
      <c r="C117" s="7">
        <v>12</v>
      </c>
      <c r="D117" s="19">
        <v>0.69410592783870895</v>
      </c>
      <c r="E117" s="10">
        <f t="shared" si="121"/>
        <v>1.4921039864666701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0</v>
      </c>
      <c r="E121" s="7"/>
      <c r="F121" s="7"/>
      <c r="G121" s="1">
        <v>1</v>
      </c>
      <c r="H121" s="9">
        <f t="shared" ref="H121:H132" si="123">E122</f>
        <v>0</v>
      </c>
      <c r="I121" s="9">
        <f t="shared" ref="I121:I132" si="124">H121+273.15</f>
        <v>273.14999999999998</v>
      </c>
      <c r="J121" s="9">
        <f t="shared" ref="J121:J132" si="125">EXP(($C$15*(I121-$C$13))/($C$16*I121*$C$13))</f>
        <v>1.7426374748752829E-2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4.9612888909699301E-3</v>
      </c>
      <c r="Q121" s="12">
        <f t="shared" ref="Q121:Q132" si="129">P121*$B$123</f>
        <v>1.637225334020077E-3</v>
      </c>
      <c r="R121" s="9">
        <f t="shared" ref="R121:R132" si="130">L121*$B$123</f>
        <v>9.3951000000000007E-2</v>
      </c>
      <c r="S121" s="13">
        <f t="shared" ref="S121:S132" si="131">Q121/R121</f>
        <v>1.7426374748752829E-2</v>
      </c>
      <c r="T121" s="2">
        <f t="shared" ref="T121:T132" si="132">$B$122/100</f>
        <v>0.01</v>
      </c>
      <c r="U121" s="14">
        <f t="shared" ref="U121:U132" si="133">S121*T121</f>
        <v>1.7426374748752828E-4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4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5">AR121*AQ121</f>
        <v>5.0000000000000001E-3</v>
      </c>
      <c r="AT121" s="1">
        <f t="shared" ref="AT121:AT132" si="136">(AS121+AM121+AD121+AA121+U121+X121+AG121+AJ121+AP121)</f>
        <v>5.6642637474875286E-3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-2.1072333553548401</v>
      </c>
      <c r="E122" s="10">
        <f t="shared" ref="E122:E133" si="143">D121</f>
        <v>0</v>
      </c>
      <c r="F122" s="7" t="s">
        <v>83</v>
      </c>
      <c r="G122" s="1">
        <v>2</v>
      </c>
      <c r="H122" s="9">
        <f t="shared" si="123"/>
        <v>-2.1072333553548401</v>
      </c>
      <c r="I122" s="9">
        <f t="shared" si="124"/>
        <v>271.04276664464516</v>
      </c>
      <c r="J122" s="9">
        <f t="shared" si="125"/>
        <v>1.3208375415372047E-2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0.5644387111090301</v>
      </c>
      <c r="P122" s="9">
        <f t="shared" si="128"/>
        <v>7.4553183952967986E-3</v>
      </c>
      <c r="Q122" s="12">
        <f t="shared" si="129"/>
        <v>2.4602550704479437E-3</v>
      </c>
      <c r="R122" s="9">
        <f t="shared" si="130"/>
        <v>9.3951000000000007E-2</v>
      </c>
      <c r="S122" s="13">
        <f t="shared" si="131"/>
        <v>2.6186576730933608E-2</v>
      </c>
      <c r="T122" s="2">
        <f t="shared" si="132"/>
        <v>0.01</v>
      </c>
      <c r="U122" s="14">
        <f t="shared" si="133"/>
        <v>2.6186576730933609E-4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4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5"/>
        <v>5.0000000000000001E-3</v>
      </c>
      <c r="AT122" s="1">
        <f t="shared" si="136"/>
        <v>5.751865767309336E-3</v>
      </c>
      <c r="AU122" s="9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-2.4300081525000001</v>
      </c>
      <c r="E123" s="10">
        <f t="shared" si="143"/>
        <v>-2.1072333553548401</v>
      </c>
      <c r="F123" s="7" t="s">
        <v>83</v>
      </c>
      <c r="G123" s="1">
        <v>3</v>
      </c>
      <c r="H123" s="9">
        <f t="shared" si="123"/>
        <v>-2.4300081525000001</v>
      </c>
      <c r="I123" s="9">
        <f t="shared" si="124"/>
        <v>270.71999184749995</v>
      </c>
      <c r="J123" s="9">
        <f t="shared" si="125"/>
        <v>1.2654592926527972E-2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0.84168339271373327</v>
      </c>
      <c r="P123" s="9">
        <f t="shared" si="128"/>
        <v>1.0651160707811275E-2</v>
      </c>
      <c r="Q123" s="12">
        <f t="shared" si="129"/>
        <v>3.5148830335777208E-3</v>
      </c>
      <c r="R123" s="9">
        <f t="shared" si="130"/>
        <v>9.3951000000000007E-2</v>
      </c>
      <c r="S123" s="13">
        <f t="shared" si="131"/>
        <v>3.741187463228407E-2</v>
      </c>
      <c r="T123" s="2">
        <f t="shared" si="132"/>
        <v>0.01</v>
      </c>
      <c r="U123" s="14">
        <f t="shared" si="133"/>
        <v>3.7411874632284071E-4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4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5"/>
        <v>5.0000000000000001E-3</v>
      </c>
      <c r="AT123" s="1">
        <f t="shared" si="136"/>
        <v>5.864118746322841E-3</v>
      </c>
      <c r="AU123" s="9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7">
        <v>4.1773860651290304</v>
      </c>
      <c r="E124" s="10">
        <f t="shared" si="143"/>
        <v>-2.4300081525000001</v>
      </c>
      <c r="F124" s="7" t="s">
        <v>83</v>
      </c>
      <c r="G124" s="1">
        <v>4</v>
      </c>
      <c r="H124" s="9">
        <f t="shared" si="123"/>
        <v>4.1773860651290304</v>
      </c>
      <c r="I124" s="9">
        <f t="shared" si="124"/>
        <v>277.32738606512902</v>
      </c>
      <c r="J124" s="9">
        <f t="shared" si="125"/>
        <v>2.9812437153938241E-2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1.115732232005922</v>
      </c>
      <c r="P124" s="9">
        <f t="shared" si="128"/>
        <v>3.326269704729979E-2</v>
      </c>
      <c r="Q124" s="12">
        <f t="shared" si="129"/>
        <v>1.0976690025608931E-2</v>
      </c>
      <c r="R124" s="9">
        <f t="shared" si="130"/>
        <v>9.3951000000000007E-2</v>
      </c>
      <c r="S124" s="13">
        <f t="shared" si="131"/>
        <v>0.11683420107938106</v>
      </c>
      <c r="T124" s="2">
        <f t="shared" si="132"/>
        <v>0.01</v>
      </c>
      <c r="U124" s="14">
        <f t="shared" si="133"/>
        <v>1.1683420107938107E-3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4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5"/>
        <v>5.0000000000000001E-3</v>
      </c>
      <c r="AT124" s="1">
        <f t="shared" si="136"/>
        <v>6.6583420107938105E-3</v>
      </c>
      <c r="AU124" s="9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7">
        <v>10.4270633876333</v>
      </c>
      <c r="E125" s="10">
        <f t="shared" si="143"/>
        <v>4.1773860651290304</v>
      </c>
      <c r="F125" s="7" t="s">
        <v>83</v>
      </c>
      <c r="G125" s="1">
        <v>5</v>
      </c>
      <c r="H125" s="9">
        <f t="shared" si="123"/>
        <v>10.4270633876333</v>
      </c>
      <c r="I125" s="9">
        <f t="shared" si="124"/>
        <v>283.5770633876333</v>
      </c>
      <c r="J125" s="9">
        <f t="shared" si="125"/>
        <v>6.4630821323288623E-2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1.0283460582106911</v>
      </c>
      <c r="O125" s="9">
        <f t="shared" si="144"/>
        <v>0.33882347674793101</v>
      </c>
      <c r="P125" s="9">
        <f t="shared" si="128"/>
        <v>2.1898439585830966E-2</v>
      </c>
      <c r="Q125" s="12">
        <f t="shared" si="129"/>
        <v>7.2264850633242186E-3</v>
      </c>
      <c r="R125" s="9">
        <f t="shared" si="130"/>
        <v>9.3951000000000007E-2</v>
      </c>
      <c r="S125" s="13">
        <f t="shared" si="131"/>
        <v>7.6917596016266118E-2</v>
      </c>
      <c r="T125" s="2">
        <f t="shared" si="132"/>
        <v>0.01</v>
      </c>
      <c r="U125" s="14">
        <f t="shared" si="133"/>
        <v>7.6917596016266116E-4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4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5"/>
        <v>5.0000000000000001E-3</v>
      </c>
      <c r="AT125" s="1">
        <f t="shared" si="136"/>
        <v>6.2591759601626608E-3</v>
      </c>
      <c r="AU125" s="9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7">
        <v>13.538016093806499</v>
      </c>
      <c r="E126" s="10">
        <f t="shared" si="143"/>
        <v>10.4270633876333</v>
      </c>
      <c r="F126" s="7" t="s">
        <v>85</v>
      </c>
      <c r="G126" s="1">
        <v>6</v>
      </c>
      <c r="H126" s="9">
        <f t="shared" si="123"/>
        <v>13.538016093806499</v>
      </c>
      <c r="I126" s="9">
        <f t="shared" si="124"/>
        <v>286.68801609380648</v>
      </c>
      <c r="J126" s="9">
        <f t="shared" si="125"/>
        <v>9.3810718957112599E-2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0.60162503716210003</v>
      </c>
      <c r="P126" s="9">
        <f t="shared" si="128"/>
        <v>5.6438877278776188E-2</v>
      </c>
      <c r="Q126" s="12">
        <f t="shared" si="129"/>
        <v>1.8624829501996142E-2</v>
      </c>
      <c r="R126" s="9">
        <f t="shared" si="130"/>
        <v>9.3951000000000007E-2</v>
      </c>
      <c r="S126" s="13">
        <f t="shared" si="131"/>
        <v>0.19823982184326022</v>
      </c>
      <c r="T126" s="2">
        <f t="shared" si="132"/>
        <v>0.01</v>
      </c>
      <c r="U126" s="14">
        <f t="shared" si="133"/>
        <v>1.9823982184326021E-3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4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5"/>
        <v>5.0000000000000001E-3</v>
      </c>
      <c r="AT126" s="1">
        <f t="shared" si="136"/>
        <v>7.4723982184326026E-3</v>
      </c>
      <c r="AU126" s="9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7">
        <v>17.344196725</v>
      </c>
      <c r="E127" s="10">
        <f t="shared" si="143"/>
        <v>13.538016093806499</v>
      </c>
      <c r="F127" s="7" t="s">
        <v>83</v>
      </c>
      <c r="G127" s="1">
        <v>7</v>
      </c>
      <c r="H127" s="9">
        <f t="shared" si="123"/>
        <v>17.344196725</v>
      </c>
      <c r="I127" s="9">
        <f t="shared" si="124"/>
        <v>290.49419672499999</v>
      </c>
      <c r="J127" s="9">
        <f t="shared" si="125"/>
        <v>0.14639042945439829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0.82988615988332393</v>
      </c>
      <c r="P127" s="9">
        <f t="shared" si="128"/>
        <v>0.12148739134358123</v>
      </c>
      <c r="Q127" s="12">
        <f t="shared" si="129"/>
        <v>4.009083914338181E-2</v>
      </c>
      <c r="R127" s="9">
        <f t="shared" si="130"/>
        <v>9.3951000000000007E-2</v>
      </c>
      <c r="S127" s="13">
        <f t="shared" si="131"/>
        <v>0.42672072828795654</v>
      </c>
      <c r="T127" s="2">
        <f t="shared" si="132"/>
        <v>0.01</v>
      </c>
      <c r="U127" s="14">
        <f t="shared" si="133"/>
        <v>4.2672072828795655E-3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4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5"/>
        <v>7.4999999999999997E-3</v>
      </c>
      <c r="AT127" s="1">
        <f t="shared" si="136"/>
        <v>1.4217207282879566E-2</v>
      </c>
      <c r="AU127" s="9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7">
        <v>17.456674079999999</v>
      </c>
      <c r="E128" s="10">
        <f t="shared" si="143"/>
        <v>17.344196725</v>
      </c>
      <c r="F128" s="7" t="s">
        <v>83</v>
      </c>
      <c r="G128" s="1">
        <v>8</v>
      </c>
      <c r="H128" s="9">
        <f t="shared" si="123"/>
        <v>17.456674079999999</v>
      </c>
      <c r="I128" s="9">
        <f t="shared" si="124"/>
        <v>290.60667407999995</v>
      </c>
      <c r="J128" s="9">
        <f t="shared" si="125"/>
        <v>0.1483019130673312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0.99309876853974277</v>
      </c>
      <c r="P128" s="9">
        <f t="shared" si="128"/>
        <v>0.1472784472392546</v>
      </c>
      <c r="Q128" s="12">
        <f t="shared" si="129"/>
        <v>4.8601887588954021E-2</v>
      </c>
      <c r="R128" s="9">
        <f t="shared" si="130"/>
        <v>9.3951000000000007E-2</v>
      </c>
      <c r="S128" s="13">
        <f t="shared" si="131"/>
        <v>0.51731101945646152</v>
      </c>
      <c r="T128" s="2">
        <f t="shared" si="132"/>
        <v>0.01</v>
      </c>
      <c r="U128" s="14">
        <f t="shared" si="133"/>
        <v>5.1731101945646151E-3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4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5"/>
        <v>7.4999999999999997E-3</v>
      </c>
      <c r="AT128" s="1">
        <f t="shared" si="136"/>
        <v>1.5123110194564617E-2</v>
      </c>
      <c r="AU128" s="9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7">
        <v>19.068475976129001</v>
      </c>
      <c r="E129" s="10">
        <f t="shared" si="143"/>
        <v>17.456674079999999</v>
      </c>
      <c r="F129" s="7" t="s">
        <v>83</v>
      </c>
      <c r="G129" s="1">
        <v>9</v>
      </c>
      <c r="H129" s="9">
        <f t="shared" si="123"/>
        <v>19.068475976129001</v>
      </c>
      <c r="I129" s="9">
        <f t="shared" si="124"/>
        <v>292.21847597612896</v>
      </c>
      <c r="J129" s="9">
        <f t="shared" si="125"/>
        <v>0.17840483866530621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1.1305203213004882</v>
      </c>
      <c r="P129" s="9">
        <f t="shared" si="128"/>
        <v>0.20169029552946374</v>
      </c>
      <c r="Q129" s="12">
        <f t="shared" si="129"/>
        <v>6.6557797524723045E-2</v>
      </c>
      <c r="R129" s="9">
        <f t="shared" si="130"/>
        <v>9.3951000000000007E-2</v>
      </c>
      <c r="S129" s="13">
        <f t="shared" si="131"/>
        <v>0.70843096427630403</v>
      </c>
      <c r="T129" s="2">
        <f t="shared" si="132"/>
        <v>0.01</v>
      </c>
      <c r="U129" s="14">
        <f t="shared" si="133"/>
        <v>7.0843096427630403E-3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4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5"/>
        <v>7.4999999999999997E-3</v>
      </c>
      <c r="AT129" s="1">
        <f t="shared" si="136"/>
        <v>1.7034309642763042E-2</v>
      </c>
      <c r="AU129" s="9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7">
        <v>15.940850095666701</v>
      </c>
      <c r="E130" s="10">
        <f t="shared" si="143"/>
        <v>19.068475976129001</v>
      </c>
      <c r="F130" s="7" t="s">
        <v>83</v>
      </c>
      <c r="G130" s="1">
        <v>10</v>
      </c>
      <c r="H130" s="9">
        <f t="shared" si="123"/>
        <v>15.940850095666701</v>
      </c>
      <c r="I130" s="9">
        <f t="shared" si="124"/>
        <v>289.09085009566667</v>
      </c>
      <c r="J130" s="9">
        <f t="shared" si="125"/>
        <v>0.12440834055642515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1.2135300257710244</v>
      </c>
      <c r="P130" s="9">
        <f t="shared" si="128"/>
        <v>0.150973256721569</v>
      </c>
      <c r="Q130" s="12">
        <f t="shared" si="129"/>
        <v>4.9821174718117769E-2</v>
      </c>
      <c r="R130" s="9">
        <f t="shared" si="130"/>
        <v>9.3951000000000007E-2</v>
      </c>
      <c r="S130" s="13">
        <f t="shared" si="131"/>
        <v>0.53028892420642426</v>
      </c>
      <c r="T130" s="2">
        <f t="shared" si="132"/>
        <v>0.01</v>
      </c>
      <c r="U130" s="14">
        <f t="shared" si="133"/>
        <v>5.3028892420642426E-3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4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5"/>
        <v>7.4999999999999997E-3</v>
      </c>
      <c r="AT130" s="1">
        <f t="shared" si="136"/>
        <v>1.5252889242064242E-2</v>
      </c>
      <c r="AU130" s="9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7">
        <v>7.8971862551935503</v>
      </c>
      <c r="E131" s="10">
        <f t="shared" si="143"/>
        <v>15.940850095666701</v>
      </c>
      <c r="F131" s="7" t="s">
        <v>83</v>
      </c>
      <c r="G131" s="1">
        <v>11</v>
      </c>
      <c r="H131" s="9">
        <f t="shared" si="123"/>
        <v>7.8971862551935503</v>
      </c>
      <c r="I131" s="9">
        <f t="shared" si="124"/>
        <v>281.04718625519354</v>
      </c>
      <c r="J131" s="9">
        <f t="shared" si="125"/>
        <v>4.744711462024085E-2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1.0094289305969828</v>
      </c>
      <c r="O131" s="9">
        <f t="shared" si="144"/>
        <v>0.33782783845247266</v>
      </c>
      <c r="P131" s="9">
        <f t="shared" si="128"/>
        <v>1.6028956172962679E-2</v>
      </c>
      <c r="Q131" s="12">
        <f t="shared" si="129"/>
        <v>5.289555537077684E-3</v>
      </c>
      <c r="R131" s="9">
        <f t="shared" si="130"/>
        <v>9.3951000000000007E-2</v>
      </c>
      <c r="S131" s="13">
        <f t="shared" si="131"/>
        <v>5.6301215921892092E-2</v>
      </c>
      <c r="T131" s="2">
        <f t="shared" si="132"/>
        <v>0.01</v>
      </c>
      <c r="U131" s="14">
        <f t="shared" si="133"/>
        <v>5.6301215921892092E-4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4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5"/>
        <v>5.0000000000000001E-3</v>
      </c>
      <c r="AT131" s="1">
        <f t="shared" si="136"/>
        <v>6.053012159218921E-3</v>
      </c>
      <c r="AU131" s="9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7">
        <v>1.4921039864666701</v>
      </c>
      <c r="E132" s="10">
        <f t="shared" si="143"/>
        <v>7.8971862551935503</v>
      </c>
      <c r="F132" s="7" t="s">
        <v>85</v>
      </c>
      <c r="G132" s="1">
        <v>12</v>
      </c>
      <c r="H132" s="9">
        <f t="shared" si="123"/>
        <v>1.4921039864666701</v>
      </c>
      <c r="I132" s="9">
        <f t="shared" si="124"/>
        <v>274.64210398646662</v>
      </c>
      <c r="J132" s="9">
        <f t="shared" si="125"/>
        <v>2.1150166847029434E-2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0.60649888227950999</v>
      </c>
      <c r="P132" s="9">
        <f t="shared" si="128"/>
        <v>1.28275525527485E-2</v>
      </c>
      <c r="Q132" s="12">
        <f t="shared" si="129"/>
        <v>4.2330923424070055E-3</v>
      </c>
      <c r="R132" s="9">
        <f t="shared" si="130"/>
        <v>9.3951000000000007E-2</v>
      </c>
      <c r="S132" s="13">
        <f t="shared" si="131"/>
        <v>4.5056384098168249E-2</v>
      </c>
      <c r="T132" s="2">
        <f t="shared" si="132"/>
        <v>0.01</v>
      </c>
      <c r="U132" s="14">
        <f t="shared" si="133"/>
        <v>4.5056384098168248E-4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4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5"/>
        <v>5.0000000000000001E-3</v>
      </c>
      <c r="AT132" s="1">
        <f t="shared" si="136"/>
        <v>5.9405638409816821E-3</v>
      </c>
      <c r="AU132" s="9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3">
      <c r="C133" s="7">
        <v>12</v>
      </c>
      <c r="D133" s="19">
        <v>0.69410592783870895</v>
      </c>
      <c r="E133" s="10">
        <f t="shared" si="143"/>
        <v>1.4921039864666701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0</v>
      </c>
      <c r="E136" s="7"/>
      <c r="F136" s="7"/>
      <c r="G136" s="1">
        <v>1</v>
      </c>
      <c r="H136" s="9">
        <f t="shared" ref="H136:H147" si="145">E137</f>
        <v>0</v>
      </c>
      <c r="I136" s="9">
        <f t="shared" ref="I136:I147" si="146">H136+273.15</f>
        <v>273.14999999999998</v>
      </c>
      <c r="J136" s="9">
        <f t="shared" ref="J136:J147" si="147">EXP(($C$15*(I136-$C$13))/($C$16*I136*$C$13))</f>
        <v>1.7426374748752829E-2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1.3227453448093443E-2</v>
      </c>
      <c r="Q136" s="12">
        <f t="shared" ref="Q136:Q147" si="151">P136*$B$138</f>
        <v>3.4391378965042954E-3</v>
      </c>
      <c r="R136" s="9">
        <f t="shared" ref="R136:R147" si="152">L136*$B$138</f>
        <v>0.19735245833333334</v>
      </c>
      <c r="S136" s="13">
        <f t="shared" ref="S136:S147" si="153">Q136/R136</f>
        <v>1.7426374748752832E-2</v>
      </c>
      <c r="T136" s="2">
        <f t="shared" ref="T136:T147" si="154">$B$137/100</f>
        <v>0.01</v>
      </c>
      <c r="U136" s="14">
        <f t="shared" ref="U136:U147" si="155">S136*T136</f>
        <v>1.7426374748752833E-4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7">AR136*AQ136</f>
        <v>5.0000000000000001E-3</v>
      </c>
      <c r="AT136" s="1">
        <f t="shared" ref="AT136:AT147" si="158">(AS136+AM136+AD136+AA136+U136+X136+AG136+AJ136+AP136)</f>
        <v>5.6642637474875286E-3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-2.1072333553548401</v>
      </c>
      <c r="E137" s="10">
        <f t="shared" ref="E137:E148" si="163">D136</f>
        <v>0</v>
      </c>
      <c r="F137" s="7" t="s">
        <v>83</v>
      </c>
      <c r="G137" s="1">
        <v>2</v>
      </c>
      <c r="H137" s="9">
        <f t="shared" si="145"/>
        <v>-2.1072333553548401</v>
      </c>
      <c r="I137" s="9">
        <f t="shared" si="146"/>
        <v>271.04276664464516</v>
      </c>
      <c r="J137" s="9">
        <f t="shared" si="147"/>
        <v>1.3208375415372047E-2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1.50486837988524</v>
      </c>
      <c r="P137" s="9">
        <f t="shared" si="150"/>
        <v>1.9876866512246967E-2</v>
      </c>
      <c r="Q137" s="12">
        <f t="shared" si="151"/>
        <v>5.1679852931842112E-3</v>
      </c>
      <c r="R137" s="9">
        <f t="shared" si="152"/>
        <v>0.19735245833333334</v>
      </c>
      <c r="S137" s="13">
        <f t="shared" si="153"/>
        <v>2.6186576730933608E-2</v>
      </c>
      <c r="T137" s="2">
        <f t="shared" si="154"/>
        <v>0.01</v>
      </c>
      <c r="U137" s="14">
        <f t="shared" si="155"/>
        <v>2.6186576730933609E-4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7"/>
        <v>5.0000000000000001E-3</v>
      </c>
      <c r="AT137" s="1">
        <f t="shared" si="158"/>
        <v>5.751865767309336E-3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-2.4300081525000001</v>
      </c>
      <c r="E138" s="10">
        <f t="shared" si="163"/>
        <v>-2.1072333553548401</v>
      </c>
      <c r="F138" s="7" t="s">
        <v>83</v>
      </c>
      <c r="G138" s="1">
        <v>3</v>
      </c>
      <c r="H138" s="9">
        <f t="shared" si="145"/>
        <v>-2.4300081525000001</v>
      </c>
      <c r="I138" s="9">
        <f t="shared" si="146"/>
        <v>270.71999184749995</v>
      </c>
      <c r="J138" s="9">
        <f t="shared" si="147"/>
        <v>1.2654592926527972E-2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2.2440394300396598</v>
      </c>
      <c r="P138" s="9">
        <f t="shared" si="150"/>
        <v>2.8397405498229739E-2</v>
      </c>
      <c r="Q138" s="12">
        <f t="shared" si="151"/>
        <v>7.3833254295397324E-3</v>
      </c>
      <c r="R138" s="9">
        <f t="shared" si="152"/>
        <v>0.19735245833333334</v>
      </c>
      <c r="S138" s="13">
        <f t="shared" si="153"/>
        <v>3.741187463228407E-2</v>
      </c>
      <c r="T138" s="2">
        <f t="shared" si="154"/>
        <v>0.01</v>
      </c>
      <c r="U138" s="14">
        <f t="shared" si="155"/>
        <v>3.7411874632284071E-4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7"/>
        <v>5.0000000000000001E-3</v>
      </c>
      <c r="AT138" s="1">
        <f t="shared" si="158"/>
        <v>5.864118746322841E-3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7">
        <v>4.1773860651290304</v>
      </c>
      <c r="E139" s="10">
        <f t="shared" si="163"/>
        <v>-2.4300081525000001</v>
      </c>
      <c r="F139" s="7" t="s">
        <v>83</v>
      </c>
      <c r="G139" s="1">
        <v>4</v>
      </c>
      <c r="H139" s="9">
        <f t="shared" si="145"/>
        <v>4.1773860651290304</v>
      </c>
      <c r="I139" s="9">
        <f t="shared" si="146"/>
        <v>277.32738606512902</v>
      </c>
      <c r="J139" s="9">
        <f t="shared" si="147"/>
        <v>2.9812437153938241E-2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2.9746899412080969</v>
      </c>
      <c r="P139" s="9">
        <f t="shared" si="150"/>
        <v>8.8682756924718636E-2</v>
      </c>
      <c r="Q139" s="12">
        <f t="shared" si="151"/>
        <v>2.3057516800426846E-2</v>
      </c>
      <c r="R139" s="9">
        <f t="shared" si="152"/>
        <v>0.19735245833333334</v>
      </c>
      <c r="S139" s="13">
        <f t="shared" si="153"/>
        <v>0.1168342010793811</v>
      </c>
      <c r="T139" s="2">
        <f t="shared" si="154"/>
        <v>0.01</v>
      </c>
      <c r="U139" s="14">
        <f t="shared" si="155"/>
        <v>1.1683420107938111E-3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7"/>
        <v>5.0000000000000001E-3</v>
      </c>
      <c r="AT139" s="1">
        <f t="shared" si="158"/>
        <v>6.6583420107938114E-3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7">
        <v>10.4270633876333</v>
      </c>
      <c r="E140" s="10">
        <f t="shared" si="163"/>
        <v>4.1773860651290304</v>
      </c>
      <c r="F140" s="7" t="s">
        <v>83</v>
      </c>
      <c r="G140" s="1">
        <v>5</v>
      </c>
      <c r="H140" s="9">
        <f t="shared" si="145"/>
        <v>10.4270633876333</v>
      </c>
      <c r="I140" s="9">
        <f t="shared" si="146"/>
        <v>283.5770633876333</v>
      </c>
      <c r="J140" s="9">
        <f t="shared" si="147"/>
        <v>6.4630821323288623E-2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3.6450551009500449</v>
      </c>
      <c r="P140" s="9">
        <f t="shared" si="150"/>
        <v>0.23558290494304412</v>
      </c>
      <c r="Q140" s="12">
        <f t="shared" si="151"/>
        <v>6.1251555285191474E-2</v>
      </c>
      <c r="R140" s="9">
        <f t="shared" si="152"/>
        <v>0.19735245833333334</v>
      </c>
      <c r="S140" s="13">
        <f t="shared" si="153"/>
        <v>0.31036631518283919</v>
      </c>
      <c r="T140" s="2">
        <f t="shared" si="154"/>
        <v>0.01</v>
      </c>
      <c r="U140" s="14">
        <f t="shared" si="155"/>
        <v>3.1036631518283919E-3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7"/>
        <v>5.0000000000000001E-3</v>
      </c>
      <c r="AT140" s="1">
        <f t="shared" si="158"/>
        <v>8.5936631518283915E-3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7">
        <v>13.538016093806499</v>
      </c>
      <c r="E141" s="10">
        <f t="shared" si="163"/>
        <v>10.4270633876333</v>
      </c>
      <c r="F141" s="7" t="s">
        <v>85</v>
      </c>
      <c r="G141" s="1">
        <v>6</v>
      </c>
      <c r="H141" s="9">
        <f t="shared" si="145"/>
        <v>13.538016093806499</v>
      </c>
      <c r="I141" s="9">
        <f t="shared" si="146"/>
        <v>286.68801609380648</v>
      </c>
      <c r="J141" s="9">
        <f t="shared" si="147"/>
        <v>9.3810718957112599E-2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4.1685201126736677</v>
      </c>
      <c r="P141" s="9">
        <f t="shared" si="150"/>
        <v>0.3910518687571008</v>
      </c>
      <c r="Q141" s="12">
        <f t="shared" si="151"/>
        <v>0.10167348587684621</v>
      </c>
      <c r="R141" s="9">
        <f t="shared" si="152"/>
        <v>0.19735245833333334</v>
      </c>
      <c r="S141" s="13">
        <f t="shared" si="153"/>
        <v>0.51518732898232811</v>
      </c>
      <c r="T141" s="2">
        <f t="shared" si="154"/>
        <v>0.01</v>
      </c>
      <c r="U141" s="14">
        <f t="shared" si="155"/>
        <v>5.1518732898232812E-3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7"/>
        <v>5.0000000000000001E-3</v>
      </c>
      <c r="AT141" s="1">
        <f t="shared" si="158"/>
        <v>1.0641873289823283E-2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7">
        <v>17.344196725</v>
      </c>
      <c r="E142" s="10">
        <f t="shared" si="163"/>
        <v>13.538016093806499</v>
      </c>
      <c r="F142" s="7" t="s">
        <v>83</v>
      </c>
      <c r="G142" s="1">
        <v>7</v>
      </c>
      <c r="H142" s="9">
        <f t="shared" si="145"/>
        <v>17.344196725</v>
      </c>
      <c r="I142" s="9">
        <f t="shared" si="146"/>
        <v>290.49419672499999</v>
      </c>
      <c r="J142" s="9">
        <f t="shared" si="147"/>
        <v>0.14639042945439829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4.5365161605832336</v>
      </c>
      <c r="P142" s="9">
        <f t="shared" si="150"/>
        <v>0.66410254897459764</v>
      </c>
      <c r="Q142" s="12">
        <f t="shared" si="151"/>
        <v>0.1726666627333954</v>
      </c>
      <c r="R142" s="9">
        <f t="shared" si="152"/>
        <v>0.19735245833333334</v>
      </c>
      <c r="S142" s="13">
        <f t="shared" si="153"/>
        <v>0.87491518571183435</v>
      </c>
      <c r="T142" s="2">
        <f t="shared" si="154"/>
        <v>0.01</v>
      </c>
      <c r="U142" s="14">
        <f t="shared" si="155"/>
        <v>8.7491518571183435E-3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7"/>
        <v>7.4999999999999997E-3</v>
      </c>
      <c r="AT142" s="1">
        <f t="shared" si="158"/>
        <v>1.8699151857118346E-2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7">
        <v>17.456674079999999</v>
      </c>
      <c r="E143" s="10">
        <f t="shared" si="163"/>
        <v>17.344196725</v>
      </c>
      <c r="F143" s="7" t="s">
        <v>83</v>
      </c>
      <c r="G143" s="1">
        <v>8</v>
      </c>
      <c r="H143" s="9">
        <f t="shared" si="145"/>
        <v>17.456674079999999</v>
      </c>
      <c r="I143" s="9">
        <f t="shared" si="146"/>
        <v>290.60667407999995</v>
      </c>
      <c r="J143" s="9">
        <f t="shared" si="147"/>
        <v>0.1483019130673312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4.6314615282753024</v>
      </c>
      <c r="P143" s="9">
        <f t="shared" si="150"/>
        <v>0.68685460494097283</v>
      </c>
      <c r="Q143" s="12">
        <f t="shared" si="151"/>
        <v>0.17858219728465294</v>
      </c>
      <c r="R143" s="9">
        <f t="shared" si="152"/>
        <v>0.19735245833333334</v>
      </c>
      <c r="S143" s="13">
        <f t="shared" si="153"/>
        <v>0.90488965170640567</v>
      </c>
      <c r="T143" s="2">
        <f t="shared" si="154"/>
        <v>0.01</v>
      </c>
      <c r="U143" s="14">
        <f t="shared" si="155"/>
        <v>9.0488965170640572E-3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7"/>
        <v>7.4999999999999997E-3</v>
      </c>
      <c r="AT143" s="1">
        <f t="shared" si="158"/>
        <v>1.8998896517064059E-2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7">
        <v>19.068475976129001</v>
      </c>
      <c r="E144" s="10">
        <f t="shared" si="163"/>
        <v>17.456674079999999</v>
      </c>
      <c r="F144" s="7" t="s">
        <v>83</v>
      </c>
      <c r="G144" s="1">
        <v>9</v>
      </c>
      <c r="H144" s="9">
        <f t="shared" si="145"/>
        <v>19.068475976129001</v>
      </c>
      <c r="I144" s="9">
        <f t="shared" si="146"/>
        <v>292.21847597612896</v>
      </c>
      <c r="J144" s="9">
        <f t="shared" si="147"/>
        <v>0.17840483866530621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4.7036548400009961</v>
      </c>
      <c r="P144" s="9">
        <f t="shared" si="150"/>
        <v>0.83915478286766443</v>
      </c>
      <c r="Q144" s="12">
        <f t="shared" si="151"/>
        <v>0.21818024354559276</v>
      </c>
      <c r="R144" s="9">
        <f t="shared" si="152"/>
        <v>0.19735245833333334</v>
      </c>
      <c r="S144" s="13">
        <f t="shared" si="153"/>
        <v>1.1055359805910334</v>
      </c>
      <c r="T144" s="2">
        <f t="shared" si="154"/>
        <v>0.01</v>
      </c>
      <c r="U144" s="14">
        <f t="shared" si="155"/>
        <v>1.1055359805910334E-2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7"/>
        <v>7.4999999999999997E-3</v>
      </c>
      <c r="AT144" s="1">
        <f t="shared" si="158"/>
        <v>2.1005359805910333E-2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7">
        <v>15.940850095666701</v>
      </c>
      <c r="E145" s="10">
        <f t="shared" si="163"/>
        <v>19.068475976129001</v>
      </c>
      <c r="F145" s="7" t="s">
        <v>83</v>
      </c>
      <c r="G145" s="1">
        <v>10</v>
      </c>
      <c r="H145" s="9">
        <f t="shared" si="145"/>
        <v>15.940850095666701</v>
      </c>
      <c r="I145" s="9">
        <f t="shared" si="146"/>
        <v>289.09085009566667</v>
      </c>
      <c r="J145" s="9">
        <f t="shared" si="147"/>
        <v>0.12440834055642515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4.6235479737999983</v>
      </c>
      <c r="P145" s="9">
        <f t="shared" si="150"/>
        <v>0.57520793090347966</v>
      </c>
      <c r="Q145" s="12">
        <f t="shared" si="151"/>
        <v>0.14955406203490471</v>
      </c>
      <c r="R145" s="9">
        <f t="shared" si="152"/>
        <v>0.19735245833333334</v>
      </c>
      <c r="S145" s="13">
        <f t="shared" si="153"/>
        <v>0.75780187030811685</v>
      </c>
      <c r="T145" s="2">
        <f t="shared" si="154"/>
        <v>0.01</v>
      </c>
      <c r="U145" s="14">
        <f t="shared" si="155"/>
        <v>7.5780187030811685E-3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7"/>
        <v>7.4999999999999997E-3</v>
      </c>
      <c r="AT145" s="1">
        <f t="shared" si="158"/>
        <v>1.7528018703081169E-2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7">
        <v>7.8971862551935503</v>
      </c>
      <c r="E146" s="10">
        <f t="shared" si="163"/>
        <v>15.940850095666701</v>
      </c>
      <c r="F146" s="7" t="s">
        <v>83</v>
      </c>
      <c r="G146" s="1">
        <v>11</v>
      </c>
      <c r="H146" s="9">
        <f t="shared" si="145"/>
        <v>7.8971862551935503</v>
      </c>
      <c r="I146" s="9">
        <f t="shared" si="146"/>
        <v>281.04718625519354</v>
      </c>
      <c r="J146" s="9">
        <f t="shared" si="147"/>
        <v>4.744711462024085E-2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4.8073879595631857</v>
      </c>
      <c r="P146" s="9">
        <f t="shared" si="150"/>
        <v>0.22809668754136025</v>
      </c>
      <c r="Q146" s="12">
        <f t="shared" si="151"/>
        <v>5.9305138760753669E-2</v>
      </c>
      <c r="R146" s="9">
        <f t="shared" si="152"/>
        <v>0.19735245833333334</v>
      </c>
      <c r="S146" s="13">
        <f t="shared" si="153"/>
        <v>0.30050367379050213</v>
      </c>
      <c r="T146" s="2">
        <f t="shared" si="154"/>
        <v>0.01</v>
      </c>
      <c r="U146" s="14">
        <f t="shared" si="155"/>
        <v>3.0050367379050214E-3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7"/>
        <v>5.0000000000000001E-3</v>
      </c>
      <c r="AT146" s="1">
        <f t="shared" si="158"/>
        <v>8.4950367379050228E-3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7">
        <v>1.4921039864666701</v>
      </c>
      <c r="E147" s="10">
        <f t="shared" si="163"/>
        <v>7.8971862551935503</v>
      </c>
      <c r="F147" s="7" t="s">
        <v>85</v>
      </c>
      <c r="G147" s="1">
        <v>12</v>
      </c>
      <c r="H147" s="9">
        <f t="shared" si="145"/>
        <v>1.4921039864666701</v>
      </c>
      <c r="I147" s="9">
        <f t="shared" si="146"/>
        <v>274.64210398646662</v>
      </c>
      <c r="J147" s="9">
        <f t="shared" si="147"/>
        <v>2.1150166847029434E-2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5.3383391886884919</v>
      </c>
      <c r="P147" s="9">
        <f t="shared" si="150"/>
        <v>0.11290676452679735</v>
      </c>
      <c r="Q147" s="12">
        <f t="shared" si="151"/>
        <v>2.9355758776967313E-2</v>
      </c>
      <c r="R147" s="9">
        <f t="shared" si="152"/>
        <v>0.19735245833333334</v>
      </c>
      <c r="S147" s="13">
        <f t="shared" si="153"/>
        <v>0.14874787486753616</v>
      </c>
      <c r="T147" s="2">
        <f t="shared" si="154"/>
        <v>0.01</v>
      </c>
      <c r="U147" s="14">
        <f t="shared" si="155"/>
        <v>1.4874787486753617E-3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7"/>
        <v>5.0000000000000001E-3</v>
      </c>
      <c r="AT147" s="1">
        <f t="shared" si="158"/>
        <v>6.9774787486753618E-3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3">
      <c r="C148" s="7">
        <v>12</v>
      </c>
      <c r="D148" s="19">
        <v>0.69410592783870895</v>
      </c>
      <c r="E148" s="10">
        <f t="shared" si="163"/>
        <v>1.4921039864666701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476810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25664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108761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259130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1518711.4972836489</v>
      </c>
      <c r="J13" s="6" t="s">
        <v>37</v>
      </c>
      <c r="K13" s="6">
        <f>I13/(10000*1000)</f>
        <v>0.15187114972836491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1.96120200870968</v>
      </c>
      <c r="E26" s="7"/>
      <c r="F26" s="7"/>
      <c r="G26" s="1">
        <v>1</v>
      </c>
      <c r="H26" s="9">
        <f t="shared" ref="H26:H37" si="0">E27</f>
        <v>1.96120200870968</v>
      </c>
      <c r="I26" s="9">
        <f t="shared" ref="I26:I37" si="1">H26+273.15</f>
        <v>275.11120200870965</v>
      </c>
      <c r="J26" s="9">
        <f t="shared" ref="J26:J37" si="2">EXP(($C$15*(I26-$C$13))/($C$16*I26*$C$13))</f>
        <v>2.2468152492207984E-2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0.91068127256520037</v>
      </c>
      <c r="Q26" s="12">
        <f t="shared" ref="Q26:Q37" si="6">P26*$B$28</f>
        <v>9.106812725652004E-2</v>
      </c>
      <c r="R26" s="9">
        <f t="shared" ref="R26:R37" si="7">L26*$B$28</f>
        <v>4.0532094166666672</v>
      </c>
      <c r="S26" s="13">
        <f t="shared" ref="S26:S37" si="8">Q26/R26</f>
        <v>2.2468152492207981E-2</v>
      </c>
      <c r="T26" s="2">
        <f t="shared" ref="T26:T37" si="9">$B$27/100</f>
        <v>0.34</v>
      </c>
      <c r="U26" s="14">
        <f t="shared" ref="U26:U37" si="10">S26*T26</f>
        <v>7.6391718473507141E-3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2.0539171847350712E-2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3.026433153333</v>
      </c>
      <c r="E27" s="10">
        <f t="shared" ref="E27:E38" si="18">D26</f>
        <v>1.96120200870968</v>
      </c>
      <c r="F27" s="7" t="s">
        <v>83</v>
      </c>
      <c r="G27" s="1">
        <v>2</v>
      </c>
      <c r="H27" s="9">
        <f t="shared" si="0"/>
        <v>3.026433153333</v>
      </c>
      <c r="I27" s="9">
        <f t="shared" si="1"/>
        <v>276.17643315333299</v>
      </c>
      <c r="J27" s="9">
        <f t="shared" si="2"/>
        <v>2.5754489059350613E-2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80.153507060768135</v>
      </c>
      <c r="P27" s="9">
        <f t="shared" si="5"/>
        <v>2.064312620665135</v>
      </c>
      <c r="Q27" s="12">
        <f t="shared" si="6"/>
        <v>0.20643126206651352</v>
      </c>
      <c r="R27" s="9">
        <f t="shared" si="7"/>
        <v>4.0532094166666672</v>
      </c>
      <c r="S27" s="13">
        <f t="shared" si="8"/>
        <v>5.0930322331156831E-2</v>
      </c>
      <c r="T27" s="2">
        <f t="shared" si="9"/>
        <v>0.34</v>
      </c>
      <c r="U27" s="14">
        <f t="shared" si="10"/>
        <v>1.7316309592593324E-2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3.0216309592593325E-2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-1.7352094053285501</v>
      </c>
      <c r="E28" s="10">
        <f t="shared" si="18"/>
        <v>3.026433153333</v>
      </c>
      <c r="F28" s="7" t="s">
        <v>83</v>
      </c>
      <c r="G28" s="1">
        <v>3</v>
      </c>
      <c r="H28" s="9">
        <f t="shared" si="0"/>
        <v>-1.7352094053285501</v>
      </c>
      <c r="I28" s="9">
        <f t="shared" si="1"/>
        <v>271.41479059467144</v>
      </c>
      <c r="J28" s="9">
        <f t="shared" si="2"/>
        <v>1.3875030003168847E-2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118.62128860676967</v>
      </c>
      <c r="P28" s="9">
        <f t="shared" si="5"/>
        <v>1.6458739384334802</v>
      </c>
      <c r="Q28" s="12">
        <f t="shared" si="6"/>
        <v>0.16458739384334803</v>
      </c>
      <c r="R28" s="9">
        <f t="shared" si="7"/>
        <v>4.0532094166666672</v>
      </c>
      <c r="S28" s="13">
        <f t="shared" si="8"/>
        <v>4.0606683969145525E-2</v>
      </c>
      <c r="T28" s="2">
        <f t="shared" si="9"/>
        <v>0.34</v>
      </c>
      <c r="U28" s="14">
        <f t="shared" si="10"/>
        <v>1.3806272549509479E-2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2.6706272549509479E-2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2.85200889126956</v>
      </c>
      <c r="E29" s="10">
        <f t="shared" si="18"/>
        <v>-1.7352094053285501</v>
      </c>
      <c r="F29" s="7" t="s">
        <v>83</v>
      </c>
      <c r="G29" s="1">
        <v>4</v>
      </c>
      <c r="H29" s="9">
        <f t="shared" si="0"/>
        <v>2.85200889126956</v>
      </c>
      <c r="I29" s="9">
        <f t="shared" si="1"/>
        <v>276.00200889126955</v>
      </c>
      <c r="J29" s="9">
        <f t="shared" si="2"/>
        <v>2.5187012947784686E-2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157.50750883500285</v>
      </c>
      <c r="P29" s="9">
        <f t="shared" si="5"/>
        <v>3.9671436644005276</v>
      </c>
      <c r="Q29" s="12">
        <f t="shared" si="6"/>
        <v>0.39671436644005276</v>
      </c>
      <c r="R29" s="9">
        <f t="shared" si="7"/>
        <v>4.0532094166666672</v>
      </c>
      <c r="S29" s="13">
        <f t="shared" si="8"/>
        <v>9.7876602380517527E-2</v>
      </c>
      <c r="T29" s="2">
        <f t="shared" si="9"/>
        <v>0.34</v>
      </c>
      <c r="U29" s="14">
        <f t="shared" si="10"/>
        <v>3.3278044809375962E-2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4.6178044809375964E-2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13.2039339078583</v>
      </c>
      <c r="E30" s="10">
        <f t="shared" si="18"/>
        <v>2.85200889126956</v>
      </c>
      <c r="F30" s="7" t="s">
        <v>83</v>
      </c>
      <c r="G30" s="1">
        <v>5</v>
      </c>
      <c r="H30" s="9">
        <f t="shared" si="0"/>
        <v>13.2039339078583</v>
      </c>
      <c r="I30" s="9">
        <f t="shared" si="1"/>
        <v>286.35393390785828</v>
      </c>
      <c r="J30" s="9">
        <f t="shared" si="2"/>
        <v>9.016626002319178E-2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145.86334691207219</v>
      </c>
      <c r="O30" s="9">
        <f t="shared" si="19"/>
        <v>48.209112425196793</v>
      </c>
      <c r="P30" s="9">
        <f t="shared" si="5"/>
        <v>4.3468353664175794</v>
      </c>
      <c r="Q30" s="12">
        <f t="shared" si="6"/>
        <v>0.43468353664175796</v>
      </c>
      <c r="R30" s="9">
        <f t="shared" si="7"/>
        <v>4.0532094166666672</v>
      </c>
      <c r="S30" s="13">
        <f t="shared" si="8"/>
        <v>0.10724428272922519</v>
      </c>
      <c r="T30" s="2">
        <f t="shared" si="9"/>
        <v>0.34</v>
      </c>
      <c r="U30" s="14">
        <f t="shared" si="10"/>
        <v>3.6463056127936565E-2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4.9363056127936566E-2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16.197800878233199</v>
      </c>
      <c r="E31" s="10">
        <f t="shared" si="18"/>
        <v>13.2039339078583</v>
      </c>
      <c r="F31" s="7" t="s">
        <v>85</v>
      </c>
      <c r="G31" s="1">
        <v>6</v>
      </c>
      <c r="H31" s="9">
        <f t="shared" si="0"/>
        <v>16.197800878233199</v>
      </c>
      <c r="I31" s="9">
        <f t="shared" si="1"/>
        <v>289.34780087823316</v>
      </c>
      <c r="J31" s="9">
        <f t="shared" si="2"/>
        <v>0.12818555514121549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84.39437122544588</v>
      </c>
      <c r="P31" s="9">
        <f t="shared" si="5"/>
        <v>10.818139326327604</v>
      </c>
      <c r="Q31" s="12">
        <f t="shared" si="6"/>
        <v>1.0818139326327605</v>
      </c>
      <c r="R31" s="9">
        <f t="shared" si="7"/>
        <v>4.0532094166666672</v>
      </c>
      <c r="S31" s="13">
        <f t="shared" si="8"/>
        <v>0.26690304433429379</v>
      </c>
      <c r="T31" s="2">
        <f t="shared" si="9"/>
        <v>0.34</v>
      </c>
      <c r="U31" s="14">
        <f t="shared" si="10"/>
        <v>9.0747035073659901E-2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0.1036470350736599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18.623343004551099</v>
      </c>
      <c r="E32" s="10">
        <f t="shared" si="18"/>
        <v>16.197800878233199</v>
      </c>
      <c r="F32" s="7" t="s">
        <v>83</v>
      </c>
      <c r="G32" s="1">
        <v>7</v>
      </c>
      <c r="H32" s="9">
        <f t="shared" si="0"/>
        <v>18.623343004551099</v>
      </c>
      <c r="I32" s="9">
        <f t="shared" si="1"/>
        <v>291.77334300455107</v>
      </c>
      <c r="J32" s="9">
        <f t="shared" si="2"/>
        <v>0.16956249839567999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114.10832606578495</v>
      </c>
      <c r="P32" s="9">
        <f t="shared" si="5"/>
        <v>19.348492855463391</v>
      </c>
      <c r="Q32" s="12">
        <f t="shared" si="6"/>
        <v>1.9348492855463393</v>
      </c>
      <c r="R32" s="9">
        <f t="shared" si="7"/>
        <v>4.0532094166666672</v>
      </c>
      <c r="S32" s="13">
        <f t="shared" si="8"/>
        <v>0.47736227928177138</v>
      </c>
      <c r="T32" s="2">
        <f t="shared" si="9"/>
        <v>0.34</v>
      </c>
      <c r="U32" s="14">
        <f t="shared" si="10"/>
        <v>0.16230317495580229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0.1879531749558023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20.081197875106199</v>
      </c>
      <c r="E33" s="10">
        <f t="shared" si="18"/>
        <v>18.623343004551099</v>
      </c>
      <c r="F33" s="7" t="s">
        <v>83</v>
      </c>
      <c r="G33" s="1">
        <v>8</v>
      </c>
      <c r="H33" s="9">
        <f t="shared" si="0"/>
        <v>20.081197875106199</v>
      </c>
      <c r="I33" s="9">
        <f t="shared" si="1"/>
        <v>293.2311978751062</v>
      </c>
      <c r="J33" s="9">
        <f t="shared" si="2"/>
        <v>0.20016303975959016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135.29192737698821</v>
      </c>
      <c r="P33" s="9">
        <f t="shared" si="5"/>
        <v>27.080443438711676</v>
      </c>
      <c r="Q33" s="12">
        <f t="shared" si="6"/>
        <v>2.7080443438711677</v>
      </c>
      <c r="R33" s="9">
        <f t="shared" si="7"/>
        <v>4.0532094166666672</v>
      </c>
      <c r="S33" s="13">
        <f t="shared" si="8"/>
        <v>0.6681234709304128</v>
      </c>
      <c r="T33" s="2">
        <f t="shared" si="9"/>
        <v>0.34</v>
      </c>
      <c r="U33" s="14">
        <f t="shared" si="10"/>
        <v>0.22716198011634037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0.25281198011634037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20.817283082735301</v>
      </c>
      <c r="E34" s="10">
        <f t="shared" si="18"/>
        <v>20.081197875106199</v>
      </c>
      <c r="F34" s="7" t="s">
        <v>83</v>
      </c>
      <c r="G34" s="1">
        <v>9</v>
      </c>
      <c r="H34" s="9">
        <f t="shared" si="0"/>
        <v>20.817283082735301</v>
      </c>
      <c r="I34" s="9">
        <f t="shared" si="1"/>
        <v>293.96728308273526</v>
      </c>
      <c r="J34" s="9">
        <f t="shared" si="2"/>
        <v>0.21751698828100954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148.7435781049432</v>
      </c>
      <c r="P34" s="9">
        <f t="shared" si="5"/>
        <v>32.354255135528355</v>
      </c>
      <c r="Q34" s="12">
        <f t="shared" si="6"/>
        <v>3.2354255135528356</v>
      </c>
      <c r="R34" s="9">
        <f t="shared" si="7"/>
        <v>4.0532094166666672</v>
      </c>
      <c r="S34" s="13">
        <f t="shared" si="8"/>
        <v>0.79823793467193416</v>
      </c>
      <c r="T34" s="2">
        <f t="shared" si="9"/>
        <v>0.34</v>
      </c>
      <c r="U34" s="14">
        <f t="shared" si="10"/>
        <v>0.27140089778845761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0.29705089778845761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16.015605387143001</v>
      </c>
      <c r="E35" s="10">
        <f t="shared" si="18"/>
        <v>20.817283082735301</v>
      </c>
      <c r="F35" s="7" t="s">
        <v>83</v>
      </c>
      <c r="G35" s="1">
        <v>10</v>
      </c>
      <c r="H35" s="9">
        <f t="shared" si="0"/>
        <v>16.015605387143001</v>
      </c>
      <c r="I35" s="9">
        <f t="shared" si="1"/>
        <v>289.16560538714299</v>
      </c>
      <c r="J35" s="9">
        <f t="shared" si="2"/>
        <v>0.12549631408437625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156.92141713608152</v>
      </c>
      <c r="P35" s="9">
        <f t="shared" si="5"/>
        <v>19.693059451475108</v>
      </c>
      <c r="Q35" s="12">
        <f t="shared" si="6"/>
        <v>1.9693059451475108</v>
      </c>
      <c r="R35" s="9">
        <f t="shared" si="7"/>
        <v>4.0532094166666672</v>
      </c>
      <c r="S35" s="13">
        <f t="shared" si="8"/>
        <v>0.48586335979823492</v>
      </c>
      <c r="T35" s="2">
        <f t="shared" si="9"/>
        <v>0.34</v>
      </c>
      <c r="U35" s="14">
        <f t="shared" si="10"/>
        <v>0.16519354233139988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0.19084354233139988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11.735713682520601</v>
      </c>
      <c r="E36" s="10">
        <f t="shared" si="18"/>
        <v>16.015605387143001</v>
      </c>
      <c r="F36" s="7" t="s">
        <v>83</v>
      </c>
      <c r="G36" s="1">
        <v>11</v>
      </c>
      <c r="H36" s="9">
        <f t="shared" si="0"/>
        <v>11.735713682520601</v>
      </c>
      <c r="I36" s="9">
        <f t="shared" si="1"/>
        <v>284.88571368252059</v>
      </c>
      <c r="J36" s="9">
        <f t="shared" si="2"/>
        <v>7.5672539550688006E-2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130.36693980037609</v>
      </c>
      <c r="O36" s="9">
        <f t="shared" si="19"/>
        <v>47.393512050896987</v>
      </c>
      <c r="P36" s="9">
        <f t="shared" si="5"/>
        <v>3.5863874151175108</v>
      </c>
      <c r="Q36" s="12">
        <f t="shared" si="6"/>
        <v>0.35863874151175112</v>
      </c>
      <c r="R36" s="9">
        <f t="shared" si="7"/>
        <v>4.0532094166666672</v>
      </c>
      <c r="S36" s="13">
        <f t="shared" si="8"/>
        <v>8.8482657727242051E-2</v>
      </c>
      <c r="T36" s="2">
        <f t="shared" si="9"/>
        <v>0.34</v>
      </c>
      <c r="U36" s="14">
        <f t="shared" si="10"/>
        <v>3.0084103627262299E-2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4.29841036272623E-2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6.6611575179204596</v>
      </c>
      <c r="E37" s="10">
        <f t="shared" si="18"/>
        <v>11.735713682520601</v>
      </c>
      <c r="F37" s="7" t="s">
        <v>85</v>
      </c>
      <c r="G37" s="1">
        <v>12</v>
      </c>
      <c r="H37" s="9">
        <f t="shared" si="0"/>
        <v>6.6611575179204596</v>
      </c>
      <c r="I37" s="9">
        <f t="shared" si="1"/>
        <v>279.81115751792044</v>
      </c>
      <c r="J37" s="9">
        <f t="shared" si="2"/>
        <v>4.0714220887484789E-2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84.33921880244614</v>
      </c>
      <c r="P37" s="9">
        <f t="shared" si="5"/>
        <v>3.4338055838007024</v>
      </c>
      <c r="Q37" s="12">
        <f t="shared" si="6"/>
        <v>0.34338055838007026</v>
      </c>
      <c r="R37" s="9">
        <f t="shared" si="7"/>
        <v>4.0532094166666672</v>
      </c>
      <c r="S37" s="13">
        <f t="shared" si="8"/>
        <v>8.4718188250550386E-2</v>
      </c>
      <c r="T37" s="2">
        <f t="shared" si="9"/>
        <v>0.34</v>
      </c>
      <c r="U37" s="14">
        <f t="shared" si="10"/>
        <v>2.8804184005187132E-2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4.1704184005187134E-2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1.2070615766639401</v>
      </c>
      <c r="E38" s="10">
        <f t="shared" si="18"/>
        <v>6.6611575179204596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1.96120200870968</v>
      </c>
      <c r="E42" s="7"/>
      <c r="F42" s="7"/>
      <c r="G42" s="1">
        <v>1</v>
      </c>
      <c r="H42" s="9">
        <f t="shared" ref="H42:H53" si="20">E43</f>
        <v>1.96120200870968</v>
      </c>
      <c r="I42" s="9">
        <f t="shared" ref="I42:I53" si="21">H42+273.15</f>
        <v>275.11120200870965</v>
      </c>
      <c r="J42" s="9">
        <f t="shared" ref="J42:J53" si="22">EXP(($C$15*(I42-$C$13))/($C$16*I42*$C$13))</f>
        <v>2.2468152492207984E-2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1.3223912001195162</v>
      </c>
      <c r="Q42" s="12">
        <f t="shared" ref="Q42:Q53" si="26">P42*$B$44</f>
        <v>0.31737388802868388</v>
      </c>
      <c r="R42" s="9">
        <f t="shared" ref="R42:R53" si="27">L42*$B$44</f>
        <v>14.125500000000001</v>
      </c>
      <c r="S42" s="13">
        <f t="shared" ref="S42:S53" si="28">Q42/R42</f>
        <v>2.2468152492207984E-2</v>
      </c>
      <c r="T42" s="2">
        <f t="shared" ref="T42:T53" si="29">$B$43/100</f>
        <v>0.43</v>
      </c>
      <c r="U42" s="14">
        <f t="shared" ref="U42:U53" si="30">S42*T42</f>
        <v>9.6613055716494329E-3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1.8081305571649432E-2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39734.166666666664</v>
      </c>
      <c r="AU42" s="1">
        <f t="shared" ref="AU42:AU53" si="38">AT42*10000*AS42*0.67*AR42*AQ42</f>
        <v>158126286.34253415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3.026433153333</v>
      </c>
      <c r="E43" s="10">
        <f t="shared" ref="E43:E54" si="40">D42</f>
        <v>1.96120200870968</v>
      </c>
      <c r="F43" s="7" t="s">
        <v>83</v>
      </c>
      <c r="G43" s="1">
        <v>2</v>
      </c>
      <c r="H43" s="9">
        <f t="shared" si="20"/>
        <v>3.026433153333</v>
      </c>
      <c r="I43" s="9">
        <f t="shared" si="21"/>
        <v>276.17643315333299</v>
      </c>
      <c r="J43" s="9">
        <f t="shared" si="22"/>
        <v>2.5754489059350613E-2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116.39010879988049</v>
      </c>
      <c r="P43" s="9">
        <f t="shared" si="25"/>
        <v>2.9975677837031496</v>
      </c>
      <c r="Q43" s="12">
        <f t="shared" si="26"/>
        <v>0.71941626808875592</v>
      </c>
      <c r="R43" s="9">
        <f t="shared" si="27"/>
        <v>14.125500000000001</v>
      </c>
      <c r="S43" s="13">
        <f t="shared" si="28"/>
        <v>5.0930322331156838E-2</v>
      </c>
      <c r="T43" s="2">
        <f t="shared" si="29"/>
        <v>0.43</v>
      </c>
      <c r="U43" s="14">
        <f t="shared" si="30"/>
        <v>2.1900038602397441E-2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3.0320038602397438E-2</v>
      </c>
      <c r="AR43" s="9">
        <f t="shared" si="35"/>
        <v>136.875</v>
      </c>
      <c r="AS43" s="1">
        <f t="shared" si="36"/>
        <v>0.24</v>
      </c>
      <c r="AT43" s="1">
        <f t="shared" si="37"/>
        <v>39734.166666666664</v>
      </c>
      <c r="AU43" s="1">
        <f t="shared" si="38"/>
        <v>265157573.21621475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-1.7352094053285501</v>
      </c>
      <c r="E44" s="10">
        <f t="shared" si="40"/>
        <v>3.026433153333</v>
      </c>
      <c r="F44" s="7" t="s">
        <v>83</v>
      </c>
      <c r="G44" s="1">
        <v>3</v>
      </c>
      <c r="H44" s="9">
        <f t="shared" si="20"/>
        <v>-1.7352094053285501</v>
      </c>
      <c r="I44" s="9">
        <f t="shared" si="21"/>
        <v>271.41479059467144</v>
      </c>
      <c r="J44" s="9">
        <f t="shared" si="22"/>
        <v>1.3875030003168847E-2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172.24879101617736</v>
      </c>
      <c r="P44" s="9">
        <f t="shared" si="25"/>
        <v>2.3899571433590214</v>
      </c>
      <c r="Q44" s="12">
        <f t="shared" si="26"/>
        <v>0.57358971440616513</v>
      </c>
      <c r="R44" s="9">
        <f t="shared" si="27"/>
        <v>14.125500000000001</v>
      </c>
      <c r="S44" s="13">
        <f t="shared" si="28"/>
        <v>4.0606683969145525E-2</v>
      </c>
      <c r="T44" s="2">
        <f t="shared" si="29"/>
        <v>0.43</v>
      </c>
      <c r="U44" s="14">
        <f t="shared" si="30"/>
        <v>1.7460874106732575E-2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2.5880874106732572E-2</v>
      </c>
      <c r="AR44" s="9">
        <f t="shared" si="35"/>
        <v>136.875</v>
      </c>
      <c r="AS44" s="1">
        <f t="shared" si="36"/>
        <v>0.24</v>
      </c>
      <c r="AT44" s="1">
        <f t="shared" si="37"/>
        <v>39734.166666666664</v>
      </c>
      <c r="AU44" s="1">
        <f t="shared" si="38"/>
        <v>226335786.07360193</v>
      </c>
    </row>
    <row r="45" spans="1:48" x14ac:dyDescent="0.15">
      <c r="C45" s="7">
        <v>3</v>
      </c>
      <c r="D45" s="7">
        <f t="shared" si="39"/>
        <v>2.85200889126956</v>
      </c>
      <c r="E45" s="10">
        <f t="shared" si="40"/>
        <v>-1.7352094053285501</v>
      </c>
      <c r="F45" s="7" t="s">
        <v>83</v>
      </c>
      <c r="G45" s="1">
        <v>4</v>
      </c>
      <c r="H45" s="9">
        <f t="shared" si="20"/>
        <v>2.85200889126956</v>
      </c>
      <c r="I45" s="9">
        <f t="shared" si="21"/>
        <v>276.00200889126955</v>
      </c>
      <c r="J45" s="9">
        <f t="shared" si="22"/>
        <v>2.5187012947784686E-2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228.71508387281835</v>
      </c>
      <c r="P45" s="9">
        <f t="shared" si="25"/>
        <v>5.760649778858336</v>
      </c>
      <c r="Q45" s="12">
        <f t="shared" si="26"/>
        <v>1.3825559469260005</v>
      </c>
      <c r="R45" s="9">
        <f t="shared" si="27"/>
        <v>14.125500000000001</v>
      </c>
      <c r="S45" s="13">
        <f t="shared" si="28"/>
        <v>9.7876602380517527E-2</v>
      </c>
      <c r="T45" s="2">
        <f t="shared" si="29"/>
        <v>0.43</v>
      </c>
      <c r="U45" s="14">
        <f t="shared" si="30"/>
        <v>4.2086939023622538E-2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5.0506939023622535E-2</v>
      </c>
      <c r="AR45" s="9">
        <f t="shared" si="35"/>
        <v>136.875</v>
      </c>
      <c r="AS45" s="1">
        <f t="shared" si="36"/>
        <v>0.24</v>
      </c>
      <c r="AT45" s="1">
        <f t="shared" si="37"/>
        <v>39734.166666666664</v>
      </c>
      <c r="AU45" s="1">
        <f t="shared" si="38"/>
        <v>441697900.1149472</v>
      </c>
    </row>
    <row r="46" spans="1:48" x14ac:dyDescent="0.15">
      <c r="C46" s="7">
        <v>4</v>
      </c>
      <c r="D46" s="7">
        <f t="shared" si="39"/>
        <v>13.2039339078583</v>
      </c>
      <c r="E46" s="10">
        <f t="shared" si="40"/>
        <v>2.85200889126956</v>
      </c>
      <c r="F46" s="7" t="s">
        <v>83</v>
      </c>
      <c r="G46" s="1">
        <v>5</v>
      </c>
      <c r="H46" s="9">
        <f t="shared" si="20"/>
        <v>13.2039339078583</v>
      </c>
      <c r="I46" s="9">
        <f t="shared" si="21"/>
        <v>286.35393390785828</v>
      </c>
      <c r="J46" s="9">
        <f t="shared" si="22"/>
        <v>9.016626002319178E-2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211.80671238926203</v>
      </c>
      <c r="O46" s="9">
        <f t="shared" si="41"/>
        <v>70.00397170469796</v>
      </c>
      <c r="P46" s="9">
        <f t="shared" si="25"/>
        <v>6.3119963153819558</v>
      </c>
      <c r="Q46" s="12">
        <f t="shared" si="26"/>
        <v>1.5148791156916694</v>
      </c>
      <c r="R46" s="9">
        <f t="shared" si="27"/>
        <v>14.125500000000001</v>
      </c>
      <c r="S46" s="13">
        <f t="shared" si="28"/>
        <v>0.10724428272922512</v>
      </c>
      <c r="T46" s="2">
        <f t="shared" si="29"/>
        <v>0.43</v>
      </c>
      <c r="U46" s="14">
        <f t="shared" si="30"/>
        <v>4.6115041573566801E-2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5.4535041573566798E-2</v>
      </c>
      <c r="AR46" s="9">
        <f t="shared" si="35"/>
        <v>136.875</v>
      </c>
      <c r="AS46" s="1">
        <f t="shared" si="36"/>
        <v>0.24</v>
      </c>
      <c r="AT46" s="1">
        <f t="shared" si="37"/>
        <v>39734.166666666664</v>
      </c>
      <c r="AU46" s="1">
        <f t="shared" si="38"/>
        <v>476924830.75364411</v>
      </c>
    </row>
    <row r="47" spans="1:48" x14ac:dyDescent="0.15">
      <c r="C47" s="7">
        <v>5</v>
      </c>
      <c r="D47" s="7">
        <f t="shared" si="39"/>
        <v>16.197800878233199</v>
      </c>
      <c r="E47" s="10">
        <f t="shared" si="40"/>
        <v>13.2039339078583</v>
      </c>
      <c r="F47" s="7" t="s">
        <v>85</v>
      </c>
      <c r="G47" s="1">
        <v>6</v>
      </c>
      <c r="H47" s="9">
        <f t="shared" si="20"/>
        <v>16.197800878233199</v>
      </c>
      <c r="I47" s="9">
        <f t="shared" si="21"/>
        <v>289.34780087823316</v>
      </c>
      <c r="J47" s="9">
        <f t="shared" si="22"/>
        <v>0.12818555514121549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122.54822538931599</v>
      </c>
      <c r="P47" s="9">
        <f t="shared" si="25"/>
        <v>15.708912303100268</v>
      </c>
      <c r="Q47" s="12">
        <f t="shared" si="26"/>
        <v>3.7701389527440643</v>
      </c>
      <c r="R47" s="9">
        <f t="shared" si="27"/>
        <v>14.125500000000001</v>
      </c>
      <c r="S47" s="13">
        <f t="shared" si="28"/>
        <v>0.26690304433429357</v>
      </c>
      <c r="T47" s="2">
        <f t="shared" si="29"/>
        <v>0.43</v>
      </c>
      <c r="U47" s="14">
        <f t="shared" si="30"/>
        <v>0.11476830906374623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0.12318830906374624</v>
      </c>
      <c r="AR47" s="9">
        <f t="shared" si="35"/>
        <v>136.875</v>
      </c>
      <c r="AS47" s="1">
        <f t="shared" si="36"/>
        <v>0.24</v>
      </c>
      <c r="AT47" s="1">
        <f t="shared" si="37"/>
        <v>39734.166666666664</v>
      </c>
      <c r="AU47" s="1">
        <f t="shared" si="38"/>
        <v>1077317661.3755758</v>
      </c>
    </row>
    <row r="48" spans="1:48" x14ac:dyDescent="0.15">
      <c r="C48" s="7">
        <v>6</v>
      </c>
      <c r="D48" s="7">
        <f t="shared" si="39"/>
        <v>18.623343004551099</v>
      </c>
      <c r="E48" s="10">
        <f t="shared" si="40"/>
        <v>16.197800878233199</v>
      </c>
      <c r="F48" s="7" t="s">
        <v>83</v>
      </c>
      <c r="G48" s="1">
        <v>7</v>
      </c>
      <c r="H48" s="9">
        <f t="shared" si="20"/>
        <v>18.623343004551099</v>
      </c>
      <c r="I48" s="9">
        <f t="shared" si="21"/>
        <v>291.77334300455107</v>
      </c>
      <c r="J48" s="9">
        <f t="shared" si="22"/>
        <v>0.16956249839567999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165.69556308621571</v>
      </c>
      <c r="P48" s="9">
        <f t="shared" si="25"/>
        <v>28.095753649977745</v>
      </c>
      <c r="Q48" s="12">
        <f t="shared" si="26"/>
        <v>6.7429808759946583</v>
      </c>
      <c r="R48" s="9">
        <f t="shared" si="27"/>
        <v>14.125500000000001</v>
      </c>
      <c r="S48" s="13">
        <f t="shared" si="28"/>
        <v>0.47736227928177111</v>
      </c>
      <c r="T48" s="2">
        <f t="shared" si="29"/>
        <v>0.43</v>
      </c>
      <c r="U48" s="14">
        <f t="shared" si="30"/>
        <v>0.20526578009116156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0.22086578009116153</v>
      </c>
      <c r="AR48" s="9">
        <f t="shared" si="35"/>
        <v>136.875</v>
      </c>
      <c r="AS48" s="1">
        <f t="shared" si="36"/>
        <v>0.24</v>
      </c>
      <c r="AT48" s="1">
        <f t="shared" si="37"/>
        <v>39734.166666666664</v>
      </c>
      <c r="AU48" s="1">
        <f t="shared" si="38"/>
        <v>1931535609.946348</v>
      </c>
    </row>
    <row r="49" spans="1:48" x14ac:dyDescent="0.15">
      <c r="C49" s="7">
        <v>7</v>
      </c>
      <c r="D49" s="7">
        <f t="shared" si="39"/>
        <v>20.081197875106199</v>
      </c>
      <c r="E49" s="10">
        <f t="shared" si="40"/>
        <v>18.623343004551099</v>
      </c>
      <c r="F49" s="7" t="s">
        <v>83</v>
      </c>
      <c r="G49" s="1">
        <v>8</v>
      </c>
      <c r="H49" s="9">
        <f t="shared" si="20"/>
        <v>20.081197875106199</v>
      </c>
      <c r="I49" s="9">
        <f t="shared" si="21"/>
        <v>293.2311978751062</v>
      </c>
      <c r="J49" s="9">
        <f t="shared" si="22"/>
        <v>0.20016303975959016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196.45605943623795</v>
      </c>
      <c r="P49" s="9">
        <f t="shared" si="25"/>
        <v>39.323242035948105</v>
      </c>
      <c r="Q49" s="12">
        <f t="shared" si="26"/>
        <v>9.4375780886275447</v>
      </c>
      <c r="R49" s="9">
        <f t="shared" si="27"/>
        <v>14.125500000000001</v>
      </c>
      <c r="S49" s="13">
        <f t="shared" si="28"/>
        <v>0.66812347093041269</v>
      </c>
      <c r="T49" s="2">
        <f t="shared" si="29"/>
        <v>0.43</v>
      </c>
      <c r="U49" s="14">
        <f t="shared" si="30"/>
        <v>0.28729309250007745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0.30289309250007745</v>
      </c>
      <c r="AR49" s="9">
        <f t="shared" si="35"/>
        <v>136.875</v>
      </c>
      <c r="AS49" s="1">
        <f t="shared" si="36"/>
        <v>0.24</v>
      </c>
      <c r="AT49" s="1">
        <f t="shared" si="37"/>
        <v>39734.166666666664</v>
      </c>
      <c r="AU49" s="1">
        <f t="shared" si="38"/>
        <v>2648888360.7464948</v>
      </c>
    </row>
    <row r="50" spans="1:48" x14ac:dyDescent="0.15">
      <c r="C50" s="7">
        <v>8</v>
      </c>
      <c r="D50" s="7">
        <f t="shared" si="39"/>
        <v>20.817283082735301</v>
      </c>
      <c r="E50" s="10">
        <f t="shared" si="40"/>
        <v>20.081197875106199</v>
      </c>
      <c r="F50" s="7" t="s">
        <v>83</v>
      </c>
      <c r="G50" s="1">
        <v>9</v>
      </c>
      <c r="H50" s="9">
        <f t="shared" si="20"/>
        <v>20.817283082735301</v>
      </c>
      <c r="I50" s="9">
        <f t="shared" si="21"/>
        <v>293.96728308273526</v>
      </c>
      <c r="J50" s="9">
        <f t="shared" si="22"/>
        <v>0.21751698828100954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215.98906740028985</v>
      </c>
      <c r="P50" s="9">
        <f t="shared" si="25"/>
        <v>46.981291442535031</v>
      </c>
      <c r="Q50" s="12">
        <f t="shared" si="26"/>
        <v>11.275509946208407</v>
      </c>
      <c r="R50" s="9">
        <f t="shared" si="27"/>
        <v>14.125500000000001</v>
      </c>
      <c r="S50" s="13">
        <f t="shared" si="28"/>
        <v>0.79823793467193416</v>
      </c>
      <c r="T50" s="2">
        <f t="shared" si="29"/>
        <v>0.43</v>
      </c>
      <c r="U50" s="14">
        <f t="shared" si="30"/>
        <v>0.34324231190893167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0.35884231190893168</v>
      </c>
      <c r="AR50" s="9">
        <f t="shared" si="35"/>
        <v>136.875</v>
      </c>
      <c r="AS50" s="1">
        <f t="shared" si="36"/>
        <v>0.24</v>
      </c>
      <c r="AT50" s="1">
        <f t="shared" si="37"/>
        <v>39734.166666666664</v>
      </c>
      <c r="AU50" s="1">
        <f t="shared" si="38"/>
        <v>3138180588.7788258</v>
      </c>
    </row>
    <row r="51" spans="1:48" x14ac:dyDescent="0.15">
      <c r="C51" s="7">
        <v>9</v>
      </c>
      <c r="D51" s="7">
        <f t="shared" si="39"/>
        <v>16.015605387143001</v>
      </c>
      <c r="E51" s="10">
        <f t="shared" si="40"/>
        <v>20.817283082735301</v>
      </c>
      <c r="F51" s="7" t="s">
        <v>83</v>
      </c>
      <c r="G51" s="1">
        <v>10</v>
      </c>
      <c r="H51" s="9">
        <f t="shared" si="20"/>
        <v>16.015605387143001</v>
      </c>
      <c r="I51" s="9">
        <f t="shared" si="21"/>
        <v>289.16560538714299</v>
      </c>
      <c r="J51" s="9">
        <f t="shared" si="22"/>
        <v>0.12549631408437625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227.86402595775482</v>
      </c>
      <c r="P51" s="9">
        <f t="shared" si="25"/>
        <v>28.596095370124864</v>
      </c>
      <c r="Q51" s="12">
        <f t="shared" si="26"/>
        <v>6.8630628888299672</v>
      </c>
      <c r="R51" s="9">
        <f t="shared" si="27"/>
        <v>14.125500000000001</v>
      </c>
      <c r="S51" s="13">
        <f t="shared" si="28"/>
        <v>0.48586335979823486</v>
      </c>
      <c r="T51" s="2">
        <f t="shared" si="29"/>
        <v>0.43</v>
      </c>
      <c r="U51" s="14">
        <f t="shared" si="30"/>
        <v>0.208921244713241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0.22452124471324097</v>
      </c>
      <c r="AR51" s="9">
        <f t="shared" si="35"/>
        <v>136.875</v>
      </c>
      <c r="AS51" s="1">
        <f t="shared" si="36"/>
        <v>0.24</v>
      </c>
      <c r="AT51" s="1">
        <f t="shared" si="37"/>
        <v>39734.166666666664</v>
      </c>
      <c r="AU51" s="1">
        <f t="shared" si="38"/>
        <v>1963503713.3145168</v>
      </c>
    </row>
    <row r="52" spans="1:48" x14ac:dyDescent="0.15">
      <c r="C52" s="7">
        <v>10</v>
      </c>
      <c r="D52" s="7">
        <f t="shared" si="39"/>
        <v>11.735713682520601</v>
      </c>
      <c r="E52" s="10">
        <f t="shared" si="40"/>
        <v>16.015605387143001</v>
      </c>
      <c r="F52" s="7" t="s">
        <v>83</v>
      </c>
      <c r="G52" s="1">
        <v>11</v>
      </c>
      <c r="H52" s="9">
        <f t="shared" si="20"/>
        <v>11.735713682520601</v>
      </c>
      <c r="I52" s="9">
        <f t="shared" si="21"/>
        <v>284.88571368252059</v>
      </c>
      <c r="J52" s="9">
        <f t="shared" si="22"/>
        <v>7.5672539550688006E-2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189.30453405824846</v>
      </c>
      <c r="O52" s="9">
        <f t="shared" si="41"/>
        <v>68.819646529381487</v>
      </c>
      <c r="P52" s="9">
        <f t="shared" si="25"/>
        <v>5.2077574238589888</v>
      </c>
      <c r="Q52" s="12">
        <f t="shared" si="26"/>
        <v>1.2498617817261573</v>
      </c>
      <c r="R52" s="9">
        <f t="shared" si="27"/>
        <v>14.125500000000001</v>
      </c>
      <c r="S52" s="13">
        <f t="shared" si="28"/>
        <v>8.8482657727242023E-2</v>
      </c>
      <c r="T52" s="2">
        <f t="shared" si="29"/>
        <v>0.43</v>
      </c>
      <c r="U52" s="14">
        <f t="shared" si="30"/>
        <v>3.8047542822714067E-2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4.6467542822714064E-2</v>
      </c>
      <c r="AR52" s="9">
        <f t="shared" si="35"/>
        <v>136.875</v>
      </c>
      <c r="AS52" s="1">
        <f t="shared" si="36"/>
        <v>0.24</v>
      </c>
      <c r="AT52" s="1">
        <f t="shared" si="37"/>
        <v>39734.166666666664</v>
      </c>
      <c r="AU52" s="1">
        <f t="shared" si="38"/>
        <v>406372203.20745724</v>
      </c>
    </row>
    <row r="53" spans="1:48" x14ac:dyDescent="0.15">
      <c r="C53" s="7">
        <v>11</v>
      </c>
      <c r="D53" s="7">
        <f t="shared" si="39"/>
        <v>6.6611575179204596</v>
      </c>
      <c r="E53" s="10">
        <f t="shared" si="40"/>
        <v>11.735713682520601</v>
      </c>
      <c r="F53" s="7" t="s">
        <v>85</v>
      </c>
      <c r="G53" s="1">
        <v>12</v>
      </c>
      <c r="H53" s="9">
        <f t="shared" si="20"/>
        <v>6.6611575179204596</v>
      </c>
      <c r="I53" s="9">
        <f t="shared" si="21"/>
        <v>279.81115751792044</v>
      </c>
      <c r="J53" s="9">
        <f t="shared" si="22"/>
        <v>4.0714220887484789E-2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122.4681391055225</v>
      </c>
      <c r="P53" s="9">
        <f t="shared" si="25"/>
        <v>4.9861948672214567</v>
      </c>
      <c r="Q53" s="12">
        <f t="shared" si="26"/>
        <v>1.1966867681331494</v>
      </c>
      <c r="R53" s="9">
        <f t="shared" si="27"/>
        <v>14.125500000000001</v>
      </c>
      <c r="S53" s="13">
        <f t="shared" si="28"/>
        <v>8.4718188250550386E-2</v>
      </c>
      <c r="T53" s="2">
        <f t="shared" si="29"/>
        <v>0.43</v>
      </c>
      <c r="U53" s="14">
        <f t="shared" si="30"/>
        <v>3.6428820947736668E-2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4.4848820947736664E-2</v>
      </c>
      <c r="AR53" s="9">
        <f t="shared" si="35"/>
        <v>136.875</v>
      </c>
      <c r="AS53" s="1">
        <f t="shared" si="36"/>
        <v>0.24</v>
      </c>
      <c r="AT53" s="1">
        <f t="shared" si="37"/>
        <v>39734.166666666664</v>
      </c>
      <c r="AU53" s="1">
        <f t="shared" si="38"/>
        <v>392216008.69499147</v>
      </c>
      <c r="AV53" s="1">
        <f>SUM(AU42:AU53)</f>
        <v>13126256522.565151</v>
      </c>
    </row>
    <row r="54" spans="1:48" x14ac:dyDescent="0.15">
      <c r="C54" s="7">
        <v>12</v>
      </c>
      <c r="D54" s="7">
        <f t="shared" si="39"/>
        <v>1.2070615766639401</v>
      </c>
      <c r="E54" s="10">
        <f t="shared" si="40"/>
        <v>6.6611575179204596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1.96120200870968</v>
      </c>
      <c r="E58" s="7"/>
      <c r="F58" s="7"/>
      <c r="G58" s="1">
        <v>1</v>
      </c>
      <c r="H58" s="9">
        <f t="shared" ref="H58:H69" si="42">E59</f>
        <v>1.96120200870968</v>
      </c>
      <c r="I58" s="9">
        <f t="shared" ref="I58:I69" si="43">H58+273.15</f>
        <v>275.11120200870965</v>
      </c>
      <c r="J58" s="9">
        <f t="shared" ref="J58:J69" si="44">EXP(($C$15*(I58-$C$13))/($C$16*I58*$C$13))</f>
        <v>2.2468152492207984E-2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2.2415726803059499E-3</v>
      </c>
      <c r="Q58" s="12">
        <f t="shared" ref="Q58:Q69" si="48">P58*$B$60</f>
        <v>4.2589880925813047E-4</v>
      </c>
      <c r="R58" s="9">
        <f t="shared" ref="R58:R69" si="49">L58*$B$60</f>
        <v>1.8955666666666669E-2</v>
      </c>
      <c r="S58" s="13">
        <f t="shared" ref="S58:S69" si="50">Q58/R58</f>
        <v>2.2468152492207981E-2</v>
      </c>
      <c r="T58" s="2">
        <f t="shared" ref="T58:T69" si="51">$B$59/100</f>
        <v>0.01</v>
      </c>
      <c r="U58" s="14">
        <f t="shared" ref="U58:U69" si="52">S58*T58</f>
        <v>2.246815249220798E-4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1.2224681524922081E-2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9063.4166666666661</v>
      </c>
      <c r="AU58" s="1">
        <f t="shared" ref="AU58:AU69" si="59">AT58*10000*AS58*0.67*AR58*AQ58</f>
        <v>1407159.6248164957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3.026433153333</v>
      </c>
      <c r="E59" s="10">
        <f t="shared" ref="E59:E70" si="61">D58</f>
        <v>1.96120200870968</v>
      </c>
      <c r="F59" s="7" t="s">
        <v>83</v>
      </c>
      <c r="G59" s="1">
        <v>2</v>
      </c>
      <c r="H59" s="9">
        <f t="shared" si="42"/>
        <v>3.026433153333</v>
      </c>
      <c r="I59" s="9">
        <f t="shared" si="43"/>
        <v>276.17643315333299</v>
      </c>
      <c r="J59" s="9">
        <f t="shared" si="44"/>
        <v>2.5754489059350613E-2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0.19729176065302739</v>
      </c>
      <c r="P59" s="9">
        <f t="shared" si="47"/>
        <v>5.0811484912384134E-3</v>
      </c>
      <c r="Q59" s="12">
        <f t="shared" si="48"/>
        <v>9.6541821333529854E-4</v>
      </c>
      <c r="R59" s="9">
        <f t="shared" si="49"/>
        <v>1.8955666666666669E-2</v>
      </c>
      <c r="S59" s="13">
        <f t="shared" si="50"/>
        <v>5.0930322331156824E-2</v>
      </c>
      <c r="T59" s="2">
        <f t="shared" si="51"/>
        <v>0.01</v>
      </c>
      <c r="U59" s="14">
        <f t="shared" si="52"/>
        <v>5.0930322331156825E-4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1.2509303223311568E-2</v>
      </c>
      <c r="AR59" s="9">
        <f t="shared" si="56"/>
        <v>9.9766666666666666</v>
      </c>
      <c r="AS59" s="1">
        <f t="shared" si="57"/>
        <v>0.19</v>
      </c>
      <c r="AT59" s="1">
        <f t="shared" si="58"/>
        <v>9063.4166666666661</v>
      </c>
      <c r="AU59" s="1">
        <f t="shared" si="59"/>
        <v>1439921.8821811462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-1.7352094053285501</v>
      </c>
      <c r="E60" s="10">
        <f t="shared" si="61"/>
        <v>3.026433153333</v>
      </c>
      <c r="F60" s="7" t="s">
        <v>83</v>
      </c>
      <c r="G60" s="1">
        <v>3</v>
      </c>
      <c r="H60" s="9">
        <f t="shared" si="42"/>
        <v>-1.7352094053285501</v>
      </c>
      <c r="I60" s="9">
        <f t="shared" si="43"/>
        <v>271.41479059467144</v>
      </c>
      <c r="J60" s="9">
        <f t="shared" si="44"/>
        <v>1.3875030003168847E-2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0.29197727882845564</v>
      </c>
      <c r="P60" s="9">
        <f t="shared" si="47"/>
        <v>4.0511935039884185E-3</v>
      </c>
      <c r="Q60" s="12">
        <f t="shared" si="48"/>
        <v>7.6972676575779949E-4</v>
      </c>
      <c r="R60" s="9">
        <f t="shared" si="49"/>
        <v>1.8955666666666669E-2</v>
      </c>
      <c r="S60" s="13">
        <f t="shared" si="50"/>
        <v>4.0606683969145518E-2</v>
      </c>
      <c r="T60" s="2">
        <f t="shared" si="51"/>
        <v>0.01</v>
      </c>
      <c r="U60" s="14">
        <f t="shared" si="52"/>
        <v>4.0606683969145521E-4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1.2406066839691456E-2</v>
      </c>
      <c r="AR60" s="9">
        <f t="shared" si="56"/>
        <v>9.9766666666666666</v>
      </c>
      <c r="AS60" s="1">
        <f t="shared" si="57"/>
        <v>0.19</v>
      </c>
      <c r="AT60" s="1">
        <f t="shared" si="58"/>
        <v>9063.4166666666661</v>
      </c>
      <c r="AU60" s="1">
        <f t="shared" si="59"/>
        <v>1428038.5402269093</v>
      </c>
    </row>
    <row r="61" spans="1:48" x14ac:dyDescent="0.15">
      <c r="C61" s="7">
        <v>3</v>
      </c>
      <c r="D61" s="7">
        <f t="shared" si="60"/>
        <v>2.85200889126956</v>
      </c>
      <c r="E61" s="10">
        <f t="shared" si="61"/>
        <v>-1.7352094053285501</v>
      </c>
      <c r="F61" s="7" t="s">
        <v>83</v>
      </c>
      <c r="G61" s="1">
        <v>4</v>
      </c>
      <c r="H61" s="9">
        <f t="shared" si="42"/>
        <v>2.85200889126956</v>
      </c>
      <c r="I61" s="9">
        <f t="shared" si="43"/>
        <v>276.00200889126955</v>
      </c>
      <c r="J61" s="9">
        <f t="shared" si="44"/>
        <v>2.5187012947784686E-2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0.3876927519911339</v>
      </c>
      <c r="P61" s="9">
        <f t="shared" si="47"/>
        <v>9.7648223641629665E-3</v>
      </c>
      <c r="Q61" s="12">
        <f t="shared" si="48"/>
        <v>1.8553162491909637E-3</v>
      </c>
      <c r="R61" s="9">
        <f t="shared" si="49"/>
        <v>1.8955666666666669E-2</v>
      </c>
      <c r="S61" s="13">
        <f t="shared" si="50"/>
        <v>9.7876602380517527E-2</v>
      </c>
      <c r="T61" s="2">
        <f t="shared" si="51"/>
        <v>0.01</v>
      </c>
      <c r="U61" s="14">
        <f t="shared" si="52"/>
        <v>9.7876602380517533E-4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1.2978766023805176E-2</v>
      </c>
      <c r="AR61" s="9">
        <f t="shared" si="56"/>
        <v>9.9766666666666666</v>
      </c>
      <c r="AS61" s="1">
        <f t="shared" si="57"/>
        <v>0.19</v>
      </c>
      <c r="AT61" s="1">
        <f t="shared" si="58"/>
        <v>9063.4166666666661</v>
      </c>
      <c r="AU61" s="1">
        <f t="shared" si="59"/>
        <v>1493960.8440028611</v>
      </c>
    </row>
    <row r="62" spans="1:48" x14ac:dyDescent="0.15">
      <c r="C62" s="7">
        <v>4</v>
      </c>
      <c r="D62" s="7">
        <f t="shared" si="60"/>
        <v>13.2039339078583</v>
      </c>
      <c r="E62" s="10">
        <f t="shared" si="61"/>
        <v>2.85200889126956</v>
      </c>
      <c r="F62" s="7" t="s">
        <v>83</v>
      </c>
      <c r="G62" s="1">
        <v>5</v>
      </c>
      <c r="H62" s="9">
        <f t="shared" si="42"/>
        <v>13.2039339078583</v>
      </c>
      <c r="I62" s="9">
        <f t="shared" si="43"/>
        <v>286.35393390785828</v>
      </c>
      <c r="J62" s="9">
        <f t="shared" si="44"/>
        <v>9.016626002319178E-2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0.35903153314562242</v>
      </c>
      <c r="O62" s="9">
        <f t="shared" si="62"/>
        <v>0.11866306314801517</v>
      </c>
      <c r="P62" s="9">
        <f t="shared" si="47"/>
        <v>1.0699404606952363E-2</v>
      </c>
      <c r="Q62" s="12">
        <f t="shared" si="48"/>
        <v>2.0328868753209488E-3</v>
      </c>
      <c r="R62" s="9">
        <f t="shared" si="49"/>
        <v>1.8955666666666669E-2</v>
      </c>
      <c r="S62" s="13">
        <f t="shared" si="50"/>
        <v>0.10724428272922513</v>
      </c>
      <c r="T62" s="2">
        <f t="shared" si="51"/>
        <v>0.01</v>
      </c>
      <c r="U62" s="14">
        <f t="shared" si="52"/>
        <v>1.0724428272922515E-3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1.3072442827292252E-2</v>
      </c>
      <c r="AR62" s="9">
        <f t="shared" si="56"/>
        <v>9.9766666666666666</v>
      </c>
      <c r="AS62" s="1">
        <f t="shared" si="57"/>
        <v>0.19</v>
      </c>
      <c r="AT62" s="1">
        <f t="shared" si="58"/>
        <v>9063.4166666666661</v>
      </c>
      <c r="AU62" s="1">
        <f t="shared" si="59"/>
        <v>1504743.8010377865</v>
      </c>
    </row>
    <row r="63" spans="1:48" x14ac:dyDescent="0.15">
      <c r="C63" s="7">
        <v>5</v>
      </c>
      <c r="D63" s="7">
        <f t="shared" si="60"/>
        <v>16.197800878233199</v>
      </c>
      <c r="E63" s="10">
        <f t="shared" si="61"/>
        <v>13.2039339078583</v>
      </c>
      <c r="F63" s="7" t="s">
        <v>85</v>
      </c>
      <c r="G63" s="1">
        <v>6</v>
      </c>
      <c r="H63" s="9">
        <f t="shared" si="42"/>
        <v>16.197800878233199</v>
      </c>
      <c r="I63" s="9">
        <f t="shared" si="43"/>
        <v>289.34780087823316</v>
      </c>
      <c r="J63" s="9">
        <f t="shared" si="44"/>
        <v>0.12818555514121549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0.20773032520772947</v>
      </c>
      <c r="P63" s="9">
        <f t="shared" si="47"/>
        <v>2.6628027056418032E-2</v>
      </c>
      <c r="Q63" s="12">
        <f t="shared" si="48"/>
        <v>5.0593251407194265E-3</v>
      </c>
      <c r="R63" s="9">
        <f t="shared" si="49"/>
        <v>1.8955666666666669E-2</v>
      </c>
      <c r="S63" s="13">
        <f t="shared" si="50"/>
        <v>0.26690304433429368</v>
      </c>
      <c r="T63" s="2">
        <f t="shared" si="51"/>
        <v>0.01</v>
      </c>
      <c r="U63" s="14">
        <f t="shared" si="52"/>
        <v>2.6690304433429368E-3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1.4669030443342937E-2</v>
      </c>
      <c r="AR63" s="9">
        <f t="shared" si="56"/>
        <v>9.9766666666666666</v>
      </c>
      <c r="AS63" s="1">
        <f t="shared" si="57"/>
        <v>0.19</v>
      </c>
      <c r="AT63" s="1">
        <f t="shared" si="58"/>
        <v>9063.4166666666661</v>
      </c>
      <c r="AU63" s="1">
        <f t="shared" si="59"/>
        <v>1688523.9368399635</v>
      </c>
    </row>
    <row r="64" spans="1:48" x14ac:dyDescent="0.15">
      <c r="C64" s="7">
        <v>6</v>
      </c>
      <c r="D64" s="7">
        <f t="shared" si="60"/>
        <v>18.623343004551099</v>
      </c>
      <c r="E64" s="10">
        <f t="shared" si="61"/>
        <v>16.197800878233199</v>
      </c>
      <c r="F64" s="7" t="s">
        <v>83</v>
      </c>
      <c r="G64" s="1">
        <v>7</v>
      </c>
      <c r="H64" s="9">
        <f t="shared" si="42"/>
        <v>18.623343004551099</v>
      </c>
      <c r="I64" s="9">
        <f t="shared" si="43"/>
        <v>291.77334300455107</v>
      </c>
      <c r="J64" s="9">
        <f t="shared" si="44"/>
        <v>0.16956249839567999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0.28086896481797813</v>
      </c>
      <c r="P64" s="9">
        <f t="shared" si="47"/>
        <v>4.7624843396344714E-2</v>
      </c>
      <c r="Q64" s="12">
        <f t="shared" si="48"/>
        <v>9.0487202453054961E-3</v>
      </c>
      <c r="R64" s="9">
        <f t="shared" si="49"/>
        <v>1.8955666666666669E-2</v>
      </c>
      <c r="S64" s="13">
        <f t="shared" si="50"/>
        <v>0.47736227928177122</v>
      </c>
      <c r="T64" s="2">
        <f t="shared" si="51"/>
        <v>0.01</v>
      </c>
      <c r="U64" s="14">
        <f t="shared" si="52"/>
        <v>4.7736227928177125E-3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2.4873622792817712E-2</v>
      </c>
      <c r="AR64" s="9">
        <f t="shared" si="56"/>
        <v>9.9766666666666666</v>
      </c>
      <c r="AS64" s="1">
        <f t="shared" si="57"/>
        <v>0.19</v>
      </c>
      <c r="AT64" s="1">
        <f t="shared" si="58"/>
        <v>9063.4166666666661</v>
      </c>
      <c r="AU64" s="1">
        <f t="shared" si="59"/>
        <v>2863154.9742717328</v>
      </c>
    </row>
    <row r="65" spans="1:48" x14ac:dyDescent="0.15">
      <c r="C65" s="7">
        <v>7</v>
      </c>
      <c r="D65" s="7">
        <f t="shared" si="60"/>
        <v>20.081197875106199</v>
      </c>
      <c r="E65" s="10">
        <f t="shared" si="61"/>
        <v>18.623343004551099</v>
      </c>
      <c r="F65" s="7" t="s">
        <v>83</v>
      </c>
      <c r="G65" s="1">
        <v>8</v>
      </c>
      <c r="H65" s="9">
        <f t="shared" si="42"/>
        <v>20.081197875106199</v>
      </c>
      <c r="I65" s="9">
        <f t="shared" si="43"/>
        <v>293.2311978751062</v>
      </c>
      <c r="J65" s="9">
        <f t="shared" si="44"/>
        <v>0.20016303975959016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0.33301078808830009</v>
      </c>
      <c r="P65" s="9">
        <f t="shared" si="47"/>
        <v>6.6656451616490864E-2</v>
      </c>
      <c r="Q65" s="12">
        <f t="shared" si="48"/>
        <v>1.2664725807133265E-2</v>
      </c>
      <c r="R65" s="9">
        <f t="shared" si="49"/>
        <v>1.8955666666666669E-2</v>
      </c>
      <c r="S65" s="13">
        <f t="shared" si="50"/>
        <v>0.66812347093041291</v>
      </c>
      <c r="T65" s="2">
        <f t="shared" si="51"/>
        <v>0.01</v>
      </c>
      <c r="U65" s="14">
        <f t="shared" si="52"/>
        <v>6.6812347093041296E-3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2.678123470930413E-2</v>
      </c>
      <c r="AR65" s="9">
        <f t="shared" si="56"/>
        <v>9.9766666666666666</v>
      </c>
      <c r="AS65" s="1">
        <f t="shared" si="57"/>
        <v>0.19</v>
      </c>
      <c r="AT65" s="1">
        <f t="shared" si="58"/>
        <v>9063.4166666666661</v>
      </c>
      <c r="AU65" s="1">
        <f t="shared" si="59"/>
        <v>3082736.5202797884</v>
      </c>
    </row>
    <row r="66" spans="1:48" x14ac:dyDescent="0.15">
      <c r="C66" s="7">
        <v>8</v>
      </c>
      <c r="D66" s="7">
        <f t="shared" si="60"/>
        <v>20.817283082735301</v>
      </c>
      <c r="E66" s="10">
        <f t="shared" si="61"/>
        <v>20.081197875106199</v>
      </c>
      <c r="F66" s="7" t="s">
        <v>83</v>
      </c>
      <c r="G66" s="1">
        <v>9</v>
      </c>
      <c r="H66" s="9">
        <f t="shared" si="42"/>
        <v>20.817283082735301</v>
      </c>
      <c r="I66" s="9">
        <f t="shared" si="43"/>
        <v>293.96728308273526</v>
      </c>
      <c r="J66" s="9">
        <f t="shared" si="44"/>
        <v>0.21751698828100954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0.3661210031384759</v>
      </c>
      <c r="P66" s="9">
        <f t="shared" si="47"/>
        <v>7.9637537949103318E-2</v>
      </c>
      <c r="Q66" s="12">
        <f t="shared" si="48"/>
        <v>1.5131132210329631E-2</v>
      </c>
      <c r="R66" s="9">
        <f t="shared" si="49"/>
        <v>1.8955666666666669E-2</v>
      </c>
      <c r="S66" s="13">
        <f t="shared" si="50"/>
        <v>0.79823793467193427</v>
      </c>
      <c r="T66" s="2">
        <f t="shared" si="51"/>
        <v>0.01</v>
      </c>
      <c r="U66" s="14">
        <f t="shared" si="52"/>
        <v>7.982379346719342E-3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2.8082379346719342E-2</v>
      </c>
      <c r="AR66" s="9">
        <f t="shared" si="56"/>
        <v>9.9766666666666666</v>
      </c>
      <c r="AS66" s="1">
        <f t="shared" si="57"/>
        <v>0.19</v>
      </c>
      <c r="AT66" s="1">
        <f t="shared" si="58"/>
        <v>9063.4166666666661</v>
      </c>
      <c r="AU66" s="1">
        <f t="shared" si="59"/>
        <v>3232508.7819198603</v>
      </c>
    </row>
    <row r="67" spans="1:48" x14ac:dyDescent="0.15">
      <c r="C67" s="7">
        <v>9</v>
      </c>
      <c r="D67" s="7">
        <f t="shared" si="60"/>
        <v>16.015605387143001</v>
      </c>
      <c r="E67" s="10">
        <f t="shared" si="61"/>
        <v>20.817283082735301</v>
      </c>
      <c r="F67" s="7" t="s">
        <v>83</v>
      </c>
      <c r="G67" s="1">
        <v>10</v>
      </c>
      <c r="H67" s="9">
        <f t="shared" si="42"/>
        <v>16.015605387143001</v>
      </c>
      <c r="I67" s="9">
        <f t="shared" si="43"/>
        <v>289.16560538714299</v>
      </c>
      <c r="J67" s="9">
        <f t="shared" si="44"/>
        <v>0.12549631408437625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0.38625013185603924</v>
      </c>
      <c r="P67" s="9">
        <f t="shared" si="47"/>
        <v>4.8472967862537242E-2</v>
      </c>
      <c r="Q67" s="12">
        <f t="shared" si="48"/>
        <v>9.2098638938820764E-3</v>
      </c>
      <c r="R67" s="9">
        <f t="shared" si="49"/>
        <v>1.8955666666666669E-2</v>
      </c>
      <c r="S67" s="13">
        <f t="shared" si="50"/>
        <v>0.48586335979823492</v>
      </c>
      <c r="T67" s="2">
        <f t="shared" si="51"/>
        <v>0.01</v>
      </c>
      <c r="U67" s="14">
        <f t="shared" si="52"/>
        <v>4.8586335979823496E-3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2.4958633597982349E-2</v>
      </c>
      <c r="AR67" s="9">
        <f t="shared" si="56"/>
        <v>9.9766666666666666</v>
      </c>
      <c r="AS67" s="1">
        <f t="shared" si="57"/>
        <v>0.19</v>
      </c>
      <c r="AT67" s="1">
        <f t="shared" si="58"/>
        <v>9063.4166666666661</v>
      </c>
      <c r="AU67" s="1">
        <f t="shared" si="59"/>
        <v>2872940.4048743169</v>
      </c>
    </row>
    <row r="68" spans="1:48" x14ac:dyDescent="0.15">
      <c r="C68" s="7">
        <v>10</v>
      </c>
      <c r="D68" s="7">
        <f t="shared" si="60"/>
        <v>11.735713682520601</v>
      </c>
      <c r="E68" s="10">
        <f t="shared" si="61"/>
        <v>16.015605387143001</v>
      </c>
      <c r="F68" s="7" t="s">
        <v>83</v>
      </c>
      <c r="G68" s="1">
        <v>11</v>
      </c>
      <c r="H68" s="9">
        <f t="shared" si="42"/>
        <v>11.735713682520601</v>
      </c>
      <c r="I68" s="9">
        <f t="shared" si="43"/>
        <v>284.88571368252059</v>
      </c>
      <c r="J68" s="9">
        <f t="shared" si="44"/>
        <v>7.5672539550688006E-2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0.32088830579382688</v>
      </c>
      <c r="O68" s="9">
        <f t="shared" si="62"/>
        <v>0.11665552486634179</v>
      </c>
      <c r="P68" s="9">
        <f t="shared" si="47"/>
        <v>8.8276198192545167E-3</v>
      </c>
      <c r="Q68" s="12">
        <f t="shared" si="48"/>
        <v>1.6772477656583581E-3</v>
      </c>
      <c r="R68" s="9">
        <f t="shared" si="49"/>
        <v>1.8955666666666669E-2</v>
      </c>
      <c r="S68" s="13">
        <f t="shared" si="50"/>
        <v>8.8482657727242051E-2</v>
      </c>
      <c r="T68" s="2">
        <f t="shared" si="51"/>
        <v>0.01</v>
      </c>
      <c r="U68" s="14">
        <f t="shared" si="52"/>
        <v>8.8482657727242053E-4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1.2884826577272421E-2</v>
      </c>
      <c r="AR68" s="9">
        <f t="shared" si="56"/>
        <v>9.9766666666666666</v>
      </c>
      <c r="AS68" s="1">
        <f t="shared" si="57"/>
        <v>0.19</v>
      </c>
      <c r="AT68" s="1">
        <f t="shared" si="58"/>
        <v>9063.4166666666661</v>
      </c>
      <c r="AU68" s="1">
        <f t="shared" si="59"/>
        <v>1483147.6546310959</v>
      </c>
    </row>
    <row r="69" spans="1:48" x14ac:dyDescent="0.15">
      <c r="C69" s="7">
        <v>11</v>
      </c>
      <c r="D69" s="7">
        <f t="shared" si="60"/>
        <v>6.6611575179204596</v>
      </c>
      <c r="E69" s="10">
        <f t="shared" si="61"/>
        <v>11.735713682520601</v>
      </c>
      <c r="F69" s="7" t="s">
        <v>85</v>
      </c>
      <c r="G69" s="1">
        <v>12</v>
      </c>
      <c r="H69" s="9">
        <f t="shared" si="42"/>
        <v>6.6611575179204596</v>
      </c>
      <c r="I69" s="9">
        <f t="shared" si="43"/>
        <v>279.81115751792044</v>
      </c>
      <c r="J69" s="9">
        <f t="shared" si="44"/>
        <v>4.0714220887484789E-2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0.20759457171375395</v>
      </c>
      <c r="P69" s="9">
        <f t="shared" si="47"/>
        <v>8.4520512477965805E-3</v>
      </c>
      <c r="Q69" s="12">
        <f t="shared" si="48"/>
        <v>1.6058897370813503E-3</v>
      </c>
      <c r="R69" s="9">
        <f t="shared" si="49"/>
        <v>1.8955666666666669E-2</v>
      </c>
      <c r="S69" s="13">
        <f t="shared" si="50"/>
        <v>8.4718188250550414E-2</v>
      </c>
      <c r="T69" s="2">
        <f t="shared" si="51"/>
        <v>0.01</v>
      </c>
      <c r="U69" s="14">
        <f t="shared" si="52"/>
        <v>8.4718188250550413E-4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1.2847181882505504E-2</v>
      </c>
      <c r="AR69" s="9">
        <f t="shared" si="56"/>
        <v>9.9766666666666666</v>
      </c>
      <c r="AS69" s="1">
        <f t="shared" si="57"/>
        <v>0.19</v>
      </c>
      <c r="AT69" s="1">
        <f t="shared" si="58"/>
        <v>9063.4166666666661</v>
      </c>
      <c r="AU69" s="1">
        <f t="shared" si="59"/>
        <v>1478814.4460762101</v>
      </c>
      <c r="AV69" s="1">
        <f>SUM(AU58:AU69)</f>
        <v>23975651.411158171</v>
      </c>
    </row>
    <row r="70" spans="1:48" x14ac:dyDescent="0.15">
      <c r="C70" s="7">
        <v>12</v>
      </c>
      <c r="D70" s="7">
        <f t="shared" si="60"/>
        <v>1.2070615766639401</v>
      </c>
      <c r="E70" s="10">
        <f t="shared" si="61"/>
        <v>6.6611575179204596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1.96120200870968</v>
      </c>
      <c r="E73" s="7"/>
      <c r="F73" s="7"/>
      <c r="G73" s="1">
        <v>1</v>
      </c>
      <c r="H73" s="9">
        <f t="shared" ref="H73:H84" si="63">E74</f>
        <v>1.96120200870968</v>
      </c>
      <c r="I73" s="9">
        <f t="shared" ref="I73:I84" si="64">H73+273.15</f>
        <v>275.11120200870965</v>
      </c>
      <c r="J73" s="9">
        <f t="shared" ref="J73:J84" si="65">EXP(($C$15*(I73-$C$13))/($C$16*I73*$C$13))</f>
        <v>2.2468152492207984E-2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2.4602626978967746E-3</v>
      </c>
      <c r="Q73" s="12">
        <f t="shared" ref="Q73:Q84" si="69">P73*$B$75</f>
        <v>4.4284728562141943E-4</v>
      </c>
      <c r="R73" s="9">
        <f t="shared" ref="R73:R84" si="70">L73*$B$75</f>
        <v>1.9710000000000002E-2</v>
      </c>
      <c r="S73" s="13">
        <f t="shared" ref="S73:S84" si="71">Q73/R73</f>
        <v>2.2468152492207984E-2</v>
      </c>
      <c r="T73" s="2">
        <f t="shared" ref="T73:T84" si="72">$B$74/100</f>
        <v>0.01</v>
      </c>
      <c r="U73" s="14">
        <f t="shared" ref="U73:U84" si="73">S73*T73</f>
        <v>2.2468152492207986E-4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1.2824681524922081E-2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2138.6666666666665</v>
      </c>
      <c r="AU73" s="1">
        <f t="shared" ref="AU73:AU84" si="80">AT73*10000*AS73*0.67*AR73*AQ73</f>
        <v>362202.22731882177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3.026433153333</v>
      </c>
      <c r="E74" s="10">
        <f t="shared" ref="E74:E85" si="82">D73</f>
        <v>1.96120200870968</v>
      </c>
      <c r="F74" s="7" t="s">
        <v>83</v>
      </c>
      <c r="G74" s="1">
        <v>2</v>
      </c>
      <c r="H74" s="9">
        <f t="shared" si="63"/>
        <v>3.026433153333</v>
      </c>
      <c r="I74" s="9">
        <f t="shared" si="64"/>
        <v>276.17643315333299</v>
      </c>
      <c r="J74" s="9">
        <f t="shared" si="65"/>
        <v>2.5754489059350613E-2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0.21653973730210324</v>
      </c>
      <c r="P74" s="9">
        <f t="shared" si="68"/>
        <v>5.5768702952616739E-3</v>
      </c>
      <c r="Q74" s="12">
        <f t="shared" si="69"/>
        <v>1.0038366531471012E-3</v>
      </c>
      <c r="R74" s="9">
        <f t="shared" si="70"/>
        <v>1.9710000000000002E-2</v>
      </c>
      <c r="S74" s="13">
        <f t="shared" si="71"/>
        <v>5.0930322331156831E-2</v>
      </c>
      <c r="T74" s="2">
        <f t="shared" si="72"/>
        <v>0.01</v>
      </c>
      <c r="U74" s="14">
        <f t="shared" si="73"/>
        <v>5.0930322331156836E-4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1.3109303223311568E-2</v>
      </c>
      <c r="AR74" s="9">
        <f t="shared" si="77"/>
        <v>10.950000000000001</v>
      </c>
      <c r="AS74" s="1">
        <f t="shared" si="78"/>
        <v>0.18</v>
      </c>
      <c r="AT74" s="1">
        <f t="shared" si="79"/>
        <v>2138.6666666666665</v>
      </c>
      <c r="AU74" s="1">
        <f t="shared" si="80"/>
        <v>370240.68136538839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-1.7352094053285501</v>
      </c>
      <c r="E75" s="10">
        <f t="shared" si="82"/>
        <v>3.026433153333</v>
      </c>
      <c r="F75" s="7" t="s">
        <v>83</v>
      </c>
      <c r="G75" s="1">
        <v>3</v>
      </c>
      <c r="H75" s="9">
        <f t="shared" si="63"/>
        <v>-1.7352094053285501</v>
      </c>
      <c r="I75" s="9">
        <f t="shared" si="64"/>
        <v>271.41479059467144</v>
      </c>
      <c r="J75" s="9">
        <f t="shared" si="65"/>
        <v>1.3875030003168847E-2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0.32046286700684157</v>
      </c>
      <c r="P75" s="9">
        <f t="shared" si="68"/>
        <v>4.4464318946214349E-3</v>
      </c>
      <c r="Q75" s="12">
        <f t="shared" si="69"/>
        <v>8.0035774103185829E-4</v>
      </c>
      <c r="R75" s="9">
        <f t="shared" si="70"/>
        <v>1.9710000000000002E-2</v>
      </c>
      <c r="S75" s="13">
        <f t="shared" si="71"/>
        <v>4.0606683969145518E-2</v>
      </c>
      <c r="T75" s="2">
        <f t="shared" si="72"/>
        <v>0.01</v>
      </c>
      <c r="U75" s="14">
        <f t="shared" si="73"/>
        <v>4.0606683969145521E-4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1.3006066839691455E-2</v>
      </c>
      <c r="AR75" s="9">
        <f t="shared" si="77"/>
        <v>10.950000000000001</v>
      </c>
      <c r="AS75" s="1">
        <f t="shared" si="78"/>
        <v>0.18</v>
      </c>
      <c r="AT75" s="1">
        <f t="shared" si="79"/>
        <v>2138.6666666666665</v>
      </c>
      <c r="AU75" s="1">
        <f t="shared" si="80"/>
        <v>367325.01846842829</v>
      </c>
    </row>
    <row r="76" spans="1:48" x14ac:dyDescent="0.15">
      <c r="C76" s="7">
        <v>3</v>
      </c>
      <c r="D76" s="7">
        <f t="shared" si="81"/>
        <v>2.85200889126956</v>
      </c>
      <c r="E76" s="10">
        <f t="shared" si="82"/>
        <v>-1.7352094053285501</v>
      </c>
      <c r="F76" s="7" t="s">
        <v>83</v>
      </c>
      <c r="G76" s="1">
        <v>4</v>
      </c>
      <c r="H76" s="9">
        <f t="shared" si="63"/>
        <v>2.85200889126956</v>
      </c>
      <c r="I76" s="9">
        <f t="shared" si="64"/>
        <v>276.00200889126955</v>
      </c>
      <c r="J76" s="9">
        <f t="shared" si="65"/>
        <v>2.5187012947784686E-2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0.42551643511222015</v>
      </c>
      <c r="P76" s="9">
        <f t="shared" si="68"/>
        <v>1.0717487960666671E-2</v>
      </c>
      <c r="Q76" s="12">
        <f t="shared" si="69"/>
        <v>1.9291478329200007E-3</v>
      </c>
      <c r="R76" s="9">
        <f t="shared" si="70"/>
        <v>1.9710000000000002E-2</v>
      </c>
      <c r="S76" s="13">
        <f t="shared" si="71"/>
        <v>9.7876602380517527E-2</v>
      </c>
      <c r="T76" s="2">
        <f t="shared" si="72"/>
        <v>0.01</v>
      </c>
      <c r="U76" s="14">
        <f t="shared" si="73"/>
        <v>9.7876602380517533E-4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1.3578766023805176E-2</v>
      </c>
      <c r="AR76" s="9">
        <f t="shared" si="77"/>
        <v>10.950000000000001</v>
      </c>
      <c r="AS76" s="1">
        <f t="shared" si="78"/>
        <v>0.18</v>
      </c>
      <c r="AT76" s="1">
        <f t="shared" si="79"/>
        <v>2138.6666666666665</v>
      </c>
      <c r="AU76" s="1">
        <f t="shared" si="80"/>
        <v>383499.52694776625</v>
      </c>
    </row>
    <row r="77" spans="1:48" x14ac:dyDescent="0.15">
      <c r="C77" s="7">
        <v>4</v>
      </c>
      <c r="D77" s="7">
        <f t="shared" si="81"/>
        <v>13.2039339078583</v>
      </c>
      <c r="E77" s="10">
        <f t="shared" si="82"/>
        <v>2.85200889126956</v>
      </c>
      <c r="F77" s="7" t="s">
        <v>83</v>
      </c>
      <c r="G77" s="1">
        <v>5</v>
      </c>
      <c r="H77" s="9">
        <f t="shared" si="63"/>
        <v>13.2039339078583</v>
      </c>
      <c r="I77" s="9">
        <f t="shared" si="64"/>
        <v>286.35393390785828</v>
      </c>
      <c r="J77" s="9">
        <f t="shared" si="65"/>
        <v>9.016626002319178E-2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0.39405899979397579</v>
      </c>
      <c r="O77" s="9">
        <f t="shared" si="83"/>
        <v>0.13023994735757777</v>
      </c>
      <c r="P77" s="9">
        <f t="shared" si="68"/>
        <v>1.1743248958850165E-2</v>
      </c>
      <c r="Q77" s="12">
        <f t="shared" si="69"/>
        <v>2.1137848125930298E-3</v>
      </c>
      <c r="R77" s="9">
        <f t="shared" si="70"/>
        <v>1.9710000000000002E-2</v>
      </c>
      <c r="S77" s="13">
        <f t="shared" si="71"/>
        <v>0.10724428272922525</v>
      </c>
      <c r="T77" s="2">
        <f t="shared" si="72"/>
        <v>0.01</v>
      </c>
      <c r="U77" s="14">
        <f t="shared" si="73"/>
        <v>1.0724428272922526E-3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1.3672442827292252E-2</v>
      </c>
      <c r="AR77" s="9">
        <f t="shared" si="77"/>
        <v>10.950000000000001</v>
      </c>
      <c r="AS77" s="1">
        <f t="shared" si="78"/>
        <v>0.18</v>
      </c>
      <c r="AT77" s="1">
        <f t="shared" si="79"/>
        <v>2138.6666666666665</v>
      </c>
      <c r="AU77" s="1">
        <f t="shared" si="80"/>
        <v>386145.20253863302</v>
      </c>
    </row>
    <row r="78" spans="1:48" x14ac:dyDescent="0.15">
      <c r="C78" s="7">
        <v>5</v>
      </c>
      <c r="D78" s="7">
        <f t="shared" si="81"/>
        <v>16.197800878233199</v>
      </c>
      <c r="E78" s="10">
        <f t="shared" si="82"/>
        <v>13.2039339078583</v>
      </c>
      <c r="F78" s="7" t="s">
        <v>85</v>
      </c>
      <c r="G78" s="1">
        <v>6</v>
      </c>
      <c r="H78" s="9">
        <f t="shared" si="63"/>
        <v>16.197800878233199</v>
      </c>
      <c r="I78" s="9">
        <f t="shared" si="64"/>
        <v>289.34780087823316</v>
      </c>
      <c r="J78" s="9">
        <f t="shared" si="65"/>
        <v>0.12818555514121549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0.2279966983987276</v>
      </c>
      <c r="P78" s="9">
        <f t="shared" si="68"/>
        <v>2.9225883354605176E-2</v>
      </c>
      <c r="Q78" s="12">
        <f t="shared" si="69"/>
        <v>5.2606590038289311E-3</v>
      </c>
      <c r="R78" s="9">
        <f t="shared" si="70"/>
        <v>1.9710000000000002E-2</v>
      </c>
      <c r="S78" s="13">
        <f t="shared" si="71"/>
        <v>0.26690304433429379</v>
      </c>
      <c r="T78" s="2">
        <f t="shared" si="72"/>
        <v>0.01</v>
      </c>
      <c r="U78" s="14">
        <f t="shared" si="73"/>
        <v>2.6690304433429381E-3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1.5269030443342938E-2</v>
      </c>
      <c r="AR78" s="9">
        <f t="shared" si="77"/>
        <v>10.950000000000001</v>
      </c>
      <c r="AS78" s="1">
        <f t="shared" si="78"/>
        <v>0.18</v>
      </c>
      <c r="AT78" s="1">
        <f t="shared" si="79"/>
        <v>2138.6666666666665</v>
      </c>
      <c r="AU78" s="1">
        <f t="shared" si="80"/>
        <v>431236.97261646506</v>
      </c>
    </row>
    <row r="79" spans="1:48" x14ac:dyDescent="0.15">
      <c r="C79" s="7">
        <v>6</v>
      </c>
      <c r="D79" s="7">
        <f t="shared" si="81"/>
        <v>18.623343004551099</v>
      </c>
      <c r="E79" s="10">
        <f t="shared" si="82"/>
        <v>16.197800878233199</v>
      </c>
      <c r="F79" s="7" t="s">
        <v>83</v>
      </c>
      <c r="G79" s="1">
        <v>7</v>
      </c>
      <c r="H79" s="9">
        <f t="shared" si="63"/>
        <v>18.623343004551099</v>
      </c>
      <c r="I79" s="9">
        <f t="shared" si="64"/>
        <v>291.77334300455107</v>
      </c>
      <c r="J79" s="9">
        <f t="shared" si="65"/>
        <v>0.16956249839567999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0.30827081504412246</v>
      </c>
      <c r="P79" s="9">
        <f t="shared" si="68"/>
        <v>5.2271169581353978E-2</v>
      </c>
      <c r="Q79" s="12">
        <f t="shared" si="69"/>
        <v>9.4088105246437157E-3</v>
      </c>
      <c r="R79" s="9">
        <f t="shared" si="70"/>
        <v>1.9710000000000002E-2</v>
      </c>
      <c r="S79" s="13">
        <f t="shared" si="71"/>
        <v>0.47736227928177144</v>
      </c>
      <c r="T79" s="2">
        <f t="shared" si="72"/>
        <v>0.01</v>
      </c>
      <c r="U79" s="14">
        <f t="shared" si="73"/>
        <v>4.7736227928177142E-3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2.6373622792817714E-2</v>
      </c>
      <c r="AR79" s="9">
        <f t="shared" si="77"/>
        <v>10.950000000000001</v>
      </c>
      <c r="AS79" s="1">
        <f t="shared" si="78"/>
        <v>0.18</v>
      </c>
      <c r="AT79" s="1">
        <f t="shared" si="79"/>
        <v>2138.6666666666665</v>
      </c>
      <c r="AU79" s="1">
        <f t="shared" si="80"/>
        <v>744859.42590165476</v>
      </c>
    </row>
    <row r="80" spans="1:48" x14ac:dyDescent="0.15">
      <c r="C80" s="7">
        <v>7</v>
      </c>
      <c r="D80" s="7">
        <f t="shared" si="81"/>
        <v>20.081197875106199</v>
      </c>
      <c r="E80" s="10">
        <f t="shared" si="82"/>
        <v>18.623343004551099</v>
      </c>
      <c r="F80" s="7" t="s">
        <v>83</v>
      </c>
      <c r="G80" s="1">
        <v>8</v>
      </c>
      <c r="H80" s="9">
        <f t="shared" si="63"/>
        <v>20.081197875106199</v>
      </c>
      <c r="I80" s="9">
        <f t="shared" si="64"/>
        <v>293.2311978751062</v>
      </c>
      <c r="J80" s="9">
        <f t="shared" si="65"/>
        <v>0.20016303975959016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0.36549964546276853</v>
      </c>
      <c r="P80" s="9">
        <f t="shared" si="68"/>
        <v>7.3159520066880243E-2</v>
      </c>
      <c r="Q80" s="12">
        <f t="shared" si="69"/>
        <v>1.3168713612038443E-2</v>
      </c>
      <c r="R80" s="9">
        <f t="shared" si="70"/>
        <v>1.9710000000000002E-2</v>
      </c>
      <c r="S80" s="13">
        <f t="shared" si="71"/>
        <v>0.66812347093041302</v>
      </c>
      <c r="T80" s="2">
        <f t="shared" si="72"/>
        <v>0.01</v>
      </c>
      <c r="U80" s="14">
        <f t="shared" si="73"/>
        <v>6.6812347093041305E-3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2.8281234709304132E-2</v>
      </c>
      <c r="AR80" s="9">
        <f t="shared" si="77"/>
        <v>10.950000000000001</v>
      </c>
      <c r="AS80" s="1">
        <f t="shared" si="78"/>
        <v>0.18</v>
      </c>
      <c r="AT80" s="1">
        <f t="shared" si="79"/>
        <v>2138.6666666666665</v>
      </c>
      <c r="AU80" s="1">
        <f t="shared" si="80"/>
        <v>798735.32790113974</v>
      </c>
    </row>
    <row r="81" spans="1:48" x14ac:dyDescent="0.15">
      <c r="C81" s="7">
        <v>8</v>
      </c>
      <c r="D81" s="7">
        <f t="shared" si="81"/>
        <v>20.817283082735301</v>
      </c>
      <c r="E81" s="10">
        <f t="shared" si="82"/>
        <v>20.081197875106199</v>
      </c>
      <c r="F81" s="7" t="s">
        <v>83</v>
      </c>
      <c r="G81" s="1">
        <v>9</v>
      </c>
      <c r="H81" s="9">
        <f t="shared" si="63"/>
        <v>20.817283082735301</v>
      </c>
      <c r="I81" s="9">
        <f t="shared" si="64"/>
        <v>293.96728308273526</v>
      </c>
      <c r="J81" s="9">
        <f t="shared" si="65"/>
        <v>0.21751698828100954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0.40184012539588826</v>
      </c>
      <c r="P81" s="9">
        <f t="shared" si="68"/>
        <v>8.7407053846576835E-2</v>
      </c>
      <c r="Q81" s="12">
        <f t="shared" si="69"/>
        <v>1.5733269692383828E-2</v>
      </c>
      <c r="R81" s="9">
        <f t="shared" si="70"/>
        <v>1.9710000000000002E-2</v>
      </c>
      <c r="S81" s="13">
        <f t="shared" si="71"/>
        <v>0.79823793467193438</v>
      </c>
      <c r="T81" s="2">
        <f t="shared" si="72"/>
        <v>0.01</v>
      </c>
      <c r="U81" s="14">
        <f t="shared" si="73"/>
        <v>7.9823793467193437E-3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2.9582379346719347E-2</v>
      </c>
      <c r="AR81" s="9">
        <f t="shared" si="77"/>
        <v>10.950000000000001</v>
      </c>
      <c r="AS81" s="1">
        <f t="shared" si="78"/>
        <v>0.18</v>
      </c>
      <c r="AT81" s="1">
        <f t="shared" si="79"/>
        <v>2138.6666666666665</v>
      </c>
      <c r="AU81" s="1">
        <f t="shared" si="80"/>
        <v>835483.02294681419</v>
      </c>
    </row>
    <row r="82" spans="1:48" x14ac:dyDescent="0.15">
      <c r="C82" s="7">
        <v>9</v>
      </c>
      <c r="D82" s="7">
        <f t="shared" si="81"/>
        <v>16.015605387143001</v>
      </c>
      <c r="E82" s="10">
        <f t="shared" si="82"/>
        <v>20.817283082735301</v>
      </c>
      <c r="F82" s="7" t="s">
        <v>83</v>
      </c>
      <c r="G82" s="1">
        <v>10</v>
      </c>
      <c r="H82" s="9">
        <f t="shared" si="63"/>
        <v>16.015605387143001</v>
      </c>
      <c r="I82" s="9">
        <f t="shared" si="64"/>
        <v>289.16560538714299</v>
      </c>
      <c r="J82" s="9">
        <f t="shared" si="65"/>
        <v>0.12549631408437625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0.42393307154931142</v>
      </c>
      <c r="P82" s="9">
        <f t="shared" si="68"/>
        <v>5.3202037897906736E-2</v>
      </c>
      <c r="Q82" s="12">
        <f t="shared" si="69"/>
        <v>9.5763668216232115E-3</v>
      </c>
      <c r="R82" s="9">
        <f t="shared" si="70"/>
        <v>1.9710000000000002E-2</v>
      </c>
      <c r="S82" s="13">
        <f t="shared" si="71"/>
        <v>0.48586335979823492</v>
      </c>
      <c r="T82" s="2">
        <f t="shared" si="72"/>
        <v>0.01</v>
      </c>
      <c r="U82" s="14">
        <f t="shared" si="73"/>
        <v>4.8586335979823496E-3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2.645863359798235E-2</v>
      </c>
      <c r="AR82" s="9">
        <f t="shared" si="77"/>
        <v>10.950000000000001</v>
      </c>
      <c r="AS82" s="1">
        <f t="shared" si="78"/>
        <v>0.18</v>
      </c>
      <c r="AT82" s="1">
        <f t="shared" si="79"/>
        <v>2138.6666666666665</v>
      </c>
      <c r="AU82" s="1">
        <f t="shared" si="80"/>
        <v>747260.35125149379</v>
      </c>
    </row>
    <row r="83" spans="1:48" x14ac:dyDescent="0.15">
      <c r="C83" s="7">
        <v>10</v>
      </c>
      <c r="D83" s="7">
        <f t="shared" si="81"/>
        <v>11.735713682520601</v>
      </c>
      <c r="E83" s="10">
        <f t="shared" si="82"/>
        <v>16.015605387143001</v>
      </c>
      <c r="F83" s="7" t="s">
        <v>83</v>
      </c>
      <c r="G83" s="1">
        <v>11</v>
      </c>
      <c r="H83" s="9">
        <f t="shared" si="63"/>
        <v>11.735713682520601</v>
      </c>
      <c r="I83" s="9">
        <f t="shared" si="64"/>
        <v>284.88571368252059</v>
      </c>
      <c r="J83" s="9">
        <f t="shared" si="65"/>
        <v>7.5672539550688006E-2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0.35219448196883446</v>
      </c>
      <c r="O83" s="9">
        <f t="shared" si="83"/>
        <v>0.12803655168257022</v>
      </c>
      <c r="P83" s="9">
        <f t="shared" si="68"/>
        <v>9.6888510211330034E-3</v>
      </c>
      <c r="Q83" s="12">
        <f t="shared" si="69"/>
        <v>1.7439931838039405E-3</v>
      </c>
      <c r="R83" s="9">
        <f t="shared" si="70"/>
        <v>1.9710000000000002E-2</v>
      </c>
      <c r="S83" s="13">
        <f t="shared" si="71"/>
        <v>8.8482657727242023E-2</v>
      </c>
      <c r="T83" s="2">
        <f t="shared" si="72"/>
        <v>0.01</v>
      </c>
      <c r="U83" s="14">
        <f t="shared" si="73"/>
        <v>8.848265772724202E-4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1.3484826577272421E-2</v>
      </c>
      <c r="AR83" s="9">
        <f t="shared" si="77"/>
        <v>10.950000000000001</v>
      </c>
      <c r="AS83" s="1">
        <f t="shared" si="78"/>
        <v>0.18</v>
      </c>
      <c r="AT83" s="1">
        <f t="shared" si="79"/>
        <v>2138.6666666666665</v>
      </c>
      <c r="AU83" s="1">
        <f t="shared" si="80"/>
        <v>380846.43363693898</v>
      </c>
    </row>
    <row r="84" spans="1:48" x14ac:dyDescent="0.15">
      <c r="C84" s="7">
        <v>11</v>
      </c>
      <c r="D84" s="7">
        <f t="shared" si="81"/>
        <v>6.6611575179204596</v>
      </c>
      <c r="E84" s="10">
        <f t="shared" si="82"/>
        <v>11.735713682520601</v>
      </c>
      <c r="F84" s="7" t="s">
        <v>85</v>
      </c>
      <c r="G84" s="1">
        <v>12</v>
      </c>
      <c r="H84" s="9">
        <f t="shared" si="63"/>
        <v>6.6611575179204596</v>
      </c>
      <c r="I84" s="9">
        <f t="shared" si="64"/>
        <v>279.81115751792044</v>
      </c>
      <c r="J84" s="9">
        <f t="shared" si="65"/>
        <v>4.0714220887484789E-2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0.22784770066143722</v>
      </c>
      <c r="P84" s="9">
        <f t="shared" si="68"/>
        <v>9.27664161343527E-3</v>
      </c>
      <c r="Q84" s="12">
        <f t="shared" si="69"/>
        <v>1.6697954904183485E-3</v>
      </c>
      <c r="R84" s="9">
        <f t="shared" si="70"/>
        <v>1.9710000000000002E-2</v>
      </c>
      <c r="S84" s="13">
        <f t="shared" si="71"/>
        <v>8.47181882505504E-2</v>
      </c>
      <c r="T84" s="2">
        <f t="shared" si="72"/>
        <v>0.01</v>
      </c>
      <c r="U84" s="14">
        <f t="shared" si="73"/>
        <v>8.4718188250550402E-4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1.3447181882505503E-2</v>
      </c>
      <c r="AR84" s="9">
        <f t="shared" si="77"/>
        <v>10.950000000000001</v>
      </c>
      <c r="AS84" s="1">
        <f t="shared" si="78"/>
        <v>0.18</v>
      </c>
      <c r="AT84" s="1">
        <f t="shared" si="79"/>
        <v>2138.6666666666665</v>
      </c>
      <c r="AU84" s="1">
        <f t="shared" si="80"/>
        <v>379783.24994190386</v>
      </c>
      <c r="AV84" s="1">
        <f>SUM(AU73:AU84)</f>
        <v>6187617.4408354489</v>
      </c>
    </row>
    <row r="85" spans="1:48" x14ac:dyDescent="0.15">
      <c r="C85" s="7">
        <v>12</v>
      </c>
      <c r="D85" s="7">
        <f t="shared" si="81"/>
        <v>1.2070615766639401</v>
      </c>
      <c r="E85" s="10">
        <f t="shared" si="82"/>
        <v>6.6611575179204596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1.96120200870968</v>
      </c>
      <c r="E89" s="7"/>
      <c r="F89" s="7"/>
      <c r="G89" s="1">
        <v>1</v>
      </c>
      <c r="H89" s="9">
        <f t="shared" ref="H89:H100" si="84">E90</f>
        <v>1.96120200870968</v>
      </c>
      <c r="I89" s="9">
        <f t="shared" ref="I89:I100" si="85">H89+273.15</f>
        <v>275.11120200870965</v>
      </c>
      <c r="J89" s="9">
        <f t="shared" ref="J89:J100" si="86">EXP(($C$15*(I89-$C$13))/($C$16*I89*$C$13))</f>
        <v>2.2468152492207984E-2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0.11919972771309871</v>
      </c>
      <c r="Q89" s="12">
        <f t="shared" ref="Q89:Q100" si="90">P89*$B$91</f>
        <v>5.3639877470894423E-2</v>
      </c>
      <c r="R89" s="9">
        <f t="shared" ref="R89:R100" si="91">L89*$B$91</f>
        <v>2.3873737500000001</v>
      </c>
      <c r="S89" s="13">
        <f t="shared" ref="S89:S100" si="92">Q89/R89</f>
        <v>2.2468152492207984E-2</v>
      </c>
      <c r="T89" s="2">
        <f t="shared" ref="T89:T100" si="93">$B$90/100</f>
        <v>0.51</v>
      </c>
      <c r="U89" s="14">
        <f t="shared" ref="U89:U100" si="94">S89*T89</f>
        <v>1.1458757771026073E-2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3.3791815467964358E-2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21594.166666666668</v>
      </c>
      <c r="AN89" s="1">
        <f t="shared" ref="AN89:AN100" si="99">AM89*10000*AK89*AJ89</f>
        <v>75907676.551564187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3.026433153333</v>
      </c>
      <c r="E90" s="10">
        <f t="shared" ref="E90:E101" si="101">D89</f>
        <v>1.96120200870968</v>
      </c>
      <c r="F90" s="7" t="s">
        <v>83</v>
      </c>
      <c r="G90" s="1">
        <v>2</v>
      </c>
      <c r="H90" s="9">
        <f t="shared" si="84"/>
        <v>3.026433153333</v>
      </c>
      <c r="I90" s="9">
        <f t="shared" si="85"/>
        <v>276.17643315333299</v>
      </c>
      <c r="J90" s="9">
        <f t="shared" si="86"/>
        <v>2.5754489059350613E-2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10.491350272286901</v>
      </c>
      <c r="P90" s="9">
        <f t="shared" si="89"/>
        <v>0.27019936580542808</v>
      </c>
      <c r="Q90" s="12">
        <f t="shared" si="90"/>
        <v>0.12158971461244264</v>
      </c>
      <c r="R90" s="9">
        <f t="shared" si="91"/>
        <v>2.3873737500000001</v>
      </c>
      <c r="S90" s="13">
        <f t="shared" si="92"/>
        <v>5.0930322331156838E-2</v>
      </c>
      <c r="T90" s="2">
        <f t="shared" si="93"/>
        <v>0.51</v>
      </c>
      <c r="U90" s="14">
        <f t="shared" si="94"/>
        <v>2.5974464388889989E-2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3.8168301013250333E-2</v>
      </c>
      <c r="AK90" s="9">
        <f t="shared" si="96"/>
        <v>10.4025</v>
      </c>
      <c r="AL90" s="1">
        <f t="shared" si="97"/>
        <v>0.45</v>
      </c>
      <c r="AM90" s="17">
        <f t="shared" si="98"/>
        <v>21594.166666666668</v>
      </c>
      <c r="AN90" s="1">
        <f t="shared" si="99"/>
        <v>85738721.276554108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-1.7352094053285501</v>
      </c>
      <c r="E91" s="10">
        <f t="shared" si="101"/>
        <v>3.026433153333</v>
      </c>
      <c r="F91" s="7" t="s">
        <v>83</v>
      </c>
      <c r="G91" s="1">
        <v>3</v>
      </c>
      <c r="H91" s="9">
        <f t="shared" si="84"/>
        <v>-1.7352094053285501</v>
      </c>
      <c r="I91" s="9">
        <f t="shared" si="85"/>
        <v>271.41479059467144</v>
      </c>
      <c r="J91" s="9">
        <f t="shared" si="86"/>
        <v>1.3875030003168847E-2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15.526425906481473</v>
      </c>
      <c r="P91" s="9">
        <f t="shared" si="89"/>
        <v>0.21542962529440851</v>
      </c>
      <c r="Q91" s="12">
        <f t="shared" si="90"/>
        <v>9.694333138248383E-2</v>
      </c>
      <c r="R91" s="9">
        <f t="shared" si="91"/>
        <v>2.3873737500000001</v>
      </c>
      <c r="S91" s="13">
        <f t="shared" si="92"/>
        <v>4.0606683969145518E-2</v>
      </c>
      <c r="T91" s="2">
        <f t="shared" si="93"/>
        <v>0.51</v>
      </c>
      <c r="U91" s="14">
        <f t="shared" si="94"/>
        <v>2.0709408824264215E-2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3.6580886760515657E-2</v>
      </c>
      <c r="AK91" s="9">
        <f t="shared" si="96"/>
        <v>10.4025</v>
      </c>
      <c r="AL91" s="1">
        <f t="shared" si="97"/>
        <v>0.45</v>
      </c>
      <c r="AM91" s="17">
        <f t="shared" si="98"/>
        <v>21594.166666666668</v>
      </c>
      <c r="AN91" s="1">
        <f t="shared" si="99"/>
        <v>82172859.958325684</v>
      </c>
    </row>
    <row r="92" spans="1:48" x14ac:dyDescent="0.15">
      <c r="C92" s="7">
        <v>3</v>
      </c>
      <c r="D92" s="7">
        <f t="shared" si="100"/>
        <v>2.85200889126956</v>
      </c>
      <c r="E92" s="10">
        <f t="shared" si="101"/>
        <v>-1.7352094053285501</v>
      </c>
      <c r="F92" s="7" t="s">
        <v>83</v>
      </c>
      <c r="G92" s="1">
        <v>4</v>
      </c>
      <c r="H92" s="9">
        <f t="shared" si="84"/>
        <v>2.85200889126956</v>
      </c>
      <c r="I92" s="9">
        <f t="shared" si="85"/>
        <v>276.00200889126955</v>
      </c>
      <c r="J92" s="9">
        <f t="shared" si="86"/>
        <v>2.5187012947784686E-2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20.616271281187064</v>
      </c>
      <c r="P92" s="9">
        <f t="shared" si="89"/>
        <v>0.51926229169430016</v>
      </c>
      <c r="Q92" s="12">
        <f t="shared" si="90"/>
        <v>0.23366803126243507</v>
      </c>
      <c r="R92" s="9">
        <f t="shared" si="91"/>
        <v>2.3873737500000001</v>
      </c>
      <c r="S92" s="13">
        <f t="shared" si="92"/>
        <v>9.7876602380517527E-2</v>
      </c>
      <c r="T92" s="2">
        <f t="shared" si="93"/>
        <v>0.51</v>
      </c>
      <c r="U92" s="14">
        <f t="shared" si="94"/>
        <v>4.9917067214063943E-2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4.5386995765040281E-2</v>
      </c>
      <c r="AK92" s="9">
        <f t="shared" si="96"/>
        <v>10.4025</v>
      </c>
      <c r="AL92" s="1">
        <f t="shared" si="97"/>
        <v>0.45</v>
      </c>
      <c r="AM92" s="17">
        <f t="shared" si="98"/>
        <v>21594.166666666668</v>
      </c>
      <c r="AN92" s="1">
        <f t="shared" si="99"/>
        <v>101954314.86793193</v>
      </c>
    </row>
    <row r="93" spans="1:48" x14ac:dyDescent="0.15">
      <c r="C93" s="7">
        <v>4</v>
      </c>
      <c r="D93" s="7">
        <f t="shared" si="100"/>
        <v>13.2039339078583</v>
      </c>
      <c r="E93" s="10">
        <f t="shared" si="101"/>
        <v>2.85200889126956</v>
      </c>
      <c r="F93" s="7" t="s">
        <v>83</v>
      </c>
      <c r="G93" s="1">
        <v>5</v>
      </c>
      <c r="H93" s="9">
        <f t="shared" si="84"/>
        <v>13.2039339078583</v>
      </c>
      <c r="I93" s="9">
        <f t="shared" si="85"/>
        <v>286.35393390785828</v>
      </c>
      <c r="J93" s="9">
        <f t="shared" si="86"/>
        <v>9.016626002319178E-2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19.092158540018126</v>
      </c>
      <c r="O93" s="9">
        <f t="shared" si="102"/>
        <v>6.3101254494746364</v>
      </c>
      <c r="P93" s="9">
        <f t="shared" si="89"/>
        <v>0.56896041205629</v>
      </c>
      <c r="Q93" s="12">
        <f t="shared" si="90"/>
        <v>0.25603218542533052</v>
      </c>
      <c r="R93" s="9">
        <f t="shared" si="91"/>
        <v>2.3873737500000001</v>
      </c>
      <c r="S93" s="13">
        <f t="shared" si="92"/>
        <v>0.10724428272922516</v>
      </c>
      <c r="T93" s="2">
        <f t="shared" si="93"/>
        <v>0.51</v>
      </c>
      <c r="U93" s="14">
        <f t="shared" si="94"/>
        <v>5.4694584191904837E-2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3.9401417133859307E-2</v>
      </c>
      <c r="AK93" s="9">
        <f t="shared" si="96"/>
        <v>10.4025</v>
      </c>
      <c r="AL93" s="1">
        <f t="shared" si="97"/>
        <v>0.45</v>
      </c>
      <c r="AM93" s="17">
        <f t="shared" si="98"/>
        <v>21594.166666666668</v>
      </c>
      <c r="AN93" s="1">
        <f t="shared" si="99"/>
        <v>88508710.942319289</v>
      </c>
    </row>
    <row r="94" spans="1:48" x14ac:dyDescent="0.15">
      <c r="C94" s="7">
        <v>5</v>
      </c>
      <c r="D94" s="7">
        <f t="shared" si="100"/>
        <v>16.197800878233199</v>
      </c>
      <c r="E94" s="10">
        <f t="shared" si="101"/>
        <v>13.2039339078583</v>
      </c>
      <c r="F94" s="7" t="s">
        <v>85</v>
      </c>
      <c r="G94" s="1">
        <v>6</v>
      </c>
      <c r="H94" s="9">
        <f t="shared" si="84"/>
        <v>16.197800878233199</v>
      </c>
      <c r="I94" s="9">
        <f t="shared" si="85"/>
        <v>289.34780087823316</v>
      </c>
      <c r="J94" s="9">
        <f t="shared" si="86"/>
        <v>0.12818555514121549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11.046440037418346</v>
      </c>
      <c r="P94" s="9">
        <f t="shared" si="89"/>
        <v>1.4159940485306199</v>
      </c>
      <c r="Q94" s="12">
        <f t="shared" si="90"/>
        <v>0.63719732183877897</v>
      </c>
      <c r="R94" s="9">
        <f t="shared" si="91"/>
        <v>2.3873737500000001</v>
      </c>
      <c r="S94" s="13">
        <f t="shared" si="92"/>
        <v>0.26690304433429368</v>
      </c>
      <c r="T94" s="2">
        <f t="shared" si="93"/>
        <v>0.51</v>
      </c>
      <c r="U94" s="14">
        <f t="shared" si="94"/>
        <v>0.13612055261048978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6.7169346612062669E-2</v>
      </c>
      <c r="AK94" s="9">
        <f t="shared" si="96"/>
        <v>10.4025</v>
      </c>
      <c r="AL94" s="1">
        <f t="shared" si="97"/>
        <v>0.45</v>
      </c>
      <c r="AM94" s="17">
        <f t="shared" si="98"/>
        <v>21594.166666666668</v>
      </c>
      <c r="AN94" s="1">
        <f t="shared" si="99"/>
        <v>150884732.47736707</v>
      </c>
    </row>
    <row r="95" spans="1:48" x14ac:dyDescent="0.15">
      <c r="C95" s="7">
        <v>6</v>
      </c>
      <c r="D95" s="7">
        <f t="shared" si="100"/>
        <v>18.623343004551099</v>
      </c>
      <c r="E95" s="10">
        <f t="shared" si="101"/>
        <v>16.197800878233199</v>
      </c>
      <c r="F95" s="7" t="s">
        <v>83</v>
      </c>
      <c r="G95" s="1">
        <v>7</v>
      </c>
      <c r="H95" s="9">
        <f t="shared" si="84"/>
        <v>18.623343004551099</v>
      </c>
      <c r="I95" s="9">
        <f t="shared" si="85"/>
        <v>291.77334300455107</v>
      </c>
      <c r="J95" s="9">
        <f t="shared" si="86"/>
        <v>0.16956249839567999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14.935720988887724</v>
      </c>
      <c r="P95" s="9">
        <f t="shared" si="89"/>
        <v>2.5325381662165984</v>
      </c>
      <c r="Q95" s="12">
        <f t="shared" si="90"/>
        <v>1.1396421747974694</v>
      </c>
      <c r="R95" s="9">
        <f t="shared" si="91"/>
        <v>2.3873737500000001</v>
      </c>
      <c r="S95" s="13">
        <f t="shared" si="92"/>
        <v>0.47736227928177122</v>
      </c>
      <c r="T95" s="2">
        <f t="shared" si="93"/>
        <v>0.51</v>
      </c>
      <c r="U95" s="14">
        <f t="shared" si="94"/>
        <v>0.24345476243370331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0.11985661087376155</v>
      </c>
      <c r="AK95" s="9">
        <f t="shared" si="96"/>
        <v>10.4025</v>
      </c>
      <c r="AL95" s="1">
        <f t="shared" si="97"/>
        <v>0.45</v>
      </c>
      <c r="AM95" s="17">
        <f t="shared" si="98"/>
        <v>21594.166666666668</v>
      </c>
      <c r="AN95" s="1">
        <f t="shared" si="99"/>
        <v>269237882.74700397</v>
      </c>
    </row>
    <row r="96" spans="1:48" x14ac:dyDescent="0.15">
      <c r="C96" s="7">
        <v>7</v>
      </c>
      <c r="D96" s="7">
        <f t="shared" si="100"/>
        <v>20.081197875106199</v>
      </c>
      <c r="E96" s="10">
        <f t="shared" si="101"/>
        <v>18.623343004551099</v>
      </c>
      <c r="F96" s="7" t="s">
        <v>83</v>
      </c>
      <c r="G96" s="1">
        <v>8</v>
      </c>
      <c r="H96" s="9">
        <f t="shared" si="84"/>
        <v>20.081197875106199</v>
      </c>
      <c r="I96" s="9">
        <f t="shared" si="85"/>
        <v>293.2311978751062</v>
      </c>
      <c r="J96" s="9">
        <f t="shared" si="86"/>
        <v>0.20016303975959016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17.708457822671129</v>
      </c>
      <c r="P96" s="9">
        <f t="shared" si="89"/>
        <v>3.5445787472403465</v>
      </c>
      <c r="Q96" s="12">
        <f t="shared" si="90"/>
        <v>1.595060436258156</v>
      </c>
      <c r="R96" s="9">
        <f t="shared" si="91"/>
        <v>2.3873737500000001</v>
      </c>
      <c r="S96" s="13">
        <f t="shared" si="92"/>
        <v>0.66812347093041291</v>
      </c>
      <c r="T96" s="2">
        <f t="shared" si="93"/>
        <v>0.51</v>
      </c>
      <c r="U96" s="14">
        <f t="shared" si="94"/>
        <v>0.34074297017451061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0.14918900550761496</v>
      </c>
      <c r="AK96" s="9">
        <f t="shared" si="96"/>
        <v>10.4025</v>
      </c>
      <c r="AL96" s="1">
        <f t="shared" si="97"/>
        <v>0.45</v>
      </c>
      <c r="AM96" s="17">
        <f t="shared" si="98"/>
        <v>21594.166666666668</v>
      </c>
      <c r="AN96" s="1">
        <f t="shared" si="99"/>
        <v>335128214.28187579</v>
      </c>
    </row>
    <row r="97" spans="1:50" x14ac:dyDescent="0.15">
      <c r="C97" s="7">
        <v>8</v>
      </c>
      <c r="D97" s="7">
        <f t="shared" si="100"/>
        <v>20.817283082735301</v>
      </c>
      <c r="E97" s="10">
        <f t="shared" si="101"/>
        <v>20.081197875106199</v>
      </c>
      <c r="F97" s="7" t="s">
        <v>83</v>
      </c>
      <c r="G97" s="1">
        <v>9</v>
      </c>
      <c r="H97" s="9">
        <f t="shared" si="84"/>
        <v>20.817283082735301</v>
      </c>
      <c r="I97" s="9">
        <f t="shared" si="85"/>
        <v>293.96728308273526</v>
      </c>
      <c r="J97" s="9">
        <f t="shared" si="86"/>
        <v>0.21751698828100954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19.469154075430783</v>
      </c>
      <c r="P97" s="9">
        <f t="shared" si="89"/>
        <v>4.2348717588666469</v>
      </c>
      <c r="Q97" s="12">
        <f t="shared" si="90"/>
        <v>1.9056922914899912</v>
      </c>
      <c r="R97" s="9">
        <f t="shared" si="91"/>
        <v>2.3873737500000001</v>
      </c>
      <c r="S97" s="13">
        <f t="shared" si="92"/>
        <v>0.79823793467193449</v>
      </c>
      <c r="T97" s="2">
        <f t="shared" si="93"/>
        <v>0.51</v>
      </c>
      <c r="U97" s="14">
        <f t="shared" si="94"/>
        <v>0.4071013466826866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0.16919605602483001</v>
      </c>
      <c r="AK97" s="9">
        <f t="shared" si="96"/>
        <v>10.4025</v>
      </c>
      <c r="AL97" s="1">
        <f t="shared" si="97"/>
        <v>0.45</v>
      </c>
      <c r="AM97" s="17">
        <f t="shared" si="98"/>
        <v>21594.166666666668</v>
      </c>
      <c r="AN97" s="1">
        <f t="shared" si="99"/>
        <v>380070715.84268498</v>
      </c>
    </row>
    <row r="98" spans="1:50" x14ac:dyDescent="0.15">
      <c r="C98" s="7">
        <v>9</v>
      </c>
      <c r="D98" s="7">
        <f t="shared" si="100"/>
        <v>16.015605387143001</v>
      </c>
      <c r="E98" s="10">
        <f t="shared" si="101"/>
        <v>20.817283082735301</v>
      </c>
      <c r="F98" s="7" t="s">
        <v>83</v>
      </c>
      <c r="G98" s="1">
        <v>10</v>
      </c>
      <c r="H98" s="9">
        <f t="shared" si="84"/>
        <v>16.015605387143001</v>
      </c>
      <c r="I98" s="9">
        <f t="shared" si="85"/>
        <v>289.16560538714299</v>
      </c>
      <c r="J98" s="9">
        <f t="shared" si="86"/>
        <v>0.12549631408437625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20.539557316564135</v>
      </c>
      <c r="P98" s="9">
        <f t="shared" si="89"/>
        <v>2.5776387361535811</v>
      </c>
      <c r="Q98" s="12">
        <f t="shared" si="90"/>
        <v>1.1599374312691115</v>
      </c>
      <c r="R98" s="9">
        <f t="shared" si="91"/>
        <v>2.3873737500000001</v>
      </c>
      <c r="S98" s="13">
        <f t="shared" si="92"/>
        <v>0.48586335979823497</v>
      </c>
      <c r="T98" s="2">
        <f t="shared" si="93"/>
        <v>0.51</v>
      </c>
      <c r="U98" s="14">
        <f t="shared" si="94"/>
        <v>0.24779031349709985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0.1179577795193756</v>
      </c>
      <c r="AK98" s="9">
        <f t="shared" si="96"/>
        <v>10.4025</v>
      </c>
      <c r="AL98" s="1">
        <f t="shared" si="97"/>
        <v>0.45</v>
      </c>
      <c r="AM98" s="17">
        <f t="shared" si="98"/>
        <v>21594.166666666668</v>
      </c>
      <c r="AN98" s="1">
        <f t="shared" si="99"/>
        <v>264972474.85818121</v>
      </c>
    </row>
    <row r="99" spans="1:50" x14ac:dyDescent="0.15">
      <c r="C99" s="7">
        <v>10</v>
      </c>
      <c r="D99" s="7">
        <f t="shared" si="100"/>
        <v>11.735713682520601</v>
      </c>
      <c r="E99" s="10">
        <f t="shared" si="101"/>
        <v>16.015605387143001</v>
      </c>
      <c r="F99" s="7" t="s">
        <v>83</v>
      </c>
      <c r="G99" s="1">
        <v>11</v>
      </c>
      <c r="H99" s="9">
        <f t="shared" si="84"/>
        <v>11.735713682520601</v>
      </c>
      <c r="I99" s="9">
        <f t="shared" si="85"/>
        <v>284.88571368252059</v>
      </c>
      <c r="J99" s="9">
        <f t="shared" si="86"/>
        <v>7.5672539550688006E-2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17.063822651390026</v>
      </c>
      <c r="O99" s="9">
        <f t="shared" si="102"/>
        <v>6.2033709290205294</v>
      </c>
      <c r="P99" s="9">
        <f t="shared" si="89"/>
        <v>0.46942483197389423</v>
      </c>
      <c r="Q99" s="12">
        <f t="shared" si="90"/>
        <v>0.21124117438825241</v>
      </c>
      <c r="R99" s="9">
        <f t="shared" si="91"/>
        <v>2.3873737500000001</v>
      </c>
      <c r="S99" s="13">
        <f t="shared" si="92"/>
        <v>8.8482657727242078E-2</v>
      </c>
      <c r="T99" s="2">
        <f t="shared" si="93"/>
        <v>0.51</v>
      </c>
      <c r="U99" s="14">
        <f t="shared" si="94"/>
        <v>4.5126155440893462E-2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4.3942535865429379E-2</v>
      </c>
      <c r="AK99" s="9">
        <f t="shared" si="96"/>
        <v>10.4025</v>
      </c>
      <c r="AL99" s="1">
        <f t="shared" si="97"/>
        <v>0.45</v>
      </c>
      <c r="AM99" s="17">
        <f t="shared" si="98"/>
        <v>21594.166666666668</v>
      </c>
      <c r="AN99" s="1">
        <f t="shared" si="99"/>
        <v>98709576.657423049</v>
      </c>
    </row>
    <row r="100" spans="1:50" x14ac:dyDescent="0.15">
      <c r="C100" s="7">
        <v>11</v>
      </c>
      <c r="D100" s="7">
        <f t="shared" si="100"/>
        <v>6.6611575179204596</v>
      </c>
      <c r="E100" s="10">
        <f t="shared" si="101"/>
        <v>11.735713682520601</v>
      </c>
      <c r="F100" s="7" t="s">
        <v>85</v>
      </c>
      <c r="G100" s="1">
        <v>12</v>
      </c>
      <c r="H100" s="9">
        <f t="shared" si="84"/>
        <v>6.6611575179204596</v>
      </c>
      <c r="I100" s="9">
        <f t="shared" si="85"/>
        <v>279.81115751792044</v>
      </c>
      <c r="J100" s="9">
        <f t="shared" si="86"/>
        <v>4.0714220887484789E-2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11.039221097046635</v>
      </c>
      <c r="P100" s="9">
        <f t="shared" si="89"/>
        <v>0.44945328617093888</v>
      </c>
      <c r="Q100" s="12">
        <f t="shared" si="90"/>
        <v>0.2022539787769225</v>
      </c>
      <c r="R100" s="9">
        <f t="shared" si="91"/>
        <v>2.3873737500000001</v>
      </c>
      <c r="S100" s="13">
        <f t="shared" si="92"/>
        <v>8.4718188250550414E-2</v>
      </c>
      <c r="T100" s="2">
        <f t="shared" si="93"/>
        <v>0.51</v>
      </c>
      <c r="U100" s="14">
        <f t="shared" si="94"/>
        <v>4.3206276007780708E-2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4.3363692216345881E-2</v>
      </c>
      <c r="AK100" s="9">
        <f t="shared" si="96"/>
        <v>10.4025</v>
      </c>
      <c r="AL100" s="1">
        <f t="shared" si="97"/>
        <v>0.45</v>
      </c>
      <c r="AM100" s="17">
        <f t="shared" si="98"/>
        <v>21594.166666666668</v>
      </c>
      <c r="AN100" s="1">
        <f t="shared" si="99"/>
        <v>97409300.958113179</v>
      </c>
      <c r="AO100" s="1">
        <f>SUM(AN89:AN100)</f>
        <v>2030695181.4193444</v>
      </c>
    </row>
    <row r="101" spans="1:50" x14ac:dyDescent="0.15">
      <c r="C101" s="7">
        <v>12</v>
      </c>
      <c r="D101" s="7">
        <f t="shared" si="100"/>
        <v>1.2070615766639401</v>
      </c>
      <c r="E101" s="10">
        <f t="shared" si="101"/>
        <v>6.6611575179204596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1.96120200870968</v>
      </c>
      <c r="E105" s="7"/>
      <c r="F105" s="7"/>
      <c r="G105" s="1">
        <v>1</v>
      </c>
      <c r="H105" s="9">
        <f t="shared" ref="H105:H116" si="103">E106</f>
        <v>1.96120200870968</v>
      </c>
      <c r="I105" s="9">
        <f t="shared" ref="I105:I116" si="104">H105+273.15</f>
        <v>275.11120200870965</v>
      </c>
      <c r="J105" s="9">
        <f t="shared" ref="J105:J116" si="105">EXP(($C$15*(I105-$C$13))/($C$16*I105*$C$13))</f>
        <v>2.2468152492207984E-2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1.4556895999041737E-2</v>
      </c>
      <c r="Q105" s="12">
        <f t="shared" ref="Q105:Q116" si="109">P105*$B$107</f>
        <v>4.367068799712521E-3</v>
      </c>
      <c r="R105" s="9">
        <f t="shared" ref="R105:R116" si="110">L105*$B$107</f>
        <v>0.19436706250000002</v>
      </c>
      <c r="S105" s="13">
        <f t="shared" ref="S105:S116" si="111">Q105/R105</f>
        <v>2.2468152492207988E-2</v>
      </c>
      <c r="T105" s="2">
        <f t="shared" ref="T105:T116" si="112">$B$106/100</f>
        <v>0.01</v>
      </c>
      <c r="U105" s="14">
        <f t="shared" ref="U105:U116" si="113">S105*T105</f>
        <v>2.2468152492207988E-4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5.7146815249220799E-3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3.026433153333</v>
      </c>
      <c r="E106" s="10">
        <f t="shared" ref="E106:E117" si="122">D105</f>
        <v>1.96120200870968</v>
      </c>
      <c r="F106" s="7" t="s">
        <v>83</v>
      </c>
      <c r="G106" s="1">
        <v>2</v>
      </c>
      <c r="H106" s="9">
        <f t="shared" si="103"/>
        <v>3.026433153333</v>
      </c>
      <c r="I106" s="9">
        <f t="shared" si="104"/>
        <v>276.17643315333299</v>
      </c>
      <c r="J106" s="9">
        <f t="shared" si="105"/>
        <v>2.5754489059350613E-2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1.2812235206676252</v>
      </c>
      <c r="P106" s="9">
        <f t="shared" si="108"/>
        <v>3.2997257145617027E-2</v>
      </c>
      <c r="Q106" s="12">
        <f t="shared" si="109"/>
        <v>9.8991771436851075E-3</v>
      </c>
      <c r="R106" s="9">
        <f t="shared" si="110"/>
        <v>0.19436706250000002</v>
      </c>
      <c r="S106" s="13">
        <f t="shared" si="111"/>
        <v>5.0930322331156838E-2</v>
      </c>
      <c r="T106" s="2">
        <f t="shared" si="112"/>
        <v>0.01</v>
      </c>
      <c r="U106" s="14">
        <f t="shared" si="113"/>
        <v>5.0930322331156836E-4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5.9993032233115681E-3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-1.7352094053285501</v>
      </c>
      <c r="E107" s="10">
        <f t="shared" si="122"/>
        <v>3.026433153333</v>
      </c>
      <c r="F107" s="7" t="s">
        <v>83</v>
      </c>
      <c r="G107" s="1">
        <v>3</v>
      </c>
      <c r="H107" s="9">
        <f t="shared" si="103"/>
        <v>-1.7352094053285501</v>
      </c>
      <c r="I107" s="9">
        <f t="shared" si="104"/>
        <v>271.41479059467144</v>
      </c>
      <c r="J107" s="9">
        <f t="shared" si="105"/>
        <v>1.3875030003168847E-2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1.8961164718553418</v>
      </c>
      <c r="P107" s="9">
        <f t="shared" si="108"/>
        <v>2.6308672936495525E-2</v>
      </c>
      <c r="Q107" s="12">
        <f t="shared" si="109"/>
        <v>7.8926018809486569E-3</v>
      </c>
      <c r="R107" s="9">
        <f t="shared" si="110"/>
        <v>0.19436706250000002</v>
      </c>
      <c r="S107" s="13">
        <f t="shared" si="111"/>
        <v>4.0606683969145525E-2</v>
      </c>
      <c r="T107" s="2">
        <f t="shared" si="112"/>
        <v>0.01</v>
      </c>
      <c r="U107" s="14">
        <f t="shared" si="113"/>
        <v>4.0606683969145527E-4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5.8960668396914554E-3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2.85200889126956</v>
      </c>
      <c r="E108" s="10">
        <f t="shared" si="122"/>
        <v>-1.7352094053285501</v>
      </c>
      <c r="F108" s="7" t="s">
        <v>83</v>
      </c>
      <c r="G108" s="1">
        <v>4</v>
      </c>
      <c r="H108" s="9">
        <f t="shared" si="103"/>
        <v>2.85200889126956</v>
      </c>
      <c r="I108" s="9">
        <f t="shared" si="104"/>
        <v>276.00200889126955</v>
      </c>
      <c r="J108" s="9">
        <f t="shared" si="105"/>
        <v>2.5187012947784686E-2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2.5176980072521795</v>
      </c>
      <c r="P108" s="9">
        <f t="shared" si="108"/>
        <v>6.3413292307272343E-2</v>
      </c>
      <c r="Q108" s="12">
        <f t="shared" si="109"/>
        <v>1.9023987692181703E-2</v>
      </c>
      <c r="R108" s="9">
        <f t="shared" si="110"/>
        <v>0.19436706250000002</v>
      </c>
      <c r="S108" s="13">
        <f t="shared" si="111"/>
        <v>9.7876602380517541E-2</v>
      </c>
      <c r="T108" s="2">
        <f t="shared" si="112"/>
        <v>0.01</v>
      </c>
      <c r="U108" s="14">
        <f t="shared" si="113"/>
        <v>9.7876602380517533E-4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6.4687660238051756E-3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13.2039339078583</v>
      </c>
      <c r="E109" s="10">
        <f t="shared" si="122"/>
        <v>2.85200889126956</v>
      </c>
      <c r="F109" s="7" t="s">
        <v>83</v>
      </c>
      <c r="G109" s="1">
        <v>5</v>
      </c>
      <c r="H109" s="9">
        <f t="shared" si="103"/>
        <v>13.2039339078583</v>
      </c>
      <c r="I109" s="9">
        <f t="shared" si="104"/>
        <v>286.35393390785828</v>
      </c>
      <c r="J109" s="9">
        <f t="shared" si="105"/>
        <v>9.016626002319178E-2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2.3315704791976617</v>
      </c>
      <c r="O109" s="9">
        <f t="shared" si="123"/>
        <v>0.77060444408057904</v>
      </c>
      <c r="P109" s="9">
        <f t="shared" si="108"/>
        <v>6.9482520679996634E-2</v>
      </c>
      <c r="Q109" s="12">
        <f t="shared" si="109"/>
        <v>2.084475620399899E-2</v>
      </c>
      <c r="R109" s="9">
        <f t="shared" si="110"/>
        <v>0.19436706250000002</v>
      </c>
      <c r="S109" s="13">
        <f t="shared" si="111"/>
        <v>0.10724428272922522</v>
      </c>
      <c r="T109" s="2">
        <f t="shared" si="112"/>
        <v>0.01</v>
      </c>
      <c r="U109" s="14">
        <f t="shared" si="113"/>
        <v>1.0724428272922521E-3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6.562442827292252E-3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16.197800878233199</v>
      </c>
      <c r="E110" s="10">
        <f t="shared" si="122"/>
        <v>13.2039339078583</v>
      </c>
      <c r="F110" s="7" t="s">
        <v>85</v>
      </c>
      <c r="G110" s="1">
        <v>6</v>
      </c>
      <c r="H110" s="9">
        <f t="shared" si="103"/>
        <v>16.197800878233199</v>
      </c>
      <c r="I110" s="9">
        <f t="shared" si="104"/>
        <v>289.34780087823316</v>
      </c>
      <c r="J110" s="9">
        <f t="shared" si="105"/>
        <v>0.12818555514121549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1.3490121317339159</v>
      </c>
      <c r="P110" s="9">
        <f t="shared" si="108"/>
        <v>0.17292386899854653</v>
      </c>
      <c r="Q110" s="12">
        <f t="shared" si="109"/>
        <v>5.1877160699563961E-2</v>
      </c>
      <c r="R110" s="9">
        <f t="shared" si="110"/>
        <v>0.19436706250000002</v>
      </c>
      <c r="S110" s="13">
        <f t="shared" si="111"/>
        <v>0.26690304433429379</v>
      </c>
      <c r="T110" s="2">
        <f t="shared" si="112"/>
        <v>0.01</v>
      </c>
      <c r="U110" s="14">
        <f t="shared" si="113"/>
        <v>2.6690304433429381E-3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8.1590304433429382E-3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18.623343004551099</v>
      </c>
      <c r="E111" s="10">
        <f t="shared" si="122"/>
        <v>16.197800878233199</v>
      </c>
      <c r="F111" s="7" t="s">
        <v>83</v>
      </c>
      <c r="G111" s="1">
        <v>7</v>
      </c>
      <c r="H111" s="9">
        <f t="shared" si="103"/>
        <v>18.623343004551099</v>
      </c>
      <c r="I111" s="9">
        <f t="shared" si="104"/>
        <v>291.77334300455107</v>
      </c>
      <c r="J111" s="9">
        <f t="shared" si="105"/>
        <v>0.16956249839567999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1.8239784710687028</v>
      </c>
      <c r="P111" s="9">
        <f t="shared" si="108"/>
        <v>0.30927834657434178</v>
      </c>
      <c r="Q111" s="12">
        <f t="shared" si="109"/>
        <v>9.2783503972302533E-2</v>
      </c>
      <c r="R111" s="9">
        <f t="shared" si="110"/>
        <v>0.19436706250000002</v>
      </c>
      <c r="S111" s="13">
        <f t="shared" si="111"/>
        <v>0.47736227928177144</v>
      </c>
      <c r="T111" s="2">
        <f t="shared" si="112"/>
        <v>0.01</v>
      </c>
      <c r="U111" s="14">
        <f t="shared" si="113"/>
        <v>4.7736227928177142E-3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1.4723622792817713E-2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20.081197875106199</v>
      </c>
      <c r="E112" s="10">
        <f t="shared" si="122"/>
        <v>18.623343004551099</v>
      </c>
      <c r="F112" s="7" t="s">
        <v>83</v>
      </c>
      <c r="G112" s="1">
        <v>8</v>
      </c>
      <c r="H112" s="9">
        <f t="shared" si="103"/>
        <v>20.081197875106199</v>
      </c>
      <c r="I112" s="9">
        <f t="shared" si="104"/>
        <v>293.2311978751062</v>
      </c>
      <c r="J112" s="9">
        <f t="shared" si="105"/>
        <v>0.20016303975959016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2.1625903328276945</v>
      </c>
      <c r="P112" s="9">
        <f t="shared" si="108"/>
        <v>0.43287065477349512</v>
      </c>
      <c r="Q112" s="12">
        <f t="shared" si="109"/>
        <v>0.12986119643204852</v>
      </c>
      <c r="R112" s="9">
        <f t="shared" si="110"/>
        <v>0.19436706250000002</v>
      </c>
      <c r="S112" s="13">
        <f t="shared" si="111"/>
        <v>0.66812347093041291</v>
      </c>
      <c r="T112" s="2">
        <f t="shared" si="112"/>
        <v>0.01</v>
      </c>
      <c r="U112" s="14">
        <f t="shared" si="113"/>
        <v>6.6812347093041296E-3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1.6631234709304131E-2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20.817283082735301</v>
      </c>
      <c r="E113" s="10">
        <f t="shared" si="122"/>
        <v>20.081197875106199</v>
      </c>
      <c r="F113" s="7" t="s">
        <v>83</v>
      </c>
      <c r="G113" s="1">
        <v>9</v>
      </c>
      <c r="H113" s="9">
        <f t="shared" si="103"/>
        <v>20.817283082735301</v>
      </c>
      <c r="I113" s="9">
        <f t="shared" si="104"/>
        <v>293.96728308273526</v>
      </c>
      <c r="J113" s="9">
        <f t="shared" si="105"/>
        <v>0.21751698828100954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2.3776098863875328</v>
      </c>
      <c r="P113" s="9">
        <f t="shared" si="108"/>
        <v>0.51717054179416944</v>
      </c>
      <c r="Q113" s="12">
        <f t="shared" si="109"/>
        <v>0.15515116253825081</v>
      </c>
      <c r="R113" s="9">
        <f t="shared" si="110"/>
        <v>0.19436706250000002</v>
      </c>
      <c r="S113" s="13">
        <f t="shared" si="111"/>
        <v>0.79823793467193449</v>
      </c>
      <c r="T113" s="2">
        <f t="shared" si="112"/>
        <v>0.01</v>
      </c>
      <c r="U113" s="14">
        <f t="shared" si="113"/>
        <v>7.9823793467193455E-3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1.7932379346719346E-2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16.015605387143001</v>
      </c>
      <c r="E114" s="10">
        <f t="shared" si="122"/>
        <v>20.817283082735301</v>
      </c>
      <c r="F114" s="7" t="s">
        <v>83</v>
      </c>
      <c r="G114" s="1">
        <v>10</v>
      </c>
      <c r="H114" s="9">
        <f t="shared" si="103"/>
        <v>16.015605387143001</v>
      </c>
      <c r="I114" s="9">
        <f t="shared" si="104"/>
        <v>289.16560538714299</v>
      </c>
      <c r="J114" s="9">
        <f t="shared" si="105"/>
        <v>0.12549631408437625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2.5083295529266971</v>
      </c>
      <c r="P114" s="9">
        <f t="shared" si="108"/>
        <v>0.31478611340121188</v>
      </c>
      <c r="Q114" s="12">
        <f t="shared" si="109"/>
        <v>9.4435834020363554E-2</v>
      </c>
      <c r="R114" s="9">
        <f t="shared" si="110"/>
        <v>0.19436706250000002</v>
      </c>
      <c r="S114" s="13">
        <f t="shared" si="111"/>
        <v>0.48586335979823508</v>
      </c>
      <c r="T114" s="2">
        <f t="shared" si="112"/>
        <v>0.01</v>
      </c>
      <c r="U114" s="14">
        <f t="shared" si="113"/>
        <v>4.8586335979823514E-3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1.4808633597982353E-2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11.735713682520601</v>
      </c>
      <c r="E115" s="10">
        <f t="shared" si="122"/>
        <v>16.015605387143001</v>
      </c>
      <c r="F115" s="7" t="s">
        <v>83</v>
      </c>
      <c r="G115" s="1">
        <v>11</v>
      </c>
      <c r="H115" s="9">
        <f t="shared" si="103"/>
        <v>11.735713682520601</v>
      </c>
      <c r="I115" s="9">
        <f t="shared" si="104"/>
        <v>284.88571368252059</v>
      </c>
      <c r="J115" s="9">
        <f t="shared" si="105"/>
        <v>7.5672539550688006E-2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2.0838662675492112</v>
      </c>
      <c r="O115" s="9">
        <f t="shared" si="123"/>
        <v>0.75756738030960769</v>
      </c>
      <c r="P115" s="9">
        <f t="shared" si="108"/>
        <v>5.7327047548789888E-2</v>
      </c>
      <c r="Q115" s="12">
        <f t="shared" si="109"/>
        <v>1.7198114264636966E-2</v>
      </c>
      <c r="R115" s="9">
        <f t="shared" si="110"/>
        <v>0.19436706250000002</v>
      </c>
      <c r="S115" s="13">
        <f t="shared" si="111"/>
        <v>8.8482657727242051E-2</v>
      </c>
      <c r="T115" s="2">
        <f t="shared" si="112"/>
        <v>0.01</v>
      </c>
      <c r="U115" s="14">
        <f t="shared" si="113"/>
        <v>8.8482657727242053E-4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6.3748265772724209E-3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6.6611575179204596</v>
      </c>
      <c r="E116" s="10">
        <f t="shared" si="122"/>
        <v>11.735713682520601</v>
      </c>
      <c r="F116" s="7" t="s">
        <v>85</v>
      </c>
      <c r="G116" s="1">
        <v>12</v>
      </c>
      <c r="H116" s="9">
        <f t="shared" si="103"/>
        <v>6.6611575179204596</v>
      </c>
      <c r="I116" s="9">
        <f t="shared" si="104"/>
        <v>279.81115751792044</v>
      </c>
      <c r="J116" s="9">
        <f t="shared" si="105"/>
        <v>4.0714220887484789E-2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1.3481305410941513</v>
      </c>
      <c r="P116" s="9">
        <f t="shared" si="108"/>
        <v>5.4888084635271665E-2</v>
      </c>
      <c r="Q116" s="12">
        <f t="shared" si="109"/>
        <v>1.6466425390581498E-2</v>
      </c>
      <c r="R116" s="9">
        <f t="shared" si="110"/>
        <v>0.19436706250000002</v>
      </c>
      <c r="S116" s="13">
        <f t="shared" si="111"/>
        <v>8.47181882505504E-2</v>
      </c>
      <c r="T116" s="2">
        <f t="shared" si="112"/>
        <v>0.01</v>
      </c>
      <c r="U116" s="14">
        <f t="shared" si="113"/>
        <v>8.4718188250550402E-4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6.3371818825055043E-3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1.2070615766639401</v>
      </c>
      <c r="E117" s="10">
        <f t="shared" si="122"/>
        <v>6.6611575179204596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1.96120200870968</v>
      </c>
      <c r="E121" s="7"/>
      <c r="F121" s="7"/>
      <c r="G121" s="1">
        <v>1</v>
      </c>
      <c r="H121" s="9">
        <f t="shared" ref="H121:H132" si="124">E122</f>
        <v>1.96120200870968</v>
      </c>
      <c r="I121" s="9">
        <f t="shared" ref="I121:I132" si="125">H121+273.15</f>
        <v>275.11120200870965</v>
      </c>
      <c r="J121" s="9">
        <f t="shared" ref="J121:J132" si="126">EXP(($C$15*(I121-$C$13))/($C$16*I121*$C$13))</f>
        <v>2.2468152492207984E-2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6.3966830145316131E-3</v>
      </c>
      <c r="Q121" s="12">
        <f t="shared" ref="Q121:Q132" si="130">P121*$B$123</f>
        <v>2.1109053947954326E-3</v>
      </c>
      <c r="R121" s="9">
        <f t="shared" ref="R121:R132" si="131">L121*$B$123</f>
        <v>9.3951000000000007E-2</v>
      </c>
      <c r="S121" s="13">
        <f t="shared" ref="S121:S132" si="132">Q121/R121</f>
        <v>2.2468152492207984E-2</v>
      </c>
      <c r="T121" s="2">
        <f t="shared" ref="T121:T132" si="133">$B$122/100</f>
        <v>0.01</v>
      </c>
      <c r="U121" s="14">
        <f t="shared" ref="U121:U132" si="134">S121*T121</f>
        <v>2.2468152492207986E-4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5.7146815249220799E-3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3.026433153333</v>
      </c>
      <c r="E122" s="10">
        <f t="shared" ref="E122:E133" si="145">D121</f>
        <v>1.96120200870968</v>
      </c>
      <c r="F122" s="7" t="s">
        <v>83</v>
      </c>
      <c r="G122" s="1">
        <v>2</v>
      </c>
      <c r="H122" s="9">
        <f t="shared" si="124"/>
        <v>3.026433153333</v>
      </c>
      <c r="I122" s="9">
        <f t="shared" si="125"/>
        <v>276.17643315333299</v>
      </c>
      <c r="J122" s="9">
        <f t="shared" si="126"/>
        <v>2.5754489059350613E-2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0.56300331698546835</v>
      </c>
      <c r="P122" s="9">
        <f t="shared" si="129"/>
        <v>1.449986276768035E-2</v>
      </c>
      <c r="Q122" s="12">
        <f t="shared" si="130"/>
        <v>4.7849547133345157E-3</v>
      </c>
      <c r="R122" s="9">
        <f t="shared" si="131"/>
        <v>9.3951000000000007E-2</v>
      </c>
      <c r="S122" s="13">
        <f t="shared" si="132"/>
        <v>5.0930322331156831E-2</v>
      </c>
      <c r="T122" s="2">
        <f t="shared" si="133"/>
        <v>0.01</v>
      </c>
      <c r="U122" s="14">
        <f t="shared" si="134"/>
        <v>5.0930322331156836E-4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5.9993032233115681E-3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-1.7352094053285501</v>
      </c>
      <c r="E123" s="10">
        <f t="shared" si="145"/>
        <v>3.026433153333</v>
      </c>
      <c r="F123" s="7" t="s">
        <v>83</v>
      </c>
      <c r="G123" s="1">
        <v>3</v>
      </c>
      <c r="H123" s="9">
        <f t="shared" si="124"/>
        <v>-1.7352094053285501</v>
      </c>
      <c r="I123" s="9">
        <f t="shared" si="125"/>
        <v>271.41479059467144</v>
      </c>
      <c r="J123" s="9">
        <f t="shared" si="126"/>
        <v>1.3875030003168847E-2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0.83320345421778808</v>
      </c>
      <c r="P123" s="9">
        <f t="shared" si="129"/>
        <v>1.156072292601573E-2</v>
      </c>
      <c r="Q123" s="12">
        <f t="shared" si="130"/>
        <v>3.8150385655851913E-3</v>
      </c>
      <c r="R123" s="9">
        <f t="shared" si="131"/>
        <v>9.3951000000000007E-2</v>
      </c>
      <c r="S123" s="13">
        <f t="shared" si="132"/>
        <v>4.0606683969145525E-2</v>
      </c>
      <c r="T123" s="2">
        <f t="shared" si="133"/>
        <v>0.01</v>
      </c>
      <c r="U123" s="14">
        <f t="shared" si="134"/>
        <v>4.0606683969145527E-4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5.8960668396914554E-3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2.85200889126956</v>
      </c>
      <c r="E124" s="10">
        <f t="shared" si="145"/>
        <v>-1.7352094053285501</v>
      </c>
      <c r="F124" s="7" t="s">
        <v>83</v>
      </c>
      <c r="G124" s="1">
        <v>4</v>
      </c>
      <c r="H124" s="9">
        <f t="shared" si="124"/>
        <v>2.85200889126956</v>
      </c>
      <c r="I124" s="9">
        <f t="shared" si="125"/>
        <v>276.00200889126955</v>
      </c>
      <c r="J124" s="9">
        <f t="shared" si="126"/>
        <v>2.5187012947784686E-2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1.1063427312917724</v>
      </c>
      <c r="P124" s="9">
        <f t="shared" si="129"/>
        <v>2.7865468697733344E-2</v>
      </c>
      <c r="Q124" s="12">
        <f t="shared" si="130"/>
        <v>9.1956046702520045E-3</v>
      </c>
      <c r="R124" s="9">
        <f t="shared" si="131"/>
        <v>9.3951000000000007E-2</v>
      </c>
      <c r="S124" s="13">
        <f t="shared" si="132"/>
        <v>9.7876602380517541E-2</v>
      </c>
      <c r="T124" s="2">
        <f t="shared" si="133"/>
        <v>0.01</v>
      </c>
      <c r="U124" s="14">
        <f t="shared" si="134"/>
        <v>9.7876602380517533E-4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6.4687660238051756E-3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13.2039339078583</v>
      </c>
      <c r="E125" s="10">
        <f t="shared" si="145"/>
        <v>2.85200889126956</v>
      </c>
      <c r="F125" s="7" t="s">
        <v>83</v>
      </c>
      <c r="G125" s="1">
        <v>5</v>
      </c>
      <c r="H125" s="9">
        <f t="shared" si="124"/>
        <v>13.2039339078583</v>
      </c>
      <c r="I125" s="9">
        <f t="shared" si="125"/>
        <v>286.35393390785828</v>
      </c>
      <c r="J125" s="9">
        <f t="shared" si="126"/>
        <v>9.016626002319178E-2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1.0245533994643372</v>
      </c>
      <c r="O125" s="9">
        <f t="shared" si="146"/>
        <v>0.33862386312970183</v>
      </c>
      <c r="P125" s="9">
        <f t="shared" si="129"/>
        <v>3.0532447293010398E-2</v>
      </c>
      <c r="Q125" s="12">
        <f t="shared" si="130"/>
        <v>1.0075707606693431E-2</v>
      </c>
      <c r="R125" s="9">
        <f t="shared" si="131"/>
        <v>9.3951000000000007E-2</v>
      </c>
      <c r="S125" s="13">
        <f t="shared" si="132"/>
        <v>0.10724428272922513</v>
      </c>
      <c r="T125" s="2">
        <f t="shared" si="133"/>
        <v>0.01</v>
      </c>
      <c r="U125" s="14">
        <f t="shared" si="134"/>
        <v>1.0724428272922515E-3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6.5624428272922511E-3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16.197800878233199</v>
      </c>
      <c r="E126" s="10">
        <f t="shared" si="145"/>
        <v>13.2039339078583</v>
      </c>
      <c r="F126" s="7" t="s">
        <v>85</v>
      </c>
      <c r="G126" s="1">
        <v>6</v>
      </c>
      <c r="H126" s="9">
        <f t="shared" si="124"/>
        <v>16.197800878233199</v>
      </c>
      <c r="I126" s="9">
        <f t="shared" si="125"/>
        <v>289.34780087823316</v>
      </c>
      <c r="J126" s="9">
        <f t="shared" si="126"/>
        <v>0.12818555514121549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0.59279141583669137</v>
      </c>
      <c r="P126" s="9">
        <f t="shared" si="129"/>
        <v>7.5987296721973407E-2</v>
      </c>
      <c r="Q126" s="12">
        <f t="shared" si="130"/>
        <v>2.5075807918251227E-2</v>
      </c>
      <c r="R126" s="9">
        <f t="shared" si="131"/>
        <v>9.3951000000000007E-2</v>
      </c>
      <c r="S126" s="13">
        <f t="shared" si="132"/>
        <v>0.26690304433429368</v>
      </c>
      <c r="T126" s="2">
        <f t="shared" si="133"/>
        <v>0.01</v>
      </c>
      <c r="U126" s="14">
        <f t="shared" si="134"/>
        <v>2.6690304433429368E-3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8.1590304433429364E-3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18.623343004551099</v>
      </c>
      <c r="E127" s="10">
        <f t="shared" si="145"/>
        <v>16.197800878233199</v>
      </c>
      <c r="F127" s="7" t="s">
        <v>83</v>
      </c>
      <c r="G127" s="1">
        <v>7</v>
      </c>
      <c r="H127" s="9">
        <f t="shared" si="124"/>
        <v>18.623343004551099</v>
      </c>
      <c r="I127" s="9">
        <f t="shared" si="125"/>
        <v>291.77334300455107</v>
      </c>
      <c r="J127" s="9">
        <f t="shared" si="126"/>
        <v>0.16956249839567999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0.80150411911471786</v>
      </c>
      <c r="P127" s="9">
        <f t="shared" si="129"/>
        <v>0.13590504091152025</v>
      </c>
      <c r="Q127" s="12">
        <f t="shared" si="130"/>
        <v>4.4848663500801689E-2</v>
      </c>
      <c r="R127" s="9">
        <f t="shared" si="131"/>
        <v>9.3951000000000007E-2</v>
      </c>
      <c r="S127" s="13">
        <f t="shared" si="132"/>
        <v>0.47736227928177122</v>
      </c>
      <c r="T127" s="2">
        <f t="shared" si="133"/>
        <v>0.01</v>
      </c>
      <c r="U127" s="14">
        <f t="shared" si="134"/>
        <v>4.7736227928177125E-3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1.4723622792817713E-2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20.081197875106199</v>
      </c>
      <c r="E128" s="10">
        <f t="shared" si="145"/>
        <v>18.623343004551099</v>
      </c>
      <c r="F128" s="7" t="s">
        <v>83</v>
      </c>
      <c r="G128" s="1">
        <v>8</v>
      </c>
      <c r="H128" s="9">
        <f t="shared" si="124"/>
        <v>20.081197875106199</v>
      </c>
      <c r="I128" s="9">
        <f t="shared" si="125"/>
        <v>293.2311978751062</v>
      </c>
      <c r="J128" s="9">
        <f t="shared" si="126"/>
        <v>0.20016303975959016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0.95029907820319759</v>
      </c>
      <c r="P128" s="9">
        <f t="shared" si="129"/>
        <v>0.1902147521738885</v>
      </c>
      <c r="Q128" s="12">
        <f t="shared" si="130"/>
        <v>6.2770868217383202E-2</v>
      </c>
      <c r="R128" s="9">
        <f t="shared" si="131"/>
        <v>9.3951000000000007E-2</v>
      </c>
      <c r="S128" s="13">
        <f t="shared" si="132"/>
        <v>0.66812347093041269</v>
      </c>
      <c r="T128" s="2">
        <f t="shared" si="133"/>
        <v>0.01</v>
      </c>
      <c r="U128" s="14">
        <f t="shared" si="134"/>
        <v>6.681234709304127E-3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1.6631234709304128E-2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20.817283082735301</v>
      </c>
      <c r="E129" s="10">
        <f t="shared" si="145"/>
        <v>20.081197875106199</v>
      </c>
      <c r="F129" s="7" t="s">
        <v>83</v>
      </c>
      <c r="G129" s="1">
        <v>9</v>
      </c>
      <c r="H129" s="9">
        <f t="shared" si="124"/>
        <v>20.817283082735301</v>
      </c>
      <c r="I129" s="9">
        <f t="shared" si="125"/>
        <v>293.96728308273526</v>
      </c>
      <c r="J129" s="9">
        <f t="shared" si="126"/>
        <v>0.21751698828100954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1.0447843260293093</v>
      </c>
      <c r="P129" s="9">
        <f t="shared" si="129"/>
        <v>0.22725834000109971</v>
      </c>
      <c r="Q129" s="12">
        <f t="shared" si="130"/>
        <v>7.4995252200362905E-2</v>
      </c>
      <c r="R129" s="9">
        <f t="shared" si="131"/>
        <v>9.3951000000000007E-2</v>
      </c>
      <c r="S129" s="13">
        <f t="shared" si="132"/>
        <v>0.79823793467193427</v>
      </c>
      <c r="T129" s="2">
        <f t="shared" si="133"/>
        <v>0.01</v>
      </c>
      <c r="U129" s="14">
        <f t="shared" si="134"/>
        <v>7.982379346719342E-3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1.7932379346719342E-2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16.015605387143001</v>
      </c>
      <c r="E130" s="10">
        <f t="shared" si="145"/>
        <v>20.817283082735301</v>
      </c>
      <c r="F130" s="7" t="s">
        <v>83</v>
      </c>
      <c r="G130" s="1">
        <v>10</v>
      </c>
      <c r="H130" s="9">
        <f t="shared" si="124"/>
        <v>16.015605387143001</v>
      </c>
      <c r="I130" s="9">
        <f t="shared" si="125"/>
        <v>289.16560538714299</v>
      </c>
      <c r="J130" s="9">
        <f t="shared" si="126"/>
        <v>0.12549631408437625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1.1022259860282095</v>
      </c>
      <c r="P130" s="9">
        <f t="shared" si="129"/>
        <v>0.13832529853455749</v>
      </c>
      <c r="Q130" s="12">
        <f t="shared" si="130"/>
        <v>4.5647348516403972E-2</v>
      </c>
      <c r="R130" s="9">
        <f t="shared" si="131"/>
        <v>9.3951000000000007E-2</v>
      </c>
      <c r="S130" s="13">
        <f t="shared" si="132"/>
        <v>0.48586335979823492</v>
      </c>
      <c r="T130" s="2">
        <f t="shared" si="133"/>
        <v>0.01</v>
      </c>
      <c r="U130" s="14">
        <f t="shared" si="134"/>
        <v>4.8586335979823496E-3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1.4808633597982349E-2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11.735713682520601</v>
      </c>
      <c r="E131" s="10">
        <f t="shared" si="145"/>
        <v>16.015605387143001</v>
      </c>
      <c r="F131" s="7" t="s">
        <v>83</v>
      </c>
      <c r="G131" s="1">
        <v>11</v>
      </c>
      <c r="H131" s="9">
        <f t="shared" si="124"/>
        <v>11.735713682520601</v>
      </c>
      <c r="I131" s="9">
        <f t="shared" si="125"/>
        <v>284.88571368252059</v>
      </c>
      <c r="J131" s="9">
        <f t="shared" si="126"/>
        <v>7.5672539550688006E-2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0.91570565311896945</v>
      </c>
      <c r="O131" s="9">
        <f t="shared" si="146"/>
        <v>0.33289503437468249</v>
      </c>
      <c r="P131" s="9">
        <f t="shared" si="129"/>
        <v>2.5191012654945805E-2</v>
      </c>
      <c r="Q131" s="12">
        <f t="shared" si="130"/>
        <v>8.3130341761321162E-3</v>
      </c>
      <c r="R131" s="9">
        <f t="shared" si="131"/>
        <v>9.3951000000000007E-2</v>
      </c>
      <c r="S131" s="13">
        <f t="shared" si="132"/>
        <v>8.8482657727242023E-2</v>
      </c>
      <c r="T131" s="2">
        <f t="shared" si="133"/>
        <v>0.01</v>
      </c>
      <c r="U131" s="14">
        <f t="shared" si="134"/>
        <v>8.848265772724202E-4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6.3748265772724201E-3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6.6611575179204596</v>
      </c>
      <c r="E132" s="10">
        <f t="shared" si="145"/>
        <v>11.735713682520601</v>
      </c>
      <c r="F132" s="7" t="s">
        <v>85</v>
      </c>
      <c r="G132" s="1">
        <v>12</v>
      </c>
      <c r="H132" s="9">
        <f t="shared" si="124"/>
        <v>6.6611575179204596</v>
      </c>
      <c r="I132" s="9">
        <f t="shared" si="125"/>
        <v>279.81115751792044</v>
      </c>
      <c r="J132" s="9">
        <f t="shared" si="126"/>
        <v>4.0714220887484789E-2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0.59240402171973672</v>
      </c>
      <c r="P132" s="9">
        <f t="shared" si="129"/>
        <v>2.4119268194931699E-2</v>
      </c>
      <c r="Q132" s="12">
        <f t="shared" si="130"/>
        <v>7.9593585043274614E-3</v>
      </c>
      <c r="R132" s="9">
        <f t="shared" si="131"/>
        <v>9.3951000000000007E-2</v>
      </c>
      <c r="S132" s="13">
        <f t="shared" si="132"/>
        <v>8.47181882505504E-2</v>
      </c>
      <c r="T132" s="2">
        <f t="shared" si="133"/>
        <v>0.01</v>
      </c>
      <c r="U132" s="14">
        <f t="shared" si="134"/>
        <v>8.4718188250550402E-4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6.3371818825055043E-3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1.2070615766639401</v>
      </c>
      <c r="E133" s="10">
        <f t="shared" si="145"/>
        <v>6.6611575179204596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1.96120200870968</v>
      </c>
      <c r="E136" s="7"/>
      <c r="F136" s="7"/>
      <c r="G136" s="1">
        <v>1</v>
      </c>
      <c r="H136" s="9">
        <f t="shared" ref="H136:H147" si="147">E137</f>
        <v>1.96120200870968</v>
      </c>
      <c r="I136" s="9">
        <f t="shared" ref="I136:I147" si="148">H136+273.15</f>
        <v>275.11120200870965</v>
      </c>
      <c r="J136" s="9">
        <f t="shared" ref="J136:J147" si="149">EXP(($C$15*(I136-$C$13))/($C$16*I136*$C$13))</f>
        <v>2.2468152492207984E-2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1.7054404340559447E-2</v>
      </c>
      <c r="Q136" s="12">
        <f t="shared" ref="Q136:Q147" si="153">P136*$B$138</f>
        <v>4.4341451285454568E-3</v>
      </c>
      <c r="R136" s="9">
        <f t="shared" ref="R136:R147" si="154">L136*$B$138</f>
        <v>0.19735245833333334</v>
      </c>
      <c r="S136" s="13">
        <f t="shared" ref="S136:S147" si="155">Q136/R136</f>
        <v>2.2468152492207988E-2</v>
      </c>
      <c r="T136" s="2">
        <f t="shared" ref="T136:T147" si="156">$B$137/100</f>
        <v>0.01</v>
      </c>
      <c r="U136" s="14">
        <f t="shared" ref="U136:U147" si="157">S136*T136</f>
        <v>2.2468152492207988E-4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5.7146815249220799E-3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3.026433153333</v>
      </c>
      <c r="E137" s="10">
        <f t="shared" ref="E137:E148" si="166">D136</f>
        <v>1.96120200870968</v>
      </c>
      <c r="F137" s="7" t="s">
        <v>83</v>
      </c>
      <c r="G137" s="1">
        <v>2</v>
      </c>
      <c r="H137" s="9">
        <f t="shared" si="147"/>
        <v>3.026433153333</v>
      </c>
      <c r="I137" s="9">
        <f t="shared" si="148"/>
        <v>276.17643315333299</v>
      </c>
      <c r="J137" s="9">
        <f t="shared" si="149"/>
        <v>2.5754489059350613E-2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1.501041428992774</v>
      </c>
      <c r="P137" s="9">
        <f t="shared" si="152"/>
        <v>3.8658555060626411E-2</v>
      </c>
      <c r="Q137" s="12">
        <f t="shared" si="153"/>
        <v>1.0051224315762866E-2</v>
      </c>
      <c r="R137" s="9">
        <f t="shared" si="154"/>
        <v>0.19735245833333334</v>
      </c>
      <c r="S137" s="13">
        <f t="shared" si="155"/>
        <v>5.0930322331156838E-2</v>
      </c>
      <c r="T137" s="2">
        <f t="shared" si="156"/>
        <v>0.01</v>
      </c>
      <c r="U137" s="14">
        <f t="shared" si="157"/>
        <v>5.0930322331156836E-4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5.9993032233115681E-3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-1.7352094053285501</v>
      </c>
      <c r="E138" s="10">
        <f t="shared" si="166"/>
        <v>3.026433153333</v>
      </c>
      <c r="F138" s="7" t="s">
        <v>83</v>
      </c>
      <c r="G138" s="1">
        <v>3</v>
      </c>
      <c r="H138" s="9">
        <f t="shared" si="147"/>
        <v>-1.7352094053285501</v>
      </c>
      <c r="I138" s="9">
        <f t="shared" si="148"/>
        <v>271.41479059467144</v>
      </c>
      <c r="J138" s="9">
        <f t="shared" si="149"/>
        <v>1.3875030003168847E-2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2.2214307905988147</v>
      </c>
      <c r="P138" s="9">
        <f t="shared" si="152"/>
        <v>3.0822418869521646E-2</v>
      </c>
      <c r="Q138" s="12">
        <f t="shared" si="153"/>
        <v>8.0138289060756283E-3</v>
      </c>
      <c r="R138" s="9">
        <f t="shared" si="154"/>
        <v>0.19735245833333334</v>
      </c>
      <c r="S138" s="13">
        <f t="shared" si="155"/>
        <v>4.0606683969145532E-2</v>
      </c>
      <c r="T138" s="2">
        <f t="shared" si="156"/>
        <v>0.01</v>
      </c>
      <c r="U138" s="14">
        <f t="shared" si="157"/>
        <v>4.0606683969145532E-4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5.8960668396914554E-3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2.85200889126956</v>
      </c>
      <c r="E139" s="10">
        <f t="shared" si="166"/>
        <v>-1.7352094053285501</v>
      </c>
      <c r="F139" s="7" t="s">
        <v>83</v>
      </c>
      <c r="G139" s="1">
        <v>4</v>
      </c>
      <c r="H139" s="9">
        <f t="shared" si="147"/>
        <v>2.85200889126956</v>
      </c>
      <c r="I139" s="9">
        <f t="shared" si="148"/>
        <v>276.00200889126955</v>
      </c>
      <c r="J139" s="9">
        <f t="shared" si="149"/>
        <v>2.5187012947784686E-2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2.9496562883959596</v>
      </c>
      <c r="P139" s="9">
        <f t="shared" si="152"/>
        <v>7.4293031127343548E-2</v>
      </c>
      <c r="Q139" s="12">
        <f t="shared" si="153"/>
        <v>1.9316188093109324E-2</v>
      </c>
      <c r="R139" s="9">
        <f t="shared" si="154"/>
        <v>0.19735245833333334</v>
      </c>
      <c r="S139" s="13">
        <f t="shared" si="155"/>
        <v>9.7876602380517541E-2</v>
      </c>
      <c r="T139" s="2">
        <f t="shared" si="156"/>
        <v>0.01</v>
      </c>
      <c r="U139" s="14">
        <f t="shared" si="157"/>
        <v>9.7876602380517533E-4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6.4687660238051756E-3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13.2039339078583</v>
      </c>
      <c r="E140" s="10">
        <f t="shared" si="166"/>
        <v>2.85200889126956</v>
      </c>
      <c r="F140" s="7" t="s">
        <v>83</v>
      </c>
      <c r="G140" s="1">
        <v>5</v>
      </c>
      <c r="H140" s="9">
        <f t="shared" si="147"/>
        <v>13.2039339078583</v>
      </c>
      <c r="I140" s="9">
        <f t="shared" si="148"/>
        <v>286.35393390785828</v>
      </c>
      <c r="J140" s="9">
        <f t="shared" si="149"/>
        <v>9.016626002319178E-2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3.6344111739352827</v>
      </c>
      <c r="P140" s="9">
        <f t="shared" si="152"/>
        <v>0.32770126294024238</v>
      </c>
      <c r="Q140" s="12">
        <f t="shared" si="153"/>
        <v>8.5202328364463023E-2</v>
      </c>
      <c r="R140" s="9">
        <f t="shared" si="154"/>
        <v>0.19735245833333334</v>
      </c>
      <c r="S140" s="13">
        <f t="shared" si="155"/>
        <v>0.43172671414385988</v>
      </c>
      <c r="T140" s="2">
        <f t="shared" si="156"/>
        <v>0.01</v>
      </c>
      <c r="U140" s="14">
        <f t="shared" si="157"/>
        <v>4.3172671414385992E-3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9.8072671414385984E-3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16.197800878233199</v>
      </c>
      <c r="E141" s="10">
        <f t="shared" si="166"/>
        <v>13.2039339078583</v>
      </c>
      <c r="F141" s="7" t="s">
        <v>85</v>
      </c>
      <c r="G141" s="1">
        <v>6</v>
      </c>
      <c r="H141" s="9">
        <f t="shared" si="147"/>
        <v>16.197800878233199</v>
      </c>
      <c r="I141" s="9">
        <f t="shared" si="148"/>
        <v>289.34780087823316</v>
      </c>
      <c r="J141" s="9">
        <f t="shared" si="149"/>
        <v>0.12818555514121549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4.0657578276617068</v>
      </c>
      <c r="P141" s="9">
        <f t="shared" si="152"/>
        <v>0.52117142420855822</v>
      </c>
      <c r="Q141" s="12">
        <f t="shared" si="153"/>
        <v>0.13550457029422514</v>
      </c>
      <c r="R141" s="9">
        <f t="shared" si="154"/>
        <v>0.19735245833333334</v>
      </c>
      <c r="S141" s="13">
        <f t="shared" si="155"/>
        <v>0.68661202114520636</v>
      </c>
      <c r="T141" s="2">
        <f t="shared" si="156"/>
        <v>0.01</v>
      </c>
      <c r="U141" s="14">
        <f t="shared" si="157"/>
        <v>6.8661202114520641E-3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1.2356120211452066E-2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18.623343004551099</v>
      </c>
      <c r="E142" s="10">
        <f t="shared" si="166"/>
        <v>16.197800878233199</v>
      </c>
      <c r="F142" s="7" t="s">
        <v>83</v>
      </c>
      <c r="G142" s="1">
        <v>7</v>
      </c>
      <c r="H142" s="9">
        <f t="shared" si="147"/>
        <v>18.623343004551099</v>
      </c>
      <c r="I142" s="9">
        <f t="shared" si="148"/>
        <v>291.77334300455107</v>
      </c>
      <c r="J142" s="9">
        <f t="shared" si="149"/>
        <v>0.16956249839567999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4.3036343201198157</v>
      </c>
      <c r="P142" s="9">
        <f t="shared" si="152"/>
        <v>0.72973498750090959</v>
      </c>
      <c r="Q142" s="12">
        <f t="shared" si="153"/>
        <v>0.1897310967502365</v>
      </c>
      <c r="R142" s="9">
        <f t="shared" si="154"/>
        <v>0.19735245833333334</v>
      </c>
      <c r="S142" s="13">
        <f t="shared" si="155"/>
        <v>0.96138197797250557</v>
      </c>
      <c r="T142" s="2">
        <f t="shared" si="156"/>
        <v>0.01</v>
      </c>
      <c r="U142" s="14">
        <f t="shared" si="157"/>
        <v>9.6138197797250562E-3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1.9563819779725058E-2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20.081197875106199</v>
      </c>
      <c r="E143" s="10">
        <f t="shared" si="166"/>
        <v>18.623343004551099</v>
      </c>
      <c r="F143" s="7" t="s">
        <v>83</v>
      </c>
      <c r="G143" s="1">
        <v>8</v>
      </c>
      <c r="H143" s="9">
        <f t="shared" si="147"/>
        <v>20.081197875106199</v>
      </c>
      <c r="I143" s="9">
        <f t="shared" si="148"/>
        <v>293.2311978751062</v>
      </c>
      <c r="J143" s="9">
        <f t="shared" si="149"/>
        <v>0.20016303975959016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4.3329472492855725</v>
      </c>
      <c r="P143" s="9">
        <f t="shared" si="152"/>
        <v>0.86729589253495487</v>
      </c>
      <c r="Q143" s="12">
        <f t="shared" si="153"/>
        <v>0.22549693205908827</v>
      </c>
      <c r="R143" s="9">
        <f t="shared" si="154"/>
        <v>0.19735245833333334</v>
      </c>
      <c r="S143" s="13">
        <f t="shared" si="155"/>
        <v>1.1426102008732935</v>
      </c>
      <c r="T143" s="2">
        <f t="shared" si="156"/>
        <v>0.01</v>
      </c>
      <c r="U143" s="14">
        <f t="shared" si="157"/>
        <v>1.1426102008732935E-2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2.1376102008732936E-2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20.817283082735301</v>
      </c>
      <c r="E144" s="10">
        <f t="shared" si="166"/>
        <v>20.081197875106199</v>
      </c>
      <c r="F144" s="7" t="s">
        <v>83</v>
      </c>
      <c r="G144" s="1">
        <v>9</v>
      </c>
      <c r="H144" s="9">
        <f t="shared" si="147"/>
        <v>20.817283082735301</v>
      </c>
      <c r="I144" s="9">
        <f t="shared" si="148"/>
        <v>293.96728308273526</v>
      </c>
      <c r="J144" s="9">
        <f t="shared" si="149"/>
        <v>0.21751698828100954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4.2246992734172846</v>
      </c>
      <c r="P144" s="9">
        <f t="shared" si="152"/>
        <v>0.918943862346697</v>
      </c>
      <c r="Q144" s="12">
        <f t="shared" si="153"/>
        <v>0.23892540421014122</v>
      </c>
      <c r="R144" s="9">
        <f t="shared" si="154"/>
        <v>0.19735245833333334</v>
      </c>
      <c r="S144" s="13">
        <f t="shared" si="155"/>
        <v>1.2106532962796446</v>
      </c>
      <c r="T144" s="2">
        <f t="shared" si="156"/>
        <v>0.01</v>
      </c>
      <c r="U144" s="14">
        <f t="shared" si="157"/>
        <v>1.2106532962796446E-2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2.2056532962796447E-2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16.015605387143001</v>
      </c>
      <c r="E145" s="10">
        <f t="shared" si="166"/>
        <v>20.817283082735301</v>
      </c>
      <c r="F145" s="7" t="s">
        <v>83</v>
      </c>
      <c r="G145" s="1">
        <v>10</v>
      </c>
      <c r="H145" s="9">
        <f t="shared" si="147"/>
        <v>16.015605387143001</v>
      </c>
      <c r="I145" s="9">
        <f t="shared" si="148"/>
        <v>289.16560538714299</v>
      </c>
      <c r="J145" s="9">
        <f t="shared" si="149"/>
        <v>0.12549631408437625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4.0648033277372546</v>
      </c>
      <c r="P145" s="9">
        <f t="shared" si="152"/>
        <v>0.51011783510893227</v>
      </c>
      <c r="Q145" s="12">
        <f t="shared" si="153"/>
        <v>0.1326306371283224</v>
      </c>
      <c r="R145" s="9">
        <f t="shared" si="154"/>
        <v>0.19735245833333334</v>
      </c>
      <c r="S145" s="13">
        <f t="shared" si="155"/>
        <v>0.67204958199358156</v>
      </c>
      <c r="T145" s="2">
        <f t="shared" si="156"/>
        <v>0.01</v>
      </c>
      <c r="U145" s="14">
        <f t="shared" si="157"/>
        <v>6.7204958199358154E-3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1.6670495819935814E-2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11.735713682520601</v>
      </c>
      <c r="E146" s="10">
        <f t="shared" si="166"/>
        <v>16.015605387143001</v>
      </c>
      <c r="F146" s="7" t="s">
        <v>83</v>
      </c>
      <c r="G146" s="1">
        <v>11</v>
      </c>
      <c r="H146" s="9">
        <f t="shared" si="147"/>
        <v>11.735713682520601</v>
      </c>
      <c r="I146" s="9">
        <f t="shared" si="148"/>
        <v>284.88571368252059</v>
      </c>
      <c r="J146" s="9">
        <f t="shared" si="149"/>
        <v>7.5672539550688006E-2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4.3137334092949891</v>
      </c>
      <c r="P146" s="9">
        <f t="shared" si="152"/>
        <v>0.32643116202599926</v>
      </c>
      <c r="Q146" s="12">
        <f t="shared" si="153"/>
        <v>8.4872102126759816E-2</v>
      </c>
      <c r="R146" s="9">
        <f t="shared" si="154"/>
        <v>0.19735245833333334</v>
      </c>
      <c r="S146" s="13">
        <f t="shared" si="155"/>
        <v>0.43005343254153272</v>
      </c>
      <c r="T146" s="2">
        <f t="shared" si="156"/>
        <v>0.01</v>
      </c>
      <c r="U146" s="14">
        <f t="shared" si="157"/>
        <v>4.3005343254153275E-3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9.7905343254153267E-3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6.6611575179204596</v>
      </c>
      <c r="E147" s="10">
        <f t="shared" si="166"/>
        <v>11.735713682520601</v>
      </c>
      <c r="F147" s="7" t="s">
        <v>85</v>
      </c>
      <c r="G147" s="1">
        <v>12</v>
      </c>
      <c r="H147" s="9">
        <f t="shared" si="147"/>
        <v>6.6611575179204596</v>
      </c>
      <c r="I147" s="9">
        <f t="shared" si="148"/>
        <v>279.81115751792044</v>
      </c>
      <c r="J147" s="9">
        <f t="shared" si="149"/>
        <v>4.0714220887484789E-2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4.7463501639356567</v>
      </c>
      <c r="P147" s="9">
        <f t="shared" si="152"/>
        <v>0.19324394898382596</v>
      </c>
      <c r="Q147" s="12">
        <f t="shared" si="153"/>
        <v>5.0243426735794752E-2</v>
      </c>
      <c r="R147" s="9">
        <f t="shared" si="154"/>
        <v>0.19735245833333334</v>
      </c>
      <c r="S147" s="13">
        <f t="shared" si="155"/>
        <v>0.25458728591529539</v>
      </c>
      <c r="T147" s="2">
        <f t="shared" si="156"/>
        <v>0.01</v>
      </c>
      <c r="U147" s="14">
        <f t="shared" si="157"/>
        <v>2.5458728591529539E-3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8.0358728591529531E-3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1.2070615766639401</v>
      </c>
      <c r="E148" s="10">
        <f t="shared" si="166"/>
        <v>6.6611575179204596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E20" sqref="E20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1435450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11200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/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587147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1417200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2872097.2933599371</v>
      </c>
      <c r="J13" s="6" t="s">
        <v>37</v>
      </c>
      <c r="K13" s="6">
        <f>I13/(10000*1000)</f>
        <v>0.2872097293359937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-2.3066070033871</v>
      </c>
      <c r="E26" s="7"/>
      <c r="F26" s="7"/>
      <c r="G26" s="1">
        <v>1</v>
      </c>
      <c r="H26" s="9">
        <f t="shared" ref="H26:H37" si="0">E27</f>
        <v>-2.3066070033871</v>
      </c>
      <c r="I26" s="9">
        <f t="shared" ref="I26:I37" si="1">H26+273.15</f>
        <v>270.84339299661286</v>
      </c>
      <c r="J26" s="9">
        <f t="shared" ref="J26:J37" si="2">EXP(($C$15*(I26-$C$13))/($C$16*I26*$C$13))</f>
        <v>1.2863670667796048E-2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0.52139151083609736</v>
      </c>
      <c r="Q26" s="12">
        <f t="shared" ref="Q26:Q37" si="6">P26*$B$28</f>
        <v>5.2139151083609739E-2</v>
      </c>
      <c r="R26" s="9">
        <f t="shared" ref="R26:R37" si="7">L26*$B$28</f>
        <v>4.0532094166666672</v>
      </c>
      <c r="S26" s="13">
        <f t="shared" ref="S26:S37" si="8">Q26/R26</f>
        <v>1.2863670667796048E-2</v>
      </c>
      <c r="T26" s="2">
        <f t="shared" ref="T26:T37" si="9">$B$27/100</f>
        <v>0.34</v>
      </c>
      <c r="U26" s="14">
        <f t="shared" ref="U26:U37" si="10">S26*T26</f>
        <v>4.3736480270506568E-3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1.7273648027050656E-2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-6.8980761201492697</v>
      </c>
      <c r="E27" s="10">
        <f t="shared" ref="E27:E38" si="18">D26</f>
        <v>-2.3066070033871</v>
      </c>
      <c r="F27" s="7" t="s">
        <v>83</v>
      </c>
      <c r="G27" s="1">
        <v>2</v>
      </c>
      <c r="H27" s="9">
        <f t="shared" si="0"/>
        <v>-6.8980761201492697</v>
      </c>
      <c r="I27" s="9">
        <f t="shared" si="1"/>
        <v>266.25192387985072</v>
      </c>
      <c r="J27" s="9">
        <f t="shared" si="2"/>
        <v>6.920288386797464E-3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80.542796822497237</v>
      </c>
      <c r="P27" s="9">
        <f t="shared" si="5"/>
        <v>0.55737938149091537</v>
      </c>
      <c r="Q27" s="12">
        <f t="shared" si="6"/>
        <v>5.5737938149091538E-2</v>
      </c>
      <c r="R27" s="9">
        <f t="shared" si="7"/>
        <v>4.0532094166666672</v>
      </c>
      <c r="S27" s="13">
        <f t="shared" si="8"/>
        <v>1.3751556462860992E-2</v>
      </c>
      <c r="T27" s="2">
        <f t="shared" si="9"/>
        <v>0.34</v>
      </c>
      <c r="U27" s="14">
        <f t="shared" si="10"/>
        <v>4.6755291973727374E-3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1.7575529197372736E-2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-9.4068732407950293</v>
      </c>
      <c r="E28" s="10">
        <f t="shared" si="18"/>
        <v>-6.8980761201492697</v>
      </c>
      <c r="F28" s="7" t="s">
        <v>83</v>
      </c>
      <c r="G28" s="1">
        <v>3</v>
      </c>
      <c r="H28" s="9">
        <f t="shared" si="0"/>
        <v>-9.4068732407950293</v>
      </c>
      <c r="I28" s="9">
        <f t="shared" si="1"/>
        <v>263.74312675920493</v>
      </c>
      <c r="J28" s="9">
        <f t="shared" si="2"/>
        <v>4.8870806095433995E-3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120.51751160767299</v>
      </c>
      <c r="P28" s="9">
        <f t="shared" si="5"/>
        <v>0.58897879408828024</v>
      </c>
      <c r="Q28" s="12">
        <f t="shared" si="6"/>
        <v>5.8897879408828027E-2</v>
      </c>
      <c r="R28" s="9">
        <f t="shared" si="7"/>
        <v>4.0532094166666672</v>
      </c>
      <c r="S28" s="13">
        <f t="shared" si="8"/>
        <v>1.4531171068201371E-2</v>
      </c>
      <c r="T28" s="2">
        <f t="shared" si="9"/>
        <v>0.34</v>
      </c>
      <c r="U28" s="14">
        <f t="shared" si="10"/>
        <v>4.9405981631884663E-3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1.7840598163188465E-2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-6.9232144794623203</v>
      </c>
      <c r="E29" s="10">
        <f t="shared" si="18"/>
        <v>-9.4068732407950293</v>
      </c>
      <c r="F29" s="7" t="s">
        <v>83</v>
      </c>
      <c r="G29" s="1">
        <v>4</v>
      </c>
      <c r="H29" s="9">
        <f t="shared" si="0"/>
        <v>-6.9232144794623203</v>
      </c>
      <c r="I29" s="9">
        <f t="shared" si="1"/>
        <v>266.22678552053765</v>
      </c>
      <c r="J29" s="9">
        <f t="shared" si="2"/>
        <v>6.8964332028162018E-3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160.46062698025136</v>
      </c>
      <c r="P29" s="9">
        <f t="shared" si="5"/>
        <v>1.1066059956513108</v>
      </c>
      <c r="Q29" s="12">
        <f t="shared" si="6"/>
        <v>0.11066059956513108</v>
      </c>
      <c r="R29" s="9">
        <f t="shared" si="7"/>
        <v>4.0532094166666672</v>
      </c>
      <c r="S29" s="13">
        <f t="shared" si="8"/>
        <v>2.7301969424549898E-2</v>
      </c>
      <c r="T29" s="2">
        <f t="shared" si="9"/>
        <v>0.34</v>
      </c>
      <c r="U29" s="14">
        <f t="shared" si="10"/>
        <v>9.2826696043469652E-3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2.2182669604346963E-2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2.3256338136858901</v>
      </c>
      <c r="E30" s="10">
        <f t="shared" si="18"/>
        <v>-6.9232144794623203</v>
      </c>
      <c r="F30" s="7" t="s">
        <v>83</v>
      </c>
      <c r="G30" s="1">
        <v>5</v>
      </c>
      <c r="H30" s="9">
        <f t="shared" si="0"/>
        <v>2.3256338136858901</v>
      </c>
      <c r="I30" s="9">
        <f t="shared" si="1"/>
        <v>275.47563381368587</v>
      </c>
      <c r="J30" s="9">
        <f t="shared" si="2"/>
        <v>2.354514988229001E-2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151.38631993537004</v>
      </c>
      <c r="O30" s="9">
        <f t="shared" si="19"/>
        <v>48.499795215896683</v>
      </c>
      <c r="P30" s="9">
        <f t="shared" si="5"/>
        <v>1.1419349476186593</v>
      </c>
      <c r="Q30" s="12">
        <f t="shared" si="6"/>
        <v>0.11419349476186594</v>
      </c>
      <c r="R30" s="9">
        <f t="shared" si="7"/>
        <v>4.0532094166666672</v>
      </c>
      <c r="S30" s="13">
        <f t="shared" si="8"/>
        <v>2.8173598505003453E-2</v>
      </c>
      <c r="T30" s="2">
        <f t="shared" si="9"/>
        <v>0.34</v>
      </c>
      <c r="U30" s="14">
        <f t="shared" si="10"/>
        <v>9.5790234917011753E-3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2.2479023491701174E-2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11.648778306502001</v>
      </c>
      <c r="E31" s="10">
        <f t="shared" si="18"/>
        <v>2.3256338136858901</v>
      </c>
      <c r="F31" s="7" t="s">
        <v>85</v>
      </c>
      <c r="G31" s="1">
        <v>6</v>
      </c>
      <c r="H31" s="9">
        <f t="shared" si="0"/>
        <v>11.648778306502001</v>
      </c>
      <c r="I31" s="9">
        <f t="shared" si="1"/>
        <v>284.79877830650196</v>
      </c>
      <c r="J31" s="9">
        <f t="shared" si="2"/>
        <v>7.4887162295721135E-2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87.889954434944684</v>
      </c>
      <c r="P31" s="9">
        <f t="shared" si="5"/>
        <v>6.5818292819332385</v>
      </c>
      <c r="Q31" s="12">
        <f t="shared" si="6"/>
        <v>0.65818292819332391</v>
      </c>
      <c r="R31" s="9">
        <f t="shared" si="7"/>
        <v>4.0532094166666672</v>
      </c>
      <c r="S31" s="13">
        <f t="shared" si="8"/>
        <v>0.16238562100613327</v>
      </c>
      <c r="T31" s="2">
        <f t="shared" si="9"/>
        <v>0.34</v>
      </c>
      <c r="U31" s="14">
        <f t="shared" si="10"/>
        <v>5.5211111142085316E-2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6.8111111142085318E-2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12.2046656891286</v>
      </c>
      <c r="E32" s="10">
        <f t="shared" si="18"/>
        <v>11.648778306502001</v>
      </c>
      <c r="F32" s="7" t="s">
        <v>83</v>
      </c>
      <c r="G32" s="1">
        <v>7</v>
      </c>
      <c r="H32" s="9">
        <f t="shared" si="0"/>
        <v>12.2046656891286</v>
      </c>
      <c r="I32" s="9">
        <f t="shared" si="1"/>
        <v>285.35466568912858</v>
      </c>
      <c r="J32" s="9">
        <f t="shared" si="2"/>
        <v>8.0044544290646891E-2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121.84021931967811</v>
      </c>
      <c r="P32" s="9">
        <f t="shared" si="5"/>
        <v>9.7526448317161059</v>
      </c>
      <c r="Q32" s="12">
        <f t="shared" si="6"/>
        <v>0.97526448317161063</v>
      </c>
      <c r="R32" s="9">
        <f t="shared" si="7"/>
        <v>4.0532094166666672</v>
      </c>
      <c r="S32" s="13">
        <f t="shared" si="8"/>
        <v>0.24061536992422705</v>
      </c>
      <c r="T32" s="2">
        <f t="shared" si="9"/>
        <v>0.34</v>
      </c>
      <c r="U32" s="14">
        <f t="shared" si="10"/>
        <v>8.1809225774237201E-2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9.4709225774237196E-2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18.7732165537677</v>
      </c>
      <c r="E33" s="10">
        <f t="shared" si="18"/>
        <v>12.2046656891286</v>
      </c>
      <c r="F33" s="7" t="s">
        <v>83</v>
      </c>
      <c r="G33" s="1">
        <v>8</v>
      </c>
      <c r="H33" s="9">
        <f t="shared" si="0"/>
        <v>18.7732165537677</v>
      </c>
      <c r="I33" s="9">
        <f t="shared" si="1"/>
        <v>291.9232165537677</v>
      </c>
      <c r="J33" s="9">
        <f t="shared" si="2"/>
        <v>0.17249259509211379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152.61966865462867</v>
      </c>
      <c r="P33" s="9">
        <f t="shared" si="5"/>
        <v>26.325762708335432</v>
      </c>
      <c r="Q33" s="12">
        <f t="shared" si="6"/>
        <v>2.6325762708335434</v>
      </c>
      <c r="R33" s="9">
        <f t="shared" si="7"/>
        <v>4.0532094166666672</v>
      </c>
      <c r="S33" s="13">
        <f t="shared" si="8"/>
        <v>0.64950413368933624</v>
      </c>
      <c r="T33" s="2">
        <f t="shared" si="9"/>
        <v>0.34</v>
      </c>
      <c r="U33" s="14">
        <f t="shared" si="10"/>
        <v>0.22083140545437432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0.23373140545437432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13.754244033369501</v>
      </c>
      <c r="E34" s="10">
        <f t="shared" si="18"/>
        <v>18.7732165537677</v>
      </c>
      <c r="F34" s="7" t="s">
        <v>83</v>
      </c>
      <c r="G34" s="1">
        <v>9</v>
      </c>
      <c r="H34" s="9">
        <f t="shared" si="0"/>
        <v>13.754244033369501</v>
      </c>
      <c r="I34" s="9">
        <f t="shared" si="1"/>
        <v>286.90424403336948</v>
      </c>
      <c r="J34" s="9">
        <f t="shared" si="2"/>
        <v>9.624294311796644E-2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166.82600011295989</v>
      </c>
      <c r="P34" s="9">
        <f t="shared" si="5"/>
        <v>16.05582523946946</v>
      </c>
      <c r="Q34" s="12">
        <f t="shared" si="6"/>
        <v>1.6055825239469461</v>
      </c>
      <c r="R34" s="9">
        <f t="shared" si="7"/>
        <v>4.0532094166666672</v>
      </c>
      <c r="S34" s="13">
        <f t="shared" si="8"/>
        <v>0.3961262197173534</v>
      </c>
      <c r="T34" s="2">
        <f t="shared" si="9"/>
        <v>0.34</v>
      </c>
      <c r="U34" s="14">
        <f t="shared" si="10"/>
        <v>0.13468291470390018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0.14758291470390017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9.4975638318278506</v>
      </c>
      <c r="E35" s="10">
        <f t="shared" si="18"/>
        <v>13.754244033369501</v>
      </c>
      <c r="F35" s="7" t="s">
        <v>83</v>
      </c>
      <c r="G35" s="1">
        <v>10</v>
      </c>
      <c r="H35" s="9">
        <f t="shared" si="0"/>
        <v>9.4975638318278506</v>
      </c>
      <c r="I35" s="9">
        <f t="shared" si="1"/>
        <v>282.64756383182782</v>
      </c>
      <c r="J35" s="9">
        <f t="shared" si="2"/>
        <v>5.7730013123675483E-2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191.30226904015709</v>
      </c>
      <c r="P35" s="9">
        <f t="shared" si="5"/>
        <v>11.043882502277167</v>
      </c>
      <c r="Q35" s="12">
        <f t="shared" si="6"/>
        <v>1.1043882502277167</v>
      </c>
      <c r="R35" s="9">
        <f t="shared" si="7"/>
        <v>4.0532094166666672</v>
      </c>
      <c r="S35" s="13">
        <f t="shared" si="8"/>
        <v>0.2724725363773477</v>
      </c>
      <c r="T35" s="2">
        <f t="shared" si="9"/>
        <v>0.34</v>
      </c>
      <c r="U35" s="14">
        <f t="shared" si="10"/>
        <v>9.2640662368298224E-2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0.10554066236829822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3.7068455921286798</v>
      </c>
      <c r="E36" s="10">
        <f t="shared" si="18"/>
        <v>9.4975638318278506</v>
      </c>
      <c r="F36" s="7" t="s">
        <v>83</v>
      </c>
      <c r="G36" s="1">
        <v>11</v>
      </c>
      <c r="H36" s="9">
        <f t="shared" si="0"/>
        <v>3.7068455921286798</v>
      </c>
      <c r="I36" s="9">
        <f t="shared" si="1"/>
        <v>276.85684559212865</v>
      </c>
      <c r="J36" s="9">
        <f t="shared" si="2"/>
        <v>2.8085529156859079E-2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171.24546721098591</v>
      </c>
      <c r="O36" s="9">
        <f t="shared" si="19"/>
        <v>49.545013493560674</v>
      </c>
      <c r="P36" s="9">
        <f t="shared" si="5"/>
        <v>1.3914979210503748</v>
      </c>
      <c r="Q36" s="12">
        <f t="shared" si="6"/>
        <v>0.1391497921050375</v>
      </c>
      <c r="R36" s="9">
        <f t="shared" si="7"/>
        <v>4.0532094166666672</v>
      </c>
      <c r="S36" s="13">
        <f t="shared" si="8"/>
        <v>3.4330767991621165E-2</v>
      </c>
      <c r="T36" s="2">
        <f t="shared" si="9"/>
        <v>0.34</v>
      </c>
      <c r="U36" s="14">
        <f t="shared" si="10"/>
        <v>1.1672461117151197E-2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2.4572461117151195E-2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0.37955392198976001</v>
      </c>
      <c r="E37" s="10">
        <f t="shared" si="18"/>
        <v>3.7068455921286798</v>
      </c>
      <c r="F37" s="7" t="s">
        <v>85</v>
      </c>
      <c r="G37" s="1">
        <v>12</v>
      </c>
      <c r="H37" s="9">
        <f t="shared" si="0"/>
        <v>0.37955392198976001</v>
      </c>
      <c r="I37" s="9">
        <f t="shared" si="1"/>
        <v>273.52955392198976</v>
      </c>
      <c r="J37" s="9">
        <f t="shared" si="2"/>
        <v>1.8310015922224289E-2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88.685609739176968</v>
      </c>
      <c r="P37" s="9">
        <f t="shared" si="5"/>
        <v>1.6238349263964997</v>
      </c>
      <c r="Q37" s="12">
        <f t="shared" si="6"/>
        <v>0.16238349263964999</v>
      </c>
      <c r="R37" s="9">
        <f t="shared" si="7"/>
        <v>4.0532094166666672</v>
      </c>
      <c r="S37" s="13">
        <f t="shared" si="8"/>
        <v>4.0062941720191973E-2</v>
      </c>
      <c r="T37" s="2">
        <f t="shared" si="9"/>
        <v>0.34</v>
      </c>
      <c r="U37" s="14">
        <f t="shared" si="10"/>
        <v>1.3621400184865271E-2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2.6521400184865269E-2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-4.3736097344093503</v>
      </c>
      <c r="E38" s="10">
        <f t="shared" si="18"/>
        <v>0.37955392198976001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-2.3066070033871</v>
      </c>
      <c r="E42" s="7"/>
      <c r="F42" s="7"/>
      <c r="G42" s="1">
        <v>1</v>
      </c>
      <c r="H42" s="9">
        <f t="shared" ref="H42:H53" si="20">E43</f>
        <v>-2.3066070033871</v>
      </c>
      <c r="I42" s="9">
        <f t="shared" ref="I42:I53" si="21">H42+273.15</f>
        <v>270.84339299661286</v>
      </c>
      <c r="J42" s="9">
        <f t="shared" ref="J42:J53" si="22">EXP(($C$15*(I42-$C$13))/($C$16*I42*$C$13))</f>
        <v>1.2863670667796048E-2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0.7571074167414712</v>
      </c>
      <c r="Q42" s="12">
        <f t="shared" ref="Q42:Q53" si="26">P42*$B$44</f>
        <v>0.18170578001795307</v>
      </c>
      <c r="R42" s="9">
        <f t="shared" ref="R42:R53" si="27">L42*$B$44</f>
        <v>14.125500000000001</v>
      </c>
      <c r="S42" s="13">
        <f t="shared" ref="S42:S53" si="28">Q42/R42</f>
        <v>1.2863670667796047E-2</v>
      </c>
      <c r="T42" s="2">
        <f t="shared" ref="T42:T53" si="29">$B$43/100</f>
        <v>0.43</v>
      </c>
      <c r="U42" s="14">
        <f t="shared" ref="U42:U53" si="30">S42*T42</f>
        <v>5.5313783871522998E-3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1.3951378387152298E-2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119620.83333333333</v>
      </c>
      <c r="AU42" s="1">
        <f t="shared" ref="AU42:AU53" si="38">AT42*10000*AS42*0.67*AR42*AQ42</f>
        <v>367311155.11369693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-6.8980761201492697</v>
      </c>
      <c r="E43" s="10">
        <f t="shared" ref="E43:E54" si="40">D42</f>
        <v>-2.3066070033871</v>
      </c>
      <c r="F43" s="7" t="s">
        <v>83</v>
      </c>
      <c r="G43" s="1">
        <v>2</v>
      </c>
      <c r="H43" s="9">
        <f t="shared" si="20"/>
        <v>-6.8980761201492697</v>
      </c>
      <c r="I43" s="9">
        <f t="shared" si="21"/>
        <v>266.25192387985072</v>
      </c>
      <c r="J43" s="9">
        <f t="shared" si="22"/>
        <v>6.920288386797464E-3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116.95539258325853</v>
      </c>
      <c r="P43" s="9">
        <f t="shared" si="25"/>
        <v>0.80936504506726226</v>
      </c>
      <c r="Q43" s="12">
        <f t="shared" si="26"/>
        <v>0.19424761081614295</v>
      </c>
      <c r="R43" s="9">
        <f t="shared" si="27"/>
        <v>14.125500000000001</v>
      </c>
      <c r="S43" s="13">
        <f t="shared" si="28"/>
        <v>1.3751556462860992E-2</v>
      </c>
      <c r="T43" s="2">
        <f t="shared" si="29"/>
        <v>0.43</v>
      </c>
      <c r="U43" s="14">
        <f t="shared" si="30"/>
        <v>5.9131692790302262E-3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1.4333169279030226E-2</v>
      </c>
      <c r="AR43" s="9">
        <f t="shared" si="35"/>
        <v>136.875</v>
      </c>
      <c r="AS43" s="1">
        <f t="shared" si="36"/>
        <v>0.24</v>
      </c>
      <c r="AT43" s="1">
        <f t="shared" si="37"/>
        <v>119620.83333333333</v>
      </c>
      <c r="AU43" s="1">
        <f t="shared" si="38"/>
        <v>377362925.59945142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-9.4068732407950293</v>
      </c>
      <c r="E44" s="10">
        <f t="shared" si="40"/>
        <v>-6.8980761201492697</v>
      </c>
      <c r="F44" s="7" t="s">
        <v>83</v>
      </c>
      <c r="G44" s="1">
        <v>3</v>
      </c>
      <c r="H44" s="9">
        <f t="shared" si="20"/>
        <v>-9.4068732407950293</v>
      </c>
      <c r="I44" s="9">
        <f t="shared" si="21"/>
        <v>263.74312675920493</v>
      </c>
      <c r="J44" s="9">
        <f t="shared" si="22"/>
        <v>4.8870806095433995E-3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175.00227753819127</v>
      </c>
      <c r="P44" s="9">
        <f t="shared" si="25"/>
        <v>0.85525023718282689</v>
      </c>
      <c r="Q44" s="12">
        <f t="shared" si="26"/>
        <v>0.20526005692387844</v>
      </c>
      <c r="R44" s="9">
        <f t="shared" si="27"/>
        <v>14.125500000000001</v>
      </c>
      <c r="S44" s="13">
        <f t="shared" si="28"/>
        <v>1.4531171068201369E-2</v>
      </c>
      <c r="T44" s="2">
        <f t="shared" si="29"/>
        <v>0.43</v>
      </c>
      <c r="U44" s="14">
        <f t="shared" si="30"/>
        <v>6.2484035593265881E-3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1.4668403559326587E-2</v>
      </c>
      <c r="AR44" s="9">
        <f t="shared" si="35"/>
        <v>136.875</v>
      </c>
      <c r="AS44" s="1">
        <f t="shared" si="36"/>
        <v>0.24</v>
      </c>
      <c r="AT44" s="1">
        <f t="shared" si="37"/>
        <v>119620.83333333333</v>
      </c>
      <c r="AU44" s="1">
        <f t="shared" si="38"/>
        <v>386188956.06843787</v>
      </c>
    </row>
    <row r="45" spans="1:48" x14ac:dyDescent="0.15">
      <c r="C45" s="7">
        <v>3</v>
      </c>
      <c r="D45" s="7">
        <f t="shared" si="39"/>
        <v>-6.9232144794623203</v>
      </c>
      <c r="E45" s="10">
        <f t="shared" si="40"/>
        <v>-9.4068732407950293</v>
      </c>
      <c r="F45" s="7" t="s">
        <v>83</v>
      </c>
      <c r="G45" s="1">
        <v>4</v>
      </c>
      <c r="H45" s="9">
        <f t="shared" si="20"/>
        <v>-6.9232144794623203</v>
      </c>
      <c r="I45" s="9">
        <f t="shared" si="21"/>
        <v>266.22678552053765</v>
      </c>
      <c r="J45" s="9">
        <f t="shared" si="22"/>
        <v>6.8964332028162018E-3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233.00327730100844</v>
      </c>
      <c r="P45" s="9">
        <f t="shared" si="25"/>
        <v>1.6068915379436652</v>
      </c>
      <c r="Q45" s="12">
        <f t="shared" si="26"/>
        <v>0.38565396910647964</v>
      </c>
      <c r="R45" s="9">
        <f t="shared" si="27"/>
        <v>14.125500000000001</v>
      </c>
      <c r="S45" s="13">
        <f t="shared" si="28"/>
        <v>2.7301969424549901E-2</v>
      </c>
      <c r="T45" s="2">
        <f t="shared" si="29"/>
        <v>0.43</v>
      </c>
      <c r="U45" s="14">
        <f t="shared" si="30"/>
        <v>1.1739846852556458E-2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2.0159846852556458E-2</v>
      </c>
      <c r="AR45" s="9">
        <f t="shared" si="35"/>
        <v>136.875</v>
      </c>
      <c r="AS45" s="1">
        <f t="shared" si="36"/>
        <v>0.24</v>
      </c>
      <c r="AT45" s="1">
        <f t="shared" si="37"/>
        <v>119620.83333333333</v>
      </c>
      <c r="AU45" s="1">
        <f t="shared" si="38"/>
        <v>530767385.76217538</v>
      </c>
    </row>
    <row r="46" spans="1:48" x14ac:dyDescent="0.15">
      <c r="C46" s="7">
        <v>4</v>
      </c>
      <c r="D46" s="7">
        <f t="shared" si="39"/>
        <v>2.3256338136858901</v>
      </c>
      <c r="E46" s="10">
        <f t="shared" si="40"/>
        <v>-6.9232144794623203</v>
      </c>
      <c r="F46" s="7" t="s">
        <v>83</v>
      </c>
      <c r="G46" s="1">
        <v>5</v>
      </c>
      <c r="H46" s="9">
        <f t="shared" si="20"/>
        <v>2.3256338136858901</v>
      </c>
      <c r="I46" s="9">
        <f t="shared" si="21"/>
        <v>275.47563381368587</v>
      </c>
      <c r="J46" s="9">
        <f t="shared" si="22"/>
        <v>2.354514988229001E-2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219.82656647491157</v>
      </c>
      <c r="O46" s="9">
        <f t="shared" si="41"/>
        <v>70.426069288153172</v>
      </c>
      <c r="P46" s="9">
        <f t="shared" si="25"/>
        <v>1.6581923570101078</v>
      </c>
      <c r="Q46" s="12">
        <f t="shared" si="26"/>
        <v>0.39796616568242588</v>
      </c>
      <c r="R46" s="9">
        <f t="shared" si="27"/>
        <v>14.125500000000001</v>
      </c>
      <c r="S46" s="13">
        <f t="shared" si="28"/>
        <v>2.8173598505003422E-2</v>
      </c>
      <c r="T46" s="2">
        <f t="shared" si="29"/>
        <v>0.43</v>
      </c>
      <c r="U46" s="14">
        <f t="shared" si="30"/>
        <v>1.2114647357151471E-2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2.0534647357151471E-2</v>
      </c>
      <c r="AR46" s="9">
        <f t="shared" si="35"/>
        <v>136.875</v>
      </c>
      <c r="AS46" s="1">
        <f t="shared" si="36"/>
        <v>0.24</v>
      </c>
      <c r="AT46" s="1">
        <f t="shared" si="37"/>
        <v>119620.83333333333</v>
      </c>
      <c r="AU46" s="1">
        <f t="shared" si="38"/>
        <v>540635113.69985127</v>
      </c>
    </row>
    <row r="47" spans="1:48" x14ac:dyDescent="0.15">
      <c r="C47" s="7">
        <v>5</v>
      </c>
      <c r="D47" s="7">
        <f t="shared" si="39"/>
        <v>11.648778306502001</v>
      </c>
      <c r="E47" s="10">
        <f t="shared" si="40"/>
        <v>2.3256338136858901</v>
      </c>
      <c r="F47" s="7" t="s">
        <v>85</v>
      </c>
      <c r="G47" s="1">
        <v>6</v>
      </c>
      <c r="H47" s="9">
        <f t="shared" si="20"/>
        <v>11.648778306502001</v>
      </c>
      <c r="I47" s="9">
        <f t="shared" si="21"/>
        <v>284.79877830650196</v>
      </c>
      <c r="J47" s="9">
        <f t="shared" si="22"/>
        <v>7.4887162295721135E-2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127.62412693114308</v>
      </c>
      <c r="P47" s="9">
        <f t="shared" si="25"/>
        <v>9.5574087063422262</v>
      </c>
      <c r="Q47" s="12">
        <f t="shared" si="26"/>
        <v>2.2937780895221342</v>
      </c>
      <c r="R47" s="9">
        <f t="shared" si="27"/>
        <v>14.125500000000001</v>
      </c>
      <c r="S47" s="13">
        <f t="shared" si="28"/>
        <v>0.16238562100613319</v>
      </c>
      <c r="T47" s="2">
        <f t="shared" si="29"/>
        <v>0.43</v>
      </c>
      <c r="U47" s="14">
        <f t="shared" si="30"/>
        <v>6.9825817032637266E-2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7.8245817032637277E-2</v>
      </c>
      <c r="AR47" s="9">
        <f t="shared" si="35"/>
        <v>136.875</v>
      </c>
      <c r="AS47" s="1">
        <f t="shared" si="36"/>
        <v>0.24</v>
      </c>
      <c r="AT47" s="1">
        <f t="shared" si="37"/>
        <v>119620.83333333333</v>
      </c>
      <c r="AU47" s="1">
        <f t="shared" si="38"/>
        <v>2060051748.2587893</v>
      </c>
    </row>
    <row r="48" spans="1:48" x14ac:dyDescent="0.15">
      <c r="C48" s="7">
        <v>6</v>
      </c>
      <c r="D48" s="7">
        <f t="shared" si="39"/>
        <v>12.2046656891286</v>
      </c>
      <c r="E48" s="10">
        <f t="shared" si="40"/>
        <v>11.648778306502001</v>
      </c>
      <c r="F48" s="7" t="s">
        <v>83</v>
      </c>
      <c r="G48" s="1">
        <v>7</v>
      </c>
      <c r="H48" s="9">
        <f t="shared" si="20"/>
        <v>12.2046656891286</v>
      </c>
      <c r="I48" s="9">
        <f t="shared" si="21"/>
        <v>285.35466568912858</v>
      </c>
      <c r="J48" s="9">
        <f t="shared" si="22"/>
        <v>8.0044544290646891E-2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176.92296822480088</v>
      </c>
      <c r="P48" s="9">
        <f t="shared" si="25"/>
        <v>14.161718366102786</v>
      </c>
      <c r="Q48" s="12">
        <f t="shared" si="26"/>
        <v>3.3988124078646686</v>
      </c>
      <c r="R48" s="9">
        <f t="shared" si="27"/>
        <v>14.125500000000001</v>
      </c>
      <c r="S48" s="13">
        <f t="shared" si="28"/>
        <v>0.240615369924227</v>
      </c>
      <c r="T48" s="2">
        <f t="shared" si="29"/>
        <v>0.43</v>
      </c>
      <c r="U48" s="14">
        <f t="shared" si="30"/>
        <v>0.10346460906741761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0.11188460906741762</v>
      </c>
      <c r="AR48" s="9">
        <f t="shared" si="35"/>
        <v>136.875</v>
      </c>
      <c r="AS48" s="1">
        <f t="shared" si="36"/>
        <v>0.24</v>
      </c>
      <c r="AT48" s="1">
        <f t="shared" si="37"/>
        <v>119620.83333333333</v>
      </c>
      <c r="AU48" s="1">
        <f t="shared" si="38"/>
        <v>2945692092.6066308</v>
      </c>
    </row>
    <row r="49" spans="1:48" x14ac:dyDescent="0.15">
      <c r="C49" s="7">
        <v>7</v>
      </c>
      <c r="D49" s="7">
        <f t="shared" si="39"/>
        <v>18.7732165537677</v>
      </c>
      <c r="E49" s="10">
        <f t="shared" si="40"/>
        <v>12.2046656891286</v>
      </c>
      <c r="F49" s="7" t="s">
        <v>83</v>
      </c>
      <c r="G49" s="1">
        <v>8</v>
      </c>
      <c r="H49" s="9">
        <f t="shared" si="20"/>
        <v>18.7732165537677</v>
      </c>
      <c r="I49" s="9">
        <f t="shared" si="21"/>
        <v>291.9232165537677</v>
      </c>
      <c r="J49" s="9">
        <f t="shared" si="22"/>
        <v>0.17249259509211379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221.61749985869812</v>
      </c>
      <c r="P49" s="9">
        <f t="shared" si="25"/>
        <v>38.227377668453002</v>
      </c>
      <c r="Q49" s="12">
        <f t="shared" si="26"/>
        <v>9.1745706404287208</v>
      </c>
      <c r="R49" s="9">
        <f t="shared" si="27"/>
        <v>14.125500000000001</v>
      </c>
      <c r="S49" s="13">
        <f t="shared" si="28"/>
        <v>0.64950413368933635</v>
      </c>
      <c r="T49" s="2">
        <f t="shared" si="29"/>
        <v>0.43</v>
      </c>
      <c r="U49" s="14">
        <f t="shared" si="30"/>
        <v>0.27928677748641462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0.28770677748641466</v>
      </c>
      <c r="AR49" s="9">
        <f t="shared" si="35"/>
        <v>136.875</v>
      </c>
      <c r="AS49" s="1">
        <f t="shared" si="36"/>
        <v>0.24</v>
      </c>
      <c r="AT49" s="1">
        <f t="shared" si="37"/>
        <v>119620.83333333333</v>
      </c>
      <c r="AU49" s="1">
        <f t="shared" si="38"/>
        <v>7574728879.1114864</v>
      </c>
    </row>
    <row r="50" spans="1:48" x14ac:dyDescent="0.15">
      <c r="C50" s="7">
        <v>8</v>
      </c>
      <c r="D50" s="7">
        <f t="shared" si="39"/>
        <v>13.754244033369501</v>
      </c>
      <c r="E50" s="10">
        <f t="shared" si="40"/>
        <v>18.7732165537677</v>
      </c>
      <c r="F50" s="7" t="s">
        <v>83</v>
      </c>
      <c r="G50" s="1">
        <v>9</v>
      </c>
      <c r="H50" s="9">
        <f t="shared" si="20"/>
        <v>13.754244033369501</v>
      </c>
      <c r="I50" s="9">
        <f t="shared" si="21"/>
        <v>286.90424403336948</v>
      </c>
      <c r="J50" s="9">
        <f t="shared" si="22"/>
        <v>9.624294311796644E-2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242.2463721902451</v>
      </c>
      <c r="P50" s="9">
        <f t="shared" si="25"/>
        <v>23.314503819239487</v>
      </c>
      <c r="Q50" s="12">
        <f t="shared" si="26"/>
        <v>5.5954809166174764</v>
      </c>
      <c r="R50" s="9">
        <f t="shared" si="27"/>
        <v>14.125500000000001</v>
      </c>
      <c r="S50" s="13">
        <f t="shared" si="28"/>
        <v>0.39612621971735346</v>
      </c>
      <c r="T50" s="2">
        <f t="shared" si="29"/>
        <v>0.43</v>
      </c>
      <c r="U50" s="14">
        <f t="shared" si="30"/>
        <v>0.17033427447846197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0.17875427447846196</v>
      </c>
      <c r="AR50" s="9">
        <f t="shared" si="35"/>
        <v>136.875</v>
      </c>
      <c r="AS50" s="1">
        <f t="shared" si="36"/>
        <v>0.24</v>
      </c>
      <c r="AT50" s="1">
        <f t="shared" si="37"/>
        <v>119620.83333333333</v>
      </c>
      <c r="AU50" s="1">
        <f t="shared" si="38"/>
        <v>4706233120.3531094</v>
      </c>
    </row>
    <row r="51" spans="1:48" x14ac:dyDescent="0.15">
      <c r="C51" s="7">
        <v>9</v>
      </c>
      <c r="D51" s="7">
        <f t="shared" si="39"/>
        <v>9.4975638318278506</v>
      </c>
      <c r="E51" s="10">
        <f t="shared" si="40"/>
        <v>13.754244033369501</v>
      </c>
      <c r="F51" s="7" t="s">
        <v>83</v>
      </c>
      <c r="G51" s="1">
        <v>10</v>
      </c>
      <c r="H51" s="9">
        <f t="shared" si="20"/>
        <v>9.4975638318278506</v>
      </c>
      <c r="I51" s="9">
        <f t="shared" si="21"/>
        <v>282.64756383182782</v>
      </c>
      <c r="J51" s="9">
        <f t="shared" si="22"/>
        <v>5.7730013123675483E-2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277.78811837100562</v>
      </c>
      <c r="P51" s="9">
        <f t="shared" si="25"/>
        <v>16.036711719159275</v>
      </c>
      <c r="Q51" s="12">
        <f t="shared" si="26"/>
        <v>3.8488108125982259</v>
      </c>
      <c r="R51" s="9">
        <f t="shared" si="27"/>
        <v>14.125500000000001</v>
      </c>
      <c r="S51" s="13">
        <f t="shared" si="28"/>
        <v>0.27247253637734775</v>
      </c>
      <c r="T51" s="2">
        <f t="shared" si="29"/>
        <v>0.43</v>
      </c>
      <c r="U51" s="14">
        <f t="shared" si="30"/>
        <v>0.11716319064225954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0.12558319064225953</v>
      </c>
      <c r="AR51" s="9">
        <f t="shared" si="35"/>
        <v>136.875</v>
      </c>
      <c r="AS51" s="1">
        <f t="shared" si="36"/>
        <v>0.24</v>
      </c>
      <c r="AT51" s="1">
        <f t="shared" si="37"/>
        <v>119620.83333333333</v>
      </c>
      <c r="AU51" s="1">
        <f t="shared" si="38"/>
        <v>3306347626.565052</v>
      </c>
    </row>
    <row r="52" spans="1:48" x14ac:dyDescent="0.15">
      <c r="C52" s="7">
        <v>10</v>
      </c>
      <c r="D52" s="7">
        <f t="shared" si="39"/>
        <v>3.7068455921286798</v>
      </c>
      <c r="E52" s="10">
        <f t="shared" si="40"/>
        <v>9.4975638318278506</v>
      </c>
      <c r="F52" s="7" t="s">
        <v>83</v>
      </c>
      <c r="G52" s="1">
        <v>11</v>
      </c>
      <c r="H52" s="9">
        <f t="shared" si="20"/>
        <v>3.7068455921286798</v>
      </c>
      <c r="I52" s="9">
        <f t="shared" si="21"/>
        <v>276.85684559212865</v>
      </c>
      <c r="J52" s="9">
        <f t="shared" si="22"/>
        <v>2.8085529156859079E-2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248.66383631925405</v>
      </c>
      <c r="O52" s="9">
        <f t="shared" si="41"/>
        <v>71.94382033259231</v>
      </c>
      <c r="P52" s="9">
        <f t="shared" si="25"/>
        <v>2.0205802636068522</v>
      </c>
      <c r="Q52" s="12">
        <f t="shared" si="26"/>
        <v>0.48493926326564452</v>
      </c>
      <c r="R52" s="9">
        <f t="shared" si="27"/>
        <v>14.125500000000001</v>
      </c>
      <c r="S52" s="13">
        <f t="shared" si="28"/>
        <v>3.4330767991621144E-2</v>
      </c>
      <c r="T52" s="2">
        <f t="shared" si="29"/>
        <v>0.43</v>
      </c>
      <c r="U52" s="14">
        <f t="shared" si="30"/>
        <v>1.4762230236397092E-2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2.3182230236397091E-2</v>
      </c>
      <c r="AR52" s="9">
        <f t="shared" si="35"/>
        <v>136.875</v>
      </c>
      <c r="AS52" s="1">
        <f t="shared" si="36"/>
        <v>0.24</v>
      </c>
      <c r="AT52" s="1">
        <f t="shared" si="37"/>
        <v>119620.83333333333</v>
      </c>
      <c r="AU52" s="1">
        <f t="shared" si="38"/>
        <v>610340536.25010705</v>
      </c>
    </row>
    <row r="53" spans="1:48" x14ac:dyDescent="0.15">
      <c r="C53" s="7">
        <v>11</v>
      </c>
      <c r="D53" s="7">
        <f t="shared" si="39"/>
        <v>0.37955392198976001</v>
      </c>
      <c r="E53" s="10">
        <f t="shared" si="40"/>
        <v>3.7068455921286798</v>
      </c>
      <c r="F53" s="7" t="s">
        <v>85</v>
      </c>
      <c r="G53" s="1">
        <v>12</v>
      </c>
      <c r="H53" s="9">
        <f t="shared" si="20"/>
        <v>0.37955392198976001</v>
      </c>
      <c r="I53" s="9">
        <f t="shared" si="21"/>
        <v>273.52955392198976</v>
      </c>
      <c r="J53" s="9">
        <f t="shared" si="22"/>
        <v>1.8310015922224289E-2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128.77949006898547</v>
      </c>
      <c r="P53" s="9">
        <f t="shared" si="25"/>
        <v>2.3579545136190485</v>
      </c>
      <c r="Q53" s="12">
        <f t="shared" si="26"/>
        <v>0.56590908326857159</v>
      </c>
      <c r="R53" s="9">
        <f t="shared" si="27"/>
        <v>14.125500000000001</v>
      </c>
      <c r="S53" s="13">
        <f t="shared" si="28"/>
        <v>4.0062941720191959E-2</v>
      </c>
      <c r="T53" s="2">
        <f t="shared" si="29"/>
        <v>0.43</v>
      </c>
      <c r="U53" s="14">
        <f t="shared" si="30"/>
        <v>1.7227064939682544E-2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2.5647064939682544E-2</v>
      </c>
      <c r="AR53" s="9">
        <f t="shared" si="35"/>
        <v>136.875</v>
      </c>
      <c r="AS53" s="1">
        <f t="shared" si="36"/>
        <v>0.24</v>
      </c>
      <c r="AT53" s="1">
        <f t="shared" si="37"/>
        <v>119620.83333333333</v>
      </c>
      <c r="AU53" s="1">
        <f t="shared" si="38"/>
        <v>675234574.45222807</v>
      </c>
      <c r="AV53" s="1">
        <f>SUM(AU42:AU53)</f>
        <v>24080894113.841019</v>
      </c>
    </row>
    <row r="54" spans="1:48" x14ac:dyDescent="0.15">
      <c r="C54" s="7">
        <v>12</v>
      </c>
      <c r="D54" s="7">
        <f t="shared" si="39"/>
        <v>-4.3736097344093503</v>
      </c>
      <c r="E54" s="10">
        <f t="shared" si="40"/>
        <v>0.37955392198976001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-2.3066070033871</v>
      </c>
      <c r="E58" s="7"/>
      <c r="F58" s="7"/>
      <c r="G58" s="1">
        <v>1</v>
      </c>
      <c r="H58" s="9">
        <f t="shared" ref="H58:H69" si="42">E59</f>
        <v>-2.3066070033871</v>
      </c>
      <c r="I58" s="9">
        <f t="shared" ref="I58:I69" si="43">H58+273.15</f>
        <v>270.84339299661286</v>
      </c>
      <c r="J58" s="9">
        <f t="shared" ref="J58:J69" si="44">EXP(($C$15*(I58-$C$13))/($C$16*I58*$C$13))</f>
        <v>1.2863670667796048E-2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1.2833655436237858E-3</v>
      </c>
      <c r="Q58" s="12">
        <f t="shared" ref="Q58:Q69" si="48">P58*$B$60</f>
        <v>2.438394532885193E-4</v>
      </c>
      <c r="R58" s="9">
        <f t="shared" ref="R58:R69" si="49">L58*$B$60</f>
        <v>1.8955666666666669E-2</v>
      </c>
      <c r="S58" s="13">
        <f t="shared" ref="S58:S69" si="50">Q58/R58</f>
        <v>1.2863670667796047E-2</v>
      </c>
      <c r="T58" s="2">
        <f t="shared" ref="T58:T69" si="51">$B$59/100</f>
        <v>0.01</v>
      </c>
      <c r="U58" s="14">
        <f t="shared" ref="U58:U69" si="52">S58*T58</f>
        <v>1.2863670667796046E-4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1.2128636706677961E-2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0</v>
      </c>
      <c r="AU58" s="1">
        <f t="shared" ref="AU58:AU69" si="59">AT58*10000*AS58*0.67*AR58*AQ58</f>
        <v>0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-6.8980761201492697</v>
      </c>
      <c r="E59" s="10">
        <f t="shared" ref="E59:E70" si="61">D58</f>
        <v>-2.3066070033871</v>
      </c>
      <c r="F59" s="7" t="s">
        <v>83</v>
      </c>
      <c r="G59" s="1">
        <v>2</v>
      </c>
      <c r="H59" s="9">
        <f t="shared" si="42"/>
        <v>-6.8980761201492697</v>
      </c>
      <c r="I59" s="9">
        <f t="shared" si="43"/>
        <v>266.25192387985072</v>
      </c>
      <c r="J59" s="9">
        <f t="shared" si="44"/>
        <v>6.920288386797464E-3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0.19824996778970955</v>
      </c>
      <c r="P59" s="9">
        <f t="shared" si="47"/>
        <v>1.3719469497780984E-3</v>
      </c>
      <c r="Q59" s="12">
        <f t="shared" si="48"/>
        <v>2.6066992045783869E-4</v>
      </c>
      <c r="R59" s="9">
        <f t="shared" si="49"/>
        <v>1.8955666666666669E-2</v>
      </c>
      <c r="S59" s="13">
        <f t="shared" si="50"/>
        <v>1.3751556462860991E-2</v>
      </c>
      <c r="T59" s="2">
        <f t="shared" si="51"/>
        <v>0.01</v>
      </c>
      <c r="U59" s="14">
        <f t="shared" si="52"/>
        <v>1.375155646286099E-4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1.2137515564628611E-2</v>
      </c>
      <c r="AR59" s="9">
        <f t="shared" si="56"/>
        <v>9.9766666666666666</v>
      </c>
      <c r="AS59" s="1">
        <f t="shared" si="57"/>
        <v>0.19</v>
      </c>
      <c r="AT59" s="1">
        <f t="shared" si="58"/>
        <v>0</v>
      </c>
      <c r="AU59" s="1">
        <f t="shared" si="59"/>
        <v>0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-9.4068732407950293</v>
      </c>
      <c r="E60" s="10">
        <f t="shared" si="61"/>
        <v>-6.8980761201492697</v>
      </c>
      <c r="F60" s="7" t="s">
        <v>83</v>
      </c>
      <c r="G60" s="1">
        <v>3</v>
      </c>
      <c r="H60" s="9">
        <f t="shared" si="42"/>
        <v>-9.4068732407950293</v>
      </c>
      <c r="I60" s="9">
        <f t="shared" si="43"/>
        <v>263.74312675920493</v>
      </c>
      <c r="J60" s="9">
        <f t="shared" si="44"/>
        <v>4.8870806095433995E-3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0.29664468750659811</v>
      </c>
      <c r="P60" s="9">
        <f t="shared" si="47"/>
        <v>1.4497265002375568E-3</v>
      </c>
      <c r="Q60" s="12">
        <f t="shared" si="48"/>
        <v>2.7544803504513582E-4</v>
      </c>
      <c r="R60" s="9">
        <f t="shared" si="49"/>
        <v>1.8955666666666669E-2</v>
      </c>
      <c r="S60" s="13">
        <f t="shared" si="50"/>
        <v>1.4531171068201371E-2</v>
      </c>
      <c r="T60" s="2">
        <f t="shared" si="51"/>
        <v>0.01</v>
      </c>
      <c r="U60" s="14">
        <f t="shared" si="52"/>
        <v>1.4531171068201372E-4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1.2145311710682014E-2</v>
      </c>
      <c r="AR60" s="9">
        <f t="shared" si="56"/>
        <v>9.9766666666666666</v>
      </c>
      <c r="AS60" s="1">
        <f t="shared" si="57"/>
        <v>0.19</v>
      </c>
      <c r="AT60" s="1">
        <f t="shared" si="58"/>
        <v>0</v>
      </c>
      <c r="AU60" s="1">
        <f t="shared" si="59"/>
        <v>0</v>
      </c>
    </row>
    <row r="61" spans="1:48" x14ac:dyDescent="0.15">
      <c r="C61" s="7">
        <v>3</v>
      </c>
      <c r="D61" s="7">
        <f t="shared" si="60"/>
        <v>-6.9232144794623203</v>
      </c>
      <c r="E61" s="10">
        <f t="shared" si="61"/>
        <v>-9.4068732407950293</v>
      </c>
      <c r="F61" s="7" t="s">
        <v>83</v>
      </c>
      <c r="G61" s="1">
        <v>4</v>
      </c>
      <c r="H61" s="9">
        <f t="shared" si="42"/>
        <v>-6.9232144794623203</v>
      </c>
      <c r="I61" s="9">
        <f t="shared" si="43"/>
        <v>266.22678552053765</v>
      </c>
      <c r="J61" s="9">
        <f t="shared" si="44"/>
        <v>6.8964332028162018E-3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0.39496162767302723</v>
      </c>
      <c r="P61" s="9">
        <f t="shared" si="47"/>
        <v>2.7238264829225955E-3</v>
      </c>
      <c r="Q61" s="12">
        <f t="shared" si="48"/>
        <v>5.175270317552931E-4</v>
      </c>
      <c r="R61" s="9">
        <f t="shared" si="49"/>
        <v>1.8955666666666669E-2</v>
      </c>
      <c r="S61" s="13">
        <f t="shared" si="50"/>
        <v>2.7301969424549898E-2</v>
      </c>
      <c r="T61" s="2">
        <f t="shared" si="51"/>
        <v>0.01</v>
      </c>
      <c r="U61" s="14">
        <f t="shared" si="52"/>
        <v>2.7301969424549898E-4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1.2273019694245499E-2</v>
      </c>
      <c r="AR61" s="9">
        <f t="shared" si="56"/>
        <v>9.9766666666666666</v>
      </c>
      <c r="AS61" s="1">
        <f t="shared" si="57"/>
        <v>0.19</v>
      </c>
      <c r="AT61" s="1">
        <f t="shared" si="58"/>
        <v>0</v>
      </c>
      <c r="AU61" s="1">
        <f t="shared" si="59"/>
        <v>0</v>
      </c>
    </row>
    <row r="62" spans="1:48" x14ac:dyDescent="0.15">
      <c r="C62" s="7">
        <v>4</v>
      </c>
      <c r="D62" s="7">
        <f t="shared" si="60"/>
        <v>2.3256338136858901</v>
      </c>
      <c r="E62" s="10">
        <f t="shared" si="61"/>
        <v>-6.9232144794623203</v>
      </c>
      <c r="F62" s="7" t="s">
        <v>83</v>
      </c>
      <c r="G62" s="1">
        <v>5</v>
      </c>
      <c r="H62" s="9">
        <f t="shared" si="42"/>
        <v>2.3256338136858901</v>
      </c>
      <c r="I62" s="9">
        <f t="shared" si="43"/>
        <v>275.47563381368587</v>
      </c>
      <c r="J62" s="9">
        <f t="shared" si="44"/>
        <v>2.354514988229001E-2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0.3726259111305994</v>
      </c>
      <c r="O62" s="9">
        <f t="shared" si="62"/>
        <v>0.11937855672617192</v>
      </c>
      <c r="P62" s="9">
        <f t="shared" si="47"/>
        <v>2.8107860108491783E-3</v>
      </c>
      <c r="Q62" s="12">
        <f t="shared" si="48"/>
        <v>5.3404934206134386E-4</v>
      </c>
      <c r="R62" s="9">
        <f t="shared" si="49"/>
        <v>1.8955666666666669E-2</v>
      </c>
      <c r="S62" s="13">
        <f t="shared" si="50"/>
        <v>2.8173598505003453E-2</v>
      </c>
      <c r="T62" s="2">
        <f t="shared" si="51"/>
        <v>0.01</v>
      </c>
      <c r="U62" s="14">
        <f t="shared" si="52"/>
        <v>2.8173598505003451E-4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1.2281735985050035E-2</v>
      </c>
      <c r="AR62" s="9">
        <f t="shared" si="56"/>
        <v>9.9766666666666666</v>
      </c>
      <c r="AS62" s="1">
        <f t="shared" si="57"/>
        <v>0.19</v>
      </c>
      <c r="AT62" s="1">
        <f t="shared" si="58"/>
        <v>0</v>
      </c>
      <c r="AU62" s="1">
        <f t="shared" si="59"/>
        <v>0</v>
      </c>
    </row>
    <row r="63" spans="1:48" x14ac:dyDescent="0.15">
      <c r="C63" s="7">
        <v>5</v>
      </c>
      <c r="D63" s="7">
        <f t="shared" si="60"/>
        <v>11.648778306502001</v>
      </c>
      <c r="E63" s="10">
        <f t="shared" si="61"/>
        <v>2.3256338136858901</v>
      </c>
      <c r="F63" s="7" t="s">
        <v>85</v>
      </c>
      <c r="G63" s="1">
        <v>6</v>
      </c>
      <c r="H63" s="9">
        <f t="shared" si="42"/>
        <v>11.648778306502001</v>
      </c>
      <c r="I63" s="9">
        <f t="shared" si="43"/>
        <v>284.79877830650196</v>
      </c>
      <c r="J63" s="9">
        <f t="shared" si="44"/>
        <v>7.4887162295721135E-2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0.21633443738198943</v>
      </c>
      <c r="P63" s="9">
        <f t="shared" si="47"/>
        <v>1.6200672122378565E-2</v>
      </c>
      <c r="Q63" s="12">
        <f t="shared" si="48"/>
        <v>3.0781277032519276E-3</v>
      </c>
      <c r="R63" s="9">
        <f t="shared" si="49"/>
        <v>1.8955666666666669E-2</v>
      </c>
      <c r="S63" s="13">
        <f t="shared" si="50"/>
        <v>0.1623856210061333</v>
      </c>
      <c r="T63" s="2">
        <f t="shared" si="51"/>
        <v>0.01</v>
      </c>
      <c r="U63" s="14">
        <f t="shared" si="52"/>
        <v>1.623856210061333E-3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1.3623856210061333E-2</v>
      </c>
      <c r="AR63" s="9">
        <f t="shared" si="56"/>
        <v>9.9766666666666666</v>
      </c>
      <c r="AS63" s="1">
        <f t="shared" si="57"/>
        <v>0.19</v>
      </c>
      <c r="AT63" s="1">
        <f t="shared" si="58"/>
        <v>0</v>
      </c>
      <c r="AU63" s="1">
        <f t="shared" si="59"/>
        <v>0</v>
      </c>
    </row>
    <row r="64" spans="1:48" x14ac:dyDescent="0.15">
      <c r="C64" s="7">
        <v>6</v>
      </c>
      <c r="D64" s="7">
        <f t="shared" si="60"/>
        <v>12.2046656891286</v>
      </c>
      <c r="E64" s="10">
        <f t="shared" si="61"/>
        <v>11.648778306502001</v>
      </c>
      <c r="F64" s="7" t="s">
        <v>83</v>
      </c>
      <c r="G64" s="1">
        <v>7</v>
      </c>
      <c r="H64" s="9">
        <f t="shared" si="42"/>
        <v>12.2046656891286</v>
      </c>
      <c r="I64" s="9">
        <f t="shared" si="43"/>
        <v>285.35466568912858</v>
      </c>
      <c r="J64" s="9">
        <f t="shared" si="44"/>
        <v>8.0044544290646891E-2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0.29990043192627752</v>
      </c>
      <c r="P64" s="9">
        <f t="shared" si="47"/>
        <v>2.4005393406107054E-2</v>
      </c>
      <c r="Q64" s="12">
        <f t="shared" si="48"/>
        <v>4.56102474716034E-3</v>
      </c>
      <c r="R64" s="9">
        <f t="shared" si="49"/>
        <v>1.8955666666666669E-2</v>
      </c>
      <c r="S64" s="13">
        <f t="shared" si="50"/>
        <v>0.24061536992422702</v>
      </c>
      <c r="T64" s="2">
        <f t="shared" si="51"/>
        <v>0.01</v>
      </c>
      <c r="U64" s="14">
        <f t="shared" si="52"/>
        <v>2.4061536992422703E-3</v>
      </c>
      <c r="V64" s="13"/>
      <c r="W64" s="2"/>
      <c r="X64" s="14"/>
      <c r="Y64" s="2">
        <v>0.02</v>
      </c>
      <c r="Z64" s="2">
        <v>0.21</v>
      </c>
      <c r="AA64" s="2">
        <f t="shared" si="53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4"/>
        <v>7.8000000000000005E-3</v>
      </c>
      <c r="AQ64" s="1">
        <f t="shared" si="55"/>
        <v>1.440615369924227E-2</v>
      </c>
      <c r="AR64" s="9">
        <f t="shared" si="56"/>
        <v>9.9766666666666666</v>
      </c>
      <c r="AS64" s="1">
        <f t="shared" si="57"/>
        <v>0.19</v>
      </c>
      <c r="AT64" s="1">
        <f t="shared" si="58"/>
        <v>0</v>
      </c>
      <c r="AU64" s="1">
        <f t="shared" si="59"/>
        <v>0</v>
      </c>
    </row>
    <row r="65" spans="1:48" x14ac:dyDescent="0.15">
      <c r="C65" s="7">
        <v>7</v>
      </c>
      <c r="D65" s="7">
        <f t="shared" si="60"/>
        <v>18.7732165537677</v>
      </c>
      <c r="E65" s="10">
        <f t="shared" si="61"/>
        <v>12.2046656891286</v>
      </c>
      <c r="F65" s="7" t="s">
        <v>83</v>
      </c>
      <c r="G65" s="1">
        <v>8</v>
      </c>
      <c r="H65" s="9">
        <f t="shared" si="42"/>
        <v>18.7732165537677</v>
      </c>
      <c r="I65" s="9">
        <f t="shared" si="43"/>
        <v>291.9232165537677</v>
      </c>
      <c r="J65" s="9">
        <f t="shared" si="44"/>
        <v>0.17249259509211379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0.37566170518683711</v>
      </c>
      <c r="P65" s="9">
        <f t="shared" si="47"/>
        <v>6.4798862404406118E-2</v>
      </c>
      <c r="Q65" s="12">
        <f t="shared" si="48"/>
        <v>1.2311783856837163E-2</v>
      </c>
      <c r="R65" s="9">
        <f t="shared" si="49"/>
        <v>1.8955666666666669E-2</v>
      </c>
      <c r="S65" s="13">
        <f t="shared" si="50"/>
        <v>0.64950413368933624</v>
      </c>
      <c r="T65" s="2">
        <f t="shared" si="51"/>
        <v>0.01</v>
      </c>
      <c r="U65" s="14">
        <f t="shared" si="52"/>
        <v>6.4950413368933622E-3</v>
      </c>
      <c r="V65" s="13"/>
      <c r="W65" s="2"/>
      <c r="X65" s="14"/>
      <c r="Y65" s="2">
        <v>0.02</v>
      </c>
      <c r="Z65" s="2">
        <v>0.21</v>
      </c>
      <c r="AA65" s="2">
        <f t="shared" si="53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4"/>
        <v>7.8000000000000005E-3</v>
      </c>
      <c r="AQ65" s="1">
        <f t="shared" si="55"/>
        <v>1.8495041336893364E-2</v>
      </c>
      <c r="AR65" s="9">
        <f t="shared" si="56"/>
        <v>9.9766666666666666</v>
      </c>
      <c r="AS65" s="1">
        <f t="shared" si="57"/>
        <v>0.19</v>
      </c>
      <c r="AT65" s="1">
        <f t="shared" si="58"/>
        <v>0</v>
      </c>
      <c r="AU65" s="1">
        <f t="shared" si="59"/>
        <v>0</v>
      </c>
    </row>
    <row r="66" spans="1:48" x14ac:dyDescent="0.15">
      <c r="C66" s="7">
        <v>8</v>
      </c>
      <c r="D66" s="7">
        <f t="shared" si="60"/>
        <v>13.754244033369501</v>
      </c>
      <c r="E66" s="10">
        <f t="shared" si="61"/>
        <v>18.7732165537677</v>
      </c>
      <c r="F66" s="7" t="s">
        <v>83</v>
      </c>
      <c r="G66" s="1">
        <v>9</v>
      </c>
      <c r="H66" s="9">
        <f t="shared" si="42"/>
        <v>13.754244033369501</v>
      </c>
      <c r="I66" s="9">
        <f t="shared" si="43"/>
        <v>286.90424403336948</v>
      </c>
      <c r="J66" s="9">
        <f t="shared" si="44"/>
        <v>9.624294311796644E-2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0.41062950944909765</v>
      </c>
      <c r="P66" s="9">
        <f t="shared" si="47"/>
        <v>3.952019252046797E-2</v>
      </c>
      <c r="Q66" s="12">
        <f t="shared" si="48"/>
        <v>7.5088365788889147E-3</v>
      </c>
      <c r="R66" s="9">
        <f t="shared" si="49"/>
        <v>1.8955666666666669E-2</v>
      </c>
      <c r="S66" s="13">
        <f t="shared" si="50"/>
        <v>0.39612621971735351</v>
      </c>
      <c r="T66" s="2">
        <f t="shared" si="51"/>
        <v>0.01</v>
      </c>
      <c r="U66" s="14">
        <f t="shared" si="52"/>
        <v>3.9612621971735354E-3</v>
      </c>
      <c r="V66" s="13"/>
      <c r="W66" s="2"/>
      <c r="X66" s="14"/>
      <c r="Y66" s="2">
        <v>0.02</v>
      </c>
      <c r="Z66" s="2">
        <v>0.21</v>
      </c>
      <c r="AA66" s="2">
        <f t="shared" si="53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4"/>
        <v>7.8000000000000005E-3</v>
      </c>
      <c r="AQ66" s="1">
        <f t="shared" si="55"/>
        <v>1.5961262197173535E-2</v>
      </c>
      <c r="AR66" s="9">
        <f t="shared" si="56"/>
        <v>9.9766666666666666</v>
      </c>
      <c r="AS66" s="1">
        <f t="shared" si="57"/>
        <v>0.19</v>
      </c>
      <c r="AT66" s="1">
        <f t="shared" si="58"/>
        <v>0</v>
      </c>
      <c r="AU66" s="1">
        <f t="shared" si="59"/>
        <v>0</v>
      </c>
    </row>
    <row r="67" spans="1:48" x14ac:dyDescent="0.15">
      <c r="C67" s="7">
        <v>9</v>
      </c>
      <c r="D67" s="7">
        <f t="shared" si="60"/>
        <v>9.4975638318278506</v>
      </c>
      <c r="E67" s="10">
        <f t="shared" si="61"/>
        <v>13.754244033369501</v>
      </c>
      <c r="F67" s="7" t="s">
        <v>83</v>
      </c>
      <c r="G67" s="1">
        <v>10</v>
      </c>
      <c r="H67" s="9">
        <f t="shared" si="42"/>
        <v>9.4975638318278506</v>
      </c>
      <c r="I67" s="9">
        <f t="shared" si="43"/>
        <v>282.64756383182782</v>
      </c>
      <c r="J67" s="9">
        <f t="shared" si="44"/>
        <v>5.7730013123675483E-2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0.47087598359529631</v>
      </c>
      <c r="P67" s="9">
        <f t="shared" si="47"/>
        <v>2.7183676712580058E-2</v>
      </c>
      <c r="Q67" s="12">
        <f t="shared" si="48"/>
        <v>5.1648985753902114E-3</v>
      </c>
      <c r="R67" s="9">
        <f t="shared" si="49"/>
        <v>1.8955666666666669E-2</v>
      </c>
      <c r="S67" s="13">
        <f t="shared" si="50"/>
        <v>0.2724725363773477</v>
      </c>
      <c r="T67" s="2">
        <f t="shared" si="51"/>
        <v>0.01</v>
      </c>
      <c r="U67" s="14">
        <f t="shared" si="52"/>
        <v>2.7247253637734769E-3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1.4724725363773478E-2</v>
      </c>
      <c r="AR67" s="9">
        <f t="shared" si="56"/>
        <v>9.9766666666666666</v>
      </c>
      <c r="AS67" s="1">
        <f t="shared" si="57"/>
        <v>0.19</v>
      </c>
      <c r="AT67" s="1">
        <f t="shared" si="58"/>
        <v>0</v>
      </c>
      <c r="AU67" s="1">
        <f t="shared" si="59"/>
        <v>0</v>
      </c>
    </row>
    <row r="68" spans="1:48" x14ac:dyDescent="0.15">
      <c r="C68" s="7">
        <v>10</v>
      </c>
      <c r="D68" s="7">
        <f t="shared" si="60"/>
        <v>3.7068455921286798</v>
      </c>
      <c r="E68" s="10">
        <f t="shared" si="61"/>
        <v>9.4975638318278506</v>
      </c>
      <c r="F68" s="7" t="s">
        <v>83</v>
      </c>
      <c r="G68" s="1">
        <v>11</v>
      </c>
      <c r="H68" s="9">
        <f t="shared" si="42"/>
        <v>3.7068455921286798</v>
      </c>
      <c r="I68" s="9">
        <f t="shared" si="43"/>
        <v>276.85684559212865</v>
      </c>
      <c r="J68" s="9">
        <f t="shared" si="44"/>
        <v>2.8085529156859079E-2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0.42150769153858042</v>
      </c>
      <c r="O68" s="9">
        <f t="shared" si="62"/>
        <v>0.12195128201080258</v>
      </c>
      <c r="P68" s="9">
        <f t="shared" si="47"/>
        <v>3.42506628663074E-3</v>
      </c>
      <c r="Q68" s="12">
        <f t="shared" si="48"/>
        <v>6.5076259445984066E-4</v>
      </c>
      <c r="R68" s="9">
        <f t="shared" si="49"/>
        <v>1.8955666666666669E-2</v>
      </c>
      <c r="S68" s="13">
        <f t="shared" si="50"/>
        <v>3.4330767991621179E-2</v>
      </c>
      <c r="T68" s="2">
        <f t="shared" si="51"/>
        <v>0.01</v>
      </c>
      <c r="U68" s="14">
        <f t="shared" si="52"/>
        <v>3.4330767991621182E-4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1.2343307679916211E-2</v>
      </c>
      <c r="AR68" s="9">
        <f t="shared" si="56"/>
        <v>9.9766666666666666</v>
      </c>
      <c r="AS68" s="1">
        <f t="shared" si="57"/>
        <v>0.19</v>
      </c>
      <c r="AT68" s="1">
        <f t="shared" si="58"/>
        <v>0</v>
      </c>
      <c r="AU68" s="1">
        <f t="shared" si="59"/>
        <v>0</v>
      </c>
    </row>
    <row r="69" spans="1:48" x14ac:dyDescent="0.15">
      <c r="C69" s="7">
        <v>11</v>
      </c>
      <c r="D69" s="7">
        <f t="shared" si="60"/>
        <v>0.37955392198976001</v>
      </c>
      <c r="E69" s="10">
        <f t="shared" si="61"/>
        <v>3.7068455921286798</v>
      </c>
      <c r="F69" s="7" t="s">
        <v>85</v>
      </c>
      <c r="G69" s="1">
        <v>12</v>
      </c>
      <c r="H69" s="9">
        <f t="shared" si="42"/>
        <v>0.37955392198976001</v>
      </c>
      <c r="I69" s="9">
        <f t="shared" si="43"/>
        <v>273.52955392198976</v>
      </c>
      <c r="J69" s="9">
        <f t="shared" si="44"/>
        <v>1.8310015922224289E-2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0.21829288239083849</v>
      </c>
      <c r="P69" s="9">
        <f t="shared" si="47"/>
        <v>3.9969461522844866E-3</v>
      </c>
      <c r="Q69" s="12">
        <f t="shared" si="48"/>
        <v>7.594197689340525E-4</v>
      </c>
      <c r="R69" s="9">
        <f t="shared" si="49"/>
        <v>1.8955666666666669E-2</v>
      </c>
      <c r="S69" s="13">
        <f t="shared" si="50"/>
        <v>4.006294172019198E-2</v>
      </c>
      <c r="T69" s="2">
        <f t="shared" si="51"/>
        <v>0.01</v>
      </c>
      <c r="U69" s="14">
        <f t="shared" si="52"/>
        <v>4.0062941720191982E-4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1.240062941720192E-2</v>
      </c>
      <c r="AR69" s="9">
        <f t="shared" si="56"/>
        <v>9.9766666666666666</v>
      </c>
      <c r="AS69" s="1">
        <f t="shared" si="57"/>
        <v>0.19</v>
      </c>
      <c r="AT69" s="1">
        <f t="shared" si="58"/>
        <v>0</v>
      </c>
      <c r="AU69" s="1">
        <f t="shared" si="59"/>
        <v>0</v>
      </c>
      <c r="AV69" s="1">
        <f>SUM(AU58:AU69)</f>
        <v>0</v>
      </c>
    </row>
    <row r="70" spans="1:48" x14ac:dyDescent="0.15">
      <c r="C70" s="7">
        <v>12</v>
      </c>
      <c r="D70" s="7">
        <f t="shared" si="60"/>
        <v>-4.3736097344093503</v>
      </c>
      <c r="E70" s="10">
        <f t="shared" si="61"/>
        <v>0.37955392198976001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-2.3066070033871</v>
      </c>
      <c r="E73" s="7"/>
      <c r="F73" s="7"/>
      <c r="G73" s="1">
        <v>1</v>
      </c>
      <c r="H73" s="9">
        <f t="shared" ref="H73:H84" si="63">E74</f>
        <v>-2.3066070033871</v>
      </c>
      <c r="I73" s="9">
        <f t="shared" ref="I73:I84" si="64">H73+273.15</f>
        <v>270.84339299661286</v>
      </c>
      <c r="J73" s="9">
        <f t="shared" ref="J73:J84" si="65">EXP(($C$15*(I73-$C$13))/($C$16*I73*$C$13))</f>
        <v>1.2863670667796048E-2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1.4085719381236675E-3</v>
      </c>
      <c r="Q73" s="12">
        <f t="shared" ref="Q73:Q84" si="69">P73*$B$75</f>
        <v>2.5354294886226013E-4</v>
      </c>
      <c r="R73" s="9">
        <f t="shared" ref="R73:R84" si="70">L73*$B$75</f>
        <v>1.9710000000000002E-2</v>
      </c>
      <c r="S73" s="13">
        <f t="shared" ref="S73:S84" si="71">Q73/R73</f>
        <v>1.2863670667796048E-2</v>
      </c>
      <c r="T73" s="2">
        <f t="shared" ref="T73:T84" si="72">$B$74/100</f>
        <v>0.01</v>
      </c>
      <c r="U73" s="14">
        <f t="shared" ref="U73:U84" si="73">S73*T73</f>
        <v>1.2863670667796049E-4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1.2728636706677961E-2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933.33333333333337</v>
      </c>
      <c r="AU73" s="1">
        <f t="shared" ref="AU73:AU84" si="80">AT73*10000*AS73*0.67*AR73*AQ73</f>
        <v>156884.52057355203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-6.8980761201492697</v>
      </c>
      <c r="E74" s="10">
        <f t="shared" ref="E74:E85" si="82">D73</f>
        <v>-2.3066070033871</v>
      </c>
      <c r="F74" s="7" t="s">
        <v>83</v>
      </c>
      <c r="G74" s="1">
        <v>2</v>
      </c>
      <c r="H74" s="9">
        <f t="shared" si="63"/>
        <v>-6.8980761201492697</v>
      </c>
      <c r="I74" s="9">
        <f t="shared" si="64"/>
        <v>266.25192387985072</v>
      </c>
      <c r="J74" s="9">
        <f t="shared" si="65"/>
        <v>6.920288386797464E-3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0.21759142806187637</v>
      </c>
      <c r="P74" s="9">
        <f t="shared" si="68"/>
        <v>1.5057954326832788E-3</v>
      </c>
      <c r="Q74" s="12">
        <f t="shared" si="69"/>
        <v>2.7104317788299018E-4</v>
      </c>
      <c r="R74" s="9">
        <f t="shared" si="70"/>
        <v>1.9710000000000002E-2</v>
      </c>
      <c r="S74" s="13">
        <f t="shared" si="71"/>
        <v>1.3751556462860992E-2</v>
      </c>
      <c r="T74" s="2">
        <f t="shared" si="72"/>
        <v>0.01</v>
      </c>
      <c r="U74" s="14">
        <f t="shared" si="73"/>
        <v>1.3751556462860993E-4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1.2737515564628611E-2</v>
      </c>
      <c r="AR74" s="9">
        <f t="shared" si="77"/>
        <v>10.950000000000001</v>
      </c>
      <c r="AS74" s="1">
        <f t="shared" si="78"/>
        <v>0.18</v>
      </c>
      <c r="AT74" s="1">
        <f t="shared" si="79"/>
        <v>933.33333333333337</v>
      </c>
      <c r="AU74" s="1">
        <f t="shared" si="80"/>
        <v>156993.95533902833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-9.4068732407950293</v>
      </c>
      <c r="E75" s="10">
        <f t="shared" si="82"/>
        <v>-6.8980761201492697</v>
      </c>
      <c r="F75" s="7" t="s">
        <v>83</v>
      </c>
      <c r="G75" s="1">
        <v>3</v>
      </c>
      <c r="H75" s="9">
        <f t="shared" si="63"/>
        <v>-9.4068732407950293</v>
      </c>
      <c r="I75" s="9">
        <f t="shared" si="64"/>
        <v>263.74312675920493</v>
      </c>
      <c r="J75" s="9">
        <f t="shared" si="65"/>
        <v>4.8870806095433995E-3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0.32558563262919316</v>
      </c>
      <c r="P75" s="9">
        <f t="shared" si="68"/>
        <v>1.5911632319680507E-3</v>
      </c>
      <c r="Q75" s="12">
        <f t="shared" si="69"/>
        <v>2.8640938175424909E-4</v>
      </c>
      <c r="R75" s="9">
        <f t="shared" si="70"/>
        <v>1.9710000000000002E-2</v>
      </c>
      <c r="S75" s="13">
        <f t="shared" si="71"/>
        <v>1.4531171068201372E-2</v>
      </c>
      <c r="T75" s="2">
        <f t="shared" si="72"/>
        <v>0.01</v>
      </c>
      <c r="U75" s="14">
        <f t="shared" si="73"/>
        <v>1.4531171068201372E-4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1.2745311710682014E-2</v>
      </c>
      <c r="AR75" s="9">
        <f t="shared" si="77"/>
        <v>10.950000000000001</v>
      </c>
      <c r="AS75" s="1">
        <f t="shared" si="78"/>
        <v>0.18</v>
      </c>
      <c r="AT75" s="1">
        <f t="shared" si="79"/>
        <v>933.33333333333337</v>
      </c>
      <c r="AU75" s="1">
        <f t="shared" si="80"/>
        <v>157090.04533390325</v>
      </c>
    </row>
    <row r="76" spans="1:48" x14ac:dyDescent="0.15">
      <c r="C76" s="7">
        <v>3</v>
      </c>
      <c r="D76" s="7">
        <f t="shared" si="81"/>
        <v>-6.9232144794623203</v>
      </c>
      <c r="E76" s="10">
        <f t="shared" si="82"/>
        <v>-9.4068732407950293</v>
      </c>
      <c r="F76" s="7" t="s">
        <v>83</v>
      </c>
      <c r="G76" s="1">
        <v>4</v>
      </c>
      <c r="H76" s="9">
        <f t="shared" si="63"/>
        <v>-6.9232144794623203</v>
      </c>
      <c r="I76" s="9">
        <f t="shared" si="64"/>
        <v>266.22678552053765</v>
      </c>
      <c r="J76" s="9">
        <f t="shared" si="65"/>
        <v>6.8964332028162018E-3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0.43349446939722514</v>
      </c>
      <c r="P76" s="9">
        <f t="shared" si="68"/>
        <v>2.9895656519882152E-3</v>
      </c>
      <c r="Q76" s="12">
        <f t="shared" si="69"/>
        <v>5.3812181735787867E-4</v>
      </c>
      <c r="R76" s="9">
        <f t="shared" si="70"/>
        <v>1.9710000000000002E-2</v>
      </c>
      <c r="S76" s="13">
        <f t="shared" si="71"/>
        <v>2.7301969424549904E-2</v>
      </c>
      <c r="T76" s="2">
        <f t="shared" si="72"/>
        <v>0.01</v>
      </c>
      <c r="U76" s="14">
        <f t="shared" si="73"/>
        <v>2.7301969424549903E-4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1.2873019694245499E-2</v>
      </c>
      <c r="AR76" s="9">
        <f t="shared" si="77"/>
        <v>10.950000000000001</v>
      </c>
      <c r="AS76" s="1">
        <f t="shared" si="78"/>
        <v>0.18</v>
      </c>
      <c r="AT76" s="1">
        <f t="shared" si="79"/>
        <v>933.33333333333337</v>
      </c>
      <c r="AU76" s="1">
        <f t="shared" si="80"/>
        <v>158664.08709787796</v>
      </c>
    </row>
    <row r="77" spans="1:48" x14ac:dyDescent="0.15">
      <c r="C77" s="7">
        <v>4</v>
      </c>
      <c r="D77" s="7">
        <f t="shared" si="81"/>
        <v>2.3256338136858901</v>
      </c>
      <c r="E77" s="10">
        <f t="shared" si="82"/>
        <v>-6.9232144794623203</v>
      </c>
      <c r="F77" s="7" t="s">
        <v>83</v>
      </c>
      <c r="G77" s="1">
        <v>5</v>
      </c>
      <c r="H77" s="9">
        <f t="shared" si="63"/>
        <v>2.3256338136858901</v>
      </c>
      <c r="I77" s="9">
        <f t="shared" si="64"/>
        <v>275.47563381368587</v>
      </c>
      <c r="J77" s="9">
        <f t="shared" si="65"/>
        <v>2.354514988229001E-2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0.40897965855797508</v>
      </c>
      <c r="O77" s="9">
        <f t="shared" si="83"/>
        <v>0.13102524518726183</v>
      </c>
      <c r="P77" s="9">
        <f t="shared" si="68"/>
        <v>3.0850090362978776E-3</v>
      </c>
      <c r="Q77" s="12">
        <f t="shared" si="69"/>
        <v>5.5530162653361797E-4</v>
      </c>
      <c r="R77" s="9">
        <f t="shared" si="70"/>
        <v>1.9710000000000002E-2</v>
      </c>
      <c r="S77" s="13">
        <f t="shared" si="71"/>
        <v>2.8173598505003446E-2</v>
      </c>
      <c r="T77" s="2">
        <f t="shared" si="72"/>
        <v>0.01</v>
      </c>
      <c r="U77" s="14">
        <f t="shared" si="73"/>
        <v>2.8173598505003446E-4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1.2881735985050035E-2</v>
      </c>
      <c r="AR77" s="9">
        <f t="shared" si="77"/>
        <v>10.950000000000001</v>
      </c>
      <c r="AS77" s="1">
        <f t="shared" si="78"/>
        <v>0.18</v>
      </c>
      <c r="AT77" s="1">
        <f t="shared" si="79"/>
        <v>933.33333333333337</v>
      </c>
      <c r="AU77" s="1">
        <f t="shared" si="80"/>
        <v>158771.5181712569</v>
      </c>
    </row>
    <row r="78" spans="1:48" x14ac:dyDescent="0.15">
      <c r="C78" s="7">
        <v>5</v>
      </c>
      <c r="D78" s="7">
        <f t="shared" si="81"/>
        <v>11.648778306502001</v>
      </c>
      <c r="E78" s="10">
        <f t="shared" si="82"/>
        <v>2.3256338136858901</v>
      </c>
      <c r="F78" s="7" t="s">
        <v>85</v>
      </c>
      <c r="G78" s="1">
        <v>6</v>
      </c>
      <c r="H78" s="9">
        <f t="shared" si="63"/>
        <v>11.648778306502001</v>
      </c>
      <c r="I78" s="9">
        <f t="shared" si="64"/>
        <v>284.79877830650196</v>
      </c>
      <c r="J78" s="9">
        <f t="shared" si="65"/>
        <v>7.4887162295721135E-2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0.23744023615096396</v>
      </c>
      <c r="P78" s="9">
        <f t="shared" si="68"/>
        <v>1.7781225500171589E-2</v>
      </c>
      <c r="Q78" s="12">
        <f t="shared" si="69"/>
        <v>3.2006205900308861E-3</v>
      </c>
      <c r="R78" s="9">
        <f t="shared" si="70"/>
        <v>1.9710000000000002E-2</v>
      </c>
      <c r="S78" s="13">
        <f t="shared" si="71"/>
        <v>0.16238562100613321</v>
      </c>
      <c r="T78" s="2">
        <f t="shared" si="72"/>
        <v>0.01</v>
      </c>
      <c r="U78" s="14">
        <f t="shared" si="73"/>
        <v>1.6238562100613322E-3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1.4223856210061333E-2</v>
      </c>
      <c r="AR78" s="9">
        <f t="shared" si="77"/>
        <v>10.950000000000001</v>
      </c>
      <c r="AS78" s="1">
        <f t="shared" si="78"/>
        <v>0.18</v>
      </c>
      <c r="AT78" s="1">
        <f t="shared" si="79"/>
        <v>933.33333333333337</v>
      </c>
      <c r="AU78" s="1">
        <f t="shared" si="80"/>
        <v>175313.57942299318</v>
      </c>
    </row>
    <row r="79" spans="1:48" x14ac:dyDescent="0.15">
      <c r="C79" s="7">
        <v>6</v>
      </c>
      <c r="D79" s="7">
        <f t="shared" si="81"/>
        <v>12.2046656891286</v>
      </c>
      <c r="E79" s="10">
        <f t="shared" si="82"/>
        <v>11.648778306502001</v>
      </c>
      <c r="F79" s="7" t="s">
        <v>83</v>
      </c>
      <c r="G79" s="1">
        <v>7</v>
      </c>
      <c r="H79" s="9">
        <f t="shared" si="63"/>
        <v>12.2046656891286</v>
      </c>
      <c r="I79" s="9">
        <f t="shared" si="64"/>
        <v>285.35466568912858</v>
      </c>
      <c r="J79" s="9">
        <f t="shared" si="65"/>
        <v>8.0044544290646891E-2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0.32915901065079239</v>
      </c>
      <c r="P79" s="9">
        <f t="shared" si="68"/>
        <v>2.6347383006702862E-2</v>
      </c>
      <c r="Q79" s="12">
        <f t="shared" si="69"/>
        <v>4.7425289412065148E-3</v>
      </c>
      <c r="R79" s="9">
        <f t="shared" si="70"/>
        <v>1.9710000000000002E-2</v>
      </c>
      <c r="S79" s="13">
        <f t="shared" si="71"/>
        <v>0.24061536992422702</v>
      </c>
      <c r="T79" s="2">
        <f t="shared" si="72"/>
        <v>0.01</v>
      </c>
      <c r="U79" s="14">
        <f t="shared" si="73"/>
        <v>2.4061536992422703E-3</v>
      </c>
      <c r="V79" s="13"/>
      <c r="W79" s="2"/>
      <c r="X79" s="14"/>
      <c r="Y79" s="2">
        <v>0.02</v>
      </c>
      <c r="Z79" s="2">
        <v>0.27</v>
      </c>
      <c r="AA79" s="2">
        <f t="shared" si="74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5"/>
        <v>7.1999999999999998E-3</v>
      </c>
      <c r="AQ79" s="1">
        <f t="shared" si="76"/>
        <v>1.5006153699242269E-2</v>
      </c>
      <c r="AR79" s="9">
        <f t="shared" si="77"/>
        <v>10.950000000000001</v>
      </c>
      <c r="AS79" s="1">
        <f t="shared" si="78"/>
        <v>0.18</v>
      </c>
      <c r="AT79" s="1">
        <f t="shared" si="79"/>
        <v>933.33333333333337</v>
      </c>
      <c r="AU79" s="1">
        <f t="shared" si="80"/>
        <v>184955.64631234476</v>
      </c>
    </row>
    <row r="80" spans="1:48" x14ac:dyDescent="0.15">
      <c r="C80" s="7">
        <v>7</v>
      </c>
      <c r="D80" s="7">
        <f t="shared" si="81"/>
        <v>18.7732165537677</v>
      </c>
      <c r="E80" s="10">
        <f t="shared" si="82"/>
        <v>12.2046656891286</v>
      </c>
      <c r="F80" s="7" t="s">
        <v>83</v>
      </c>
      <c r="G80" s="1">
        <v>8</v>
      </c>
      <c r="H80" s="9">
        <f t="shared" si="63"/>
        <v>18.7732165537677</v>
      </c>
      <c r="I80" s="9">
        <f t="shared" si="64"/>
        <v>291.9232165537677</v>
      </c>
      <c r="J80" s="9">
        <f t="shared" si="65"/>
        <v>0.17249259509211379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0.41231162764408952</v>
      </c>
      <c r="P80" s="9">
        <f t="shared" si="68"/>
        <v>7.1120702638982319E-2</v>
      </c>
      <c r="Q80" s="12">
        <f t="shared" si="69"/>
        <v>1.2801726475016817E-2</v>
      </c>
      <c r="R80" s="9">
        <f t="shared" si="70"/>
        <v>1.9710000000000002E-2</v>
      </c>
      <c r="S80" s="13">
        <f t="shared" si="71"/>
        <v>0.64950413368933613</v>
      </c>
      <c r="T80" s="2">
        <f t="shared" si="72"/>
        <v>0.01</v>
      </c>
      <c r="U80" s="14">
        <f t="shared" si="73"/>
        <v>6.4950413368933613E-3</v>
      </c>
      <c r="V80" s="13"/>
      <c r="W80" s="2"/>
      <c r="X80" s="14"/>
      <c r="Y80" s="2">
        <v>0.02</v>
      </c>
      <c r="Z80" s="2">
        <v>0.27</v>
      </c>
      <c r="AA80" s="2">
        <f t="shared" si="74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5"/>
        <v>7.1999999999999998E-3</v>
      </c>
      <c r="AQ80" s="1">
        <f t="shared" si="76"/>
        <v>1.9095041336893361E-2</v>
      </c>
      <c r="AR80" s="9">
        <f t="shared" si="77"/>
        <v>10.950000000000001</v>
      </c>
      <c r="AS80" s="1">
        <f t="shared" si="78"/>
        <v>0.18</v>
      </c>
      <c r="AT80" s="1">
        <f t="shared" si="79"/>
        <v>933.33333333333337</v>
      </c>
      <c r="AU80" s="1">
        <f t="shared" si="80"/>
        <v>235352.49489043851</v>
      </c>
    </row>
    <row r="81" spans="1:48" x14ac:dyDescent="0.15">
      <c r="C81" s="7">
        <v>8</v>
      </c>
      <c r="D81" s="7">
        <f t="shared" si="81"/>
        <v>13.754244033369501</v>
      </c>
      <c r="E81" s="10">
        <f t="shared" si="82"/>
        <v>18.7732165537677</v>
      </c>
      <c r="F81" s="7" t="s">
        <v>83</v>
      </c>
      <c r="G81" s="1">
        <v>9</v>
      </c>
      <c r="H81" s="9">
        <f t="shared" si="63"/>
        <v>13.754244033369501</v>
      </c>
      <c r="I81" s="9">
        <f t="shared" si="64"/>
        <v>286.90424403336948</v>
      </c>
      <c r="J81" s="9">
        <f t="shared" si="65"/>
        <v>9.624294311796644E-2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0.45069092500510721</v>
      </c>
      <c r="P81" s="9">
        <f t="shared" si="68"/>
        <v>4.3375821059050211E-2</v>
      </c>
      <c r="Q81" s="12">
        <f t="shared" si="69"/>
        <v>7.807647790629038E-3</v>
      </c>
      <c r="R81" s="9">
        <f t="shared" si="70"/>
        <v>1.9710000000000002E-2</v>
      </c>
      <c r="S81" s="13">
        <f t="shared" si="71"/>
        <v>0.39612621971735351</v>
      </c>
      <c r="T81" s="2">
        <f t="shared" si="72"/>
        <v>0.01</v>
      </c>
      <c r="U81" s="14">
        <f t="shared" si="73"/>
        <v>3.9612621971735354E-3</v>
      </c>
      <c r="V81" s="13"/>
      <c r="W81" s="2"/>
      <c r="X81" s="14"/>
      <c r="Y81" s="2">
        <v>0.02</v>
      </c>
      <c r="Z81" s="2">
        <v>0.27</v>
      </c>
      <c r="AA81" s="2">
        <f t="shared" si="74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5"/>
        <v>7.1999999999999998E-3</v>
      </c>
      <c r="AQ81" s="1">
        <f t="shared" si="76"/>
        <v>1.6561262197173535E-2</v>
      </c>
      <c r="AR81" s="9">
        <f t="shared" si="77"/>
        <v>10.950000000000001</v>
      </c>
      <c r="AS81" s="1">
        <f t="shared" si="78"/>
        <v>0.18</v>
      </c>
      <c r="AT81" s="1">
        <f t="shared" si="79"/>
        <v>933.33333333333337</v>
      </c>
      <c r="AU81" s="1">
        <f t="shared" si="80"/>
        <v>204122.85618406694</v>
      </c>
    </row>
    <row r="82" spans="1:48" x14ac:dyDescent="0.15">
      <c r="C82" s="7">
        <v>9</v>
      </c>
      <c r="D82" s="7">
        <f t="shared" si="81"/>
        <v>9.4975638318278506</v>
      </c>
      <c r="E82" s="10">
        <f t="shared" si="82"/>
        <v>13.754244033369501</v>
      </c>
      <c r="F82" s="7" t="s">
        <v>83</v>
      </c>
      <c r="G82" s="1">
        <v>10</v>
      </c>
      <c r="H82" s="9">
        <f t="shared" si="63"/>
        <v>9.4975638318278506</v>
      </c>
      <c r="I82" s="9">
        <f t="shared" si="64"/>
        <v>282.64756383182782</v>
      </c>
      <c r="J82" s="9">
        <f t="shared" si="65"/>
        <v>5.7730013123675483E-2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0.51681510394605701</v>
      </c>
      <c r="P82" s="9">
        <f t="shared" si="68"/>
        <v>2.9835742733319581E-2</v>
      </c>
      <c r="Q82" s="12">
        <f t="shared" si="69"/>
        <v>5.3704336919975244E-3</v>
      </c>
      <c r="R82" s="9">
        <f t="shared" si="70"/>
        <v>1.9710000000000002E-2</v>
      </c>
      <c r="S82" s="13">
        <f t="shared" si="71"/>
        <v>0.27247253637734775</v>
      </c>
      <c r="T82" s="2">
        <f t="shared" si="72"/>
        <v>0.01</v>
      </c>
      <c r="U82" s="14">
        <f t="shared" si="73"/>
        <v>2.7247253637734774E-3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1.5324725363773477E-2</v>
      </c>
      <c r="AR82" s="9">
        <f t="shared" si="77"/>
        <v>10.950000000000001</v>
      </c>
      <c r="AS82" s="1">
        <f t="shared" si="78"/>
        <v>0.18</v>
      </c>
      <c r="AT82" s="1">
        <f t="shared" si="79"/>
        <v>933.33333333333337</v>
      </c>
      <c r="AU82" s="1">
        <f t="shared" si="80"/>
        <v>188882.14402062455</v>
      </c>
    </row>
    <row r="83" spans="1:48" x14ac:dyDescent="0.15">
      <c r="C83" s="7">
        <v>10</v>
      </c>
      <c r="D83" s="7">
        <f t="shared" si="81"/>
        <v>3.7068455921286798</v>
      </c>
      <c r="E83" s="10">
        <f t="shared" si="82"/>
        <v>9.4975638318278506</v>
      </c>
      <c r="F83" s="7" t="s">
        <v>83</v>
      </c>
      <c r="G83" s="1">
        <v>11</v>
      </c>
      <c r="H83" s="9">
        <f t="shared" si="63"/>
        <v>3.7068455921286798</v>
      </c>
      <c r="I83" s="9">
        <f t="shared" si="64"/>
        <v>276.85684559212865</v>
      </c>
      <c r="J83" s="9">
        <f t="shared" si="65"/>
        <v>2.8085529156859079E-2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0.46263039315210058</v>
      </c>
      <c r="O83" s="9">
        <f t="shared" si="83"/>
        <v>0.1338489680606369</v>
      </c>
      <c r="P83" s="9">
        <f t="shared" si="68"/>
        <v>3.7592190950825172E-3</v>
      </c>
      <c r="Q83" s="12">
        <f t="shared" si="69"/>
        <v>6.7665943711485302E-4</v>
      </c>
      <c r="R83" s="9">
        <f t="shared" si="70"/>
        <v>1.9710000000000002E-2</v>
      </c>
      <c r="S83" s="13">
        <f t="shared" si="71"/>
        <v>3.4330767991621151E-2</v>
      </c>
      <c r="T83" s="2">
        <f t="shared" si="72"/>
        <v>0.01</v>
      </c>
      <c r="U83" s="14">
        <f t="shared" si="73"/>
        <v>3.4330767991621155E-4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1.2943307679916211E-2</v>
      </c>
      <c r="AR83" s="9">
        <f t="shared" si="77"/>
        <v>10.950000000000001</v>
      </c>
      <c r="AS83" s="1">
        <f t="shared" si="78"/>
        <v>0.18</v>
      </c>
      <c r="AT83" s="1">
        <f t="shared" si="79"/>
        <v>933.33333333333337</v>
      </c>
      <c r="AU83" s="1">
        <f t="shared" si="80"/>
        <v>159530.40901342491</v>
      </c>
    </row>
    <row r="84" spans="1:48" x14ac:dyDescent="0.15">
      <c r="C84" s="7">
        <v>11</v>
      </c>
      <c r="D84" s="7">
        <f t="shared" si="81"/>
        <v>0.37955392198976001</v>
      </c>
      <c r="E84" s="10">
        <f t="shared" si="82"/>
        <v>3.7068455921286798</v>
      </c>
      <c r="F84" s="7" t="s">
        <v>85</v>
      </c>
      <c r="G84" s="1">
        <v>12</v>
      </c>
      <c r="H84" s="9">
        <f t="shared" si="63"/>
        <v>0.37955392198976001</v>
      </c>
      <c r="I84" s="9">
        <f t="shared" si="64"/>
        <v>273.52955392198976</v>
      </c>
      <c r="J84" s="9">
        <f t="shared" si="65"/>
        <v>1.8310015922224289E-2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0.23958974896555441</v>
      </c>
      <c r="P84" s="9">
        <f t="shared" si="68"/>
        <v>4.3868921183610214E-3</v>
      </c>
      <c r="Q84" s="12">
        <f t="shared" si="69"/>
        <v>7.8964058130498384E-4</v>
      </c>
      <c r="R84" s="9">
        <f t="shared" si="70"/>
        <v>1.9710000000000002E-2</v>
      </c>
      <c r="S84" s="13">
        <f t="shared" si="71"/>
        <v>4.0062941720191973E-2</v>
      </c>
      <c r="T84" s="2">
        <f t="shared" si="72"/>
        <v>0.01</v>
      </c>
      <c r="U84" s="14">
        <f t="shared" si="73"/>
        <v>4.0062941720191972E-4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1.300062941720192E-2</v>
      </c>
      <c r="AR84" s="9">
        <f t="shared" si="77"/>
        <v>10.950000000000001</v>
      </c>
      <c r="AS84" s="1">
        <f t="shared" si="78"/>
        <v>0.18</v>
      </c>
      <c r="AT84" s="1">
        <f t="shared" si="79"/>
        <v>933.33333333333337</v>
      </c>
      <c r="AU84" s="1">
        <f t="shared" si="80"/>
        <v>160236.9177684272</v>
      </c>
      <c r="AV84" s="1">
        <f>SUM(AU73:AU84)</f>
        <v>2096798.1741279385</v>
      </c>
    </row>
    <row r="85" spans="1:48" x14ac:dyDescent="0.15">
      <c r="C85" s="7">
        <v>12</v>
      </c>
      <c r="D85" s="7">
        <f t="shared" si="81"/>
        <v>-4.3736097344093503</v>
      </c>
      <c r="E85" s="10">
        <f t="shared" si="82"/>
        <v>0.37955392198976001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-2.3066070033871</v>
      </c>
      <c r="E89" s="7"/>
      <c r="F89" s="7"/>
      <c r="G89" s="1">
        <v>1</v>
      </c>
      <c r="H89" s="9">
        <f t="shared" ref="H89:H100" si="84">E90</f>
        <v>-2.3066070033871</v>
      </c>
      <c r="I89" s="9">
        <f t="shared" ref="I89:I100" si="85">H89+273.15</f>
        <v>270.84339299661286</v>
      </c>
      <c r="J89" s="9">
        <f t="shared" ref="J89:J100" si="86">EXP(($C$15*(I89-$C$13))/($C$16*I89*$C$13))</f>
        <v>1.2863670667796048E-2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6.8245310402091683E-2</v>
      </c>
      <c r="Q89" s="12">
        <f t="shared" ref="Q89:Q100" si="90">P89*$B$91</f>
        <v>3.0710389680941259E-2</v>
      </c>
      <c r="R89" s="9">
        <f t="shared" ref="R89:R100" si="91">L89*$B$91</f>
        <v>2.3873737500000001</v>
      </c>
      <c r="S89" s="13">
        <f t="shared" ref="S89:S100" si="92">Q89/R89</f>
        <v>1.286367066779605E-2</v>
      </c>
      <c r="T89" s="2">
        <f t="shared" ref="T89:T100" si="93">$B$90/100</f>
        <v>0.51</v>
      </c>
      <c r="U89" s="14">
        <f t="shared" ref="U89:U100" si="94">S89*T89</f>
        <v>6.5604720405759856E-3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3.2314982320233658E-2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48928.916666666664</v>
      </c>
      <c r="AN89" s="1">
        <f t="shared" ref="AN89:AN100" si="99">AM89*10000*AK89*AJ89</f>
        <v>164477784.43820375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-6.8980761201492697</v>
      </c>
      <c r="E90" s="10">
        <f t="shared" ref="E90:E101" si="101">D89</f>
        <v>-2.3066070033871</v>
      </c>
      <c r="F90" s="7" t="s">
        <v>83</v>
      </c>
      <c r="G90" s="1">
        <v>2</v>
      </c>
      <c r="H90" s="9">
        <f t="shared" si="84"/>
        <v>-6.8980761201492697</v>
      </c>
      <c r="I90" s="9">
        <f t="shared" si="85"/>
        <v>266.25192387985072</v>
      </c>
      <c r="J90" s="9">
        <f t="shared" si="86"/>
        <v>6.920288386797464E-3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10.542304689597909</v>
      </c>
      <c r="P90" s="9">
        <f t="shared" si="89"/>
        <v>7.295578871350486E-2</v>
      </c>
      <c r="Q90" s="12">
        <f t="shared" si="90"/>
        <v>3.2830104921077186E-2</v>
      </c>
      <c r="R90" s="9">
        <f t="shared" si="91"/>
        <v>2.3873737500000001</v>
      </c>
      <c r="S90" s="13">
        <f t="shared" si="92"/>
        <v>1.3751556462860992E-2</v>
      </c>
      <c r="T90" s="2">
        <f t="shared" si="93"/>
        <v>0.51</v>
      </c>
      <c r="U90" s="14">
        <f t="shared" si="94"/>
        <v>7.0132937960591061E-3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3.2451508079511818E-2</v>
      </c>
      <c r="AK90" s="9">
        <f t="shared" si="96"/>
        <v>10.4025</v>
      </c>
      <c r="AL90" s="1">
        <f t="shared" si="97"/>
        <v>0.45</v>
      </c>
      <c r="AM90" s="17">
        <f t="shared" si="98"/>
        <v>48928.916666666664</v>
      </c>
      <c r="AN90" s="1">
        <f t="shared" si="99"/>
        <v>165172677.41949296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-9.4068732407950293</v>
      </c>
      <c r="E91" s="10">
        <f t="shared" si="101"/>
        <v>-6.8980761201492697</v>
      </c>
      <c r="F91" s="7" t="s">
        <v>83</v>
      </c>
      <c r="G91" s="1">
        <v>3</v>
      </c>
      <c r="H91" s="9">
        <f t="shared" si="84"/>
        <v>-9.4068732407950293</v>
      </c>
      <c r="I91" s="9">
        <f t="shared" si="85"/>
        <v>263.74312675920493</v>
      </c>
      <c r="J91" s="9">
        <f t="shared" si="86"/>
        <v>4.8870806095433995E-3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15.774623900884404</v>
      </c>
      <c r="P91" s="9">
        <f t="shared" si="89"/>
        <v>7.7091858588852036E-2</v>
      </c>
      <c r="Q91" s="12">
        <f t="shared" si="90"/>
        <v>3.4691336364983415E-2</v>
      </c>
      <c r="R91" s="9">
        <f t="shared" si="91"/>
        <v>2.3873737500000001</v>
      </c>
      <c r="S91" s="13">
        <f t="shared" si="92"/>
        <v>1.4531171068201371E-2</v>
      </c>
      <c r="T91" s="2">
        <f t="shared" si="93"/>
        <v>0.51</v>
      </c>
      <c r="U91" s="14">
        <f t="shared" si="94"/>
        <v>7.4108972447826989E-3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3.2571385519301985E-2</v>
      </c>
      <c r="AK91" s="9">
        <f t="shared" si="96"/>
        <v>10.4025</v>
      </c>
      <c r="AL91" s="1">
        <f t="shared" si="97"/>
        <v>0.45</v>
      </c>
      <c r="AM91" s="17">
        <f t="shared" si="98"/>
        <v>48928.916666666664</v>
      </c>
      <c r="AN91" s="1">
        <f t="shared" si="99"/>
        <v>165782833.27554199</v>
      </c>
    </row>
    <row r="92" spans="1:48" x14ac:dyDescent="0.15">
      <c r="C92" s="7">
        <v>3</v>
      </c>
      <c r="D92" s="7">
        <f t="shared" si="100"/>
        <v>-6.9232144794623203</v>
      </c>
      <c r="E92" s="10">
        <f t="shared" si="101"/>
        <v>-9.4068732407950293</v>
      </c>
      <c r="F92" s="7" t="s">
        <v>83</v>
      </c>
      <c r="G92" s="1">
        <v>4</v>
      </c>
      <c r="H92" s="9">
        <f t="shared" si="84"/>
        <v>-6.9232144794623203</v>
      </c>
      <c r="I92" s="9">
        <f t="shared" si="85"/>
        <v>266.22678552053765</v>
      </c>
      <c r="J92" s="9">
        <f t="shared" si="86"/>
        <v>6.8964332028162018E-3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21.002807042295551</v>
      </c>
      <c r="P92" s="9">
        <f t="shared" si="89"/>
        <v>0.14484445583882899</v>
      </c>
      <c r="Q92" s="12">
        <f t="shared" si="90"/>
        <v>6.5180005127473045E-2</v>
      </c>
      <c r="R92" s="9">
        <f t="shared" si="91"/>
        <v>2.3873737500000001</v>
      </c>
      <c r="S92" s="13">
        <f t="shared" si="92"/>
        <v>2.7301969424549901E-2</v>
      </c>
      <c r="T92" s="2">
        <f t="shared" si="93"/>
        <v>0.51</v>
      </c>
      <c r="U92" s="14">
        <f t="shared" si="94"/>
        <v>1.3924004406520449E-2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3.4535087328565917E-2</v>
      </c>
      <c r="AK92" s="9">
        <f t="shared" si="96"/>
        <v>10.4025</v>
      </c>
      <c r="AL92" s="1">
        <f t="shared" si="97"/>
        <v>0.45</v>
      </c>
      <c r="AM92" s="17">
        <f t="shared" si="98"/>
        <v>48928.916666666664</v>
      </c>
      <c r="AN92" s="1">
        <f t="shared" si="99"/>
        <v>175777742.74769697</v>
      </c>
    </row>
    <row r="93" spans="1:48" x14ac:dyDescent="0.15">
      <c r="C93" s="7">
        <v>4</v>
      </c>
      <c r="D93" s="7">
        <f t="shared" si="100"/>
        <v>2.3256338136858901</v>
      </c>
      <c r="E93" s="10">
        <f t="shared" si="101"/>
        <v>-6.9232144794623203</v>
      </c>
      <c r="F93" s="7" t="s">
        <v>83</v>
      </c>
      <c r="G93" s="1">
        <v>5</v>
      </c>
      <c r="H93" s="9">
        <f t="shared" si="84"/>
        <v>2.3256338136858901</v>
      </c>
      <c r="I93" s="9">
        <f t="shared" si="85"/>
        <v>275.47563381368587</v>
      </c>
      <c r="J93" s="9">
        <f t="shared" si="86"/>
        <v>2.354514988229001E-2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19.815064457133886</v>
      </c>
      <c r="O93" s="9">
        <f t="shared" si="102"/>
        <v>6.3481731293228378</v>
      </c>
      <c r="P93" s="9">
        <f t="shared" si="89"/>
        <v>0.14946868780863221</v>
      </c>
      <c r="Q93" s="12">
        <f t="shared" si="90"/>
        <v>6.7260909513884498E-2</v>
      </c>
      <c r="R93" s="9">
        <f t="shared" si="91"/>
        <v>2.3873737500000001</v>
      </c>
      <c r="S93" s="13">
        <f t="shared" si="92"/>
        <v>2.8173598505003457E-2</v>
      </c>
      <c r="T93" s="2">
        <f t="shared" si="93"/>
        <v>0.51</v>
      </c>
      <c r="U93" s="14">
        <f t="shared" si="94"/>
        <v>1.4368535237551763E-2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3.4669113374121853E-2</v>
      </c>
      <c r="AK93" s="9">
        <f t="shared" si="96"/>
        <v>10.4025</v>
      </c>
      <c r="AL93" s="1">
        <f t="shared" si="97"/>
        <v>0.45</v>
      </c>
      <c r="AM93" s="17">
        <f t="shared" si="98"/>
        <v>48928.916666666664</v>
      </c>
      <c r="AN93" s="1">
        <f t="shared" si="99"/>
        <v>176459912.60970092</v>
      </c>
    </row>
    <row r="94" spans="1:48" x14ac:dyDescent="0.15">
      <c r="C94" s="7">
        <v>5</v>
      </c>
      <c r="D94" s="7">
        <f t="shared" si="100"/>
        <v>11.648778306502001</v>
      </c>
      <c r="E94" s="10">
        <f t="shared" si="101"/>
        <v>2.3256338136858901</v>
      </c>
      <c r="F94" s="7" t="s">
        <v>85</v>
      </c>
      <c r="G94" s="1">
        <v>6</v>
      </c>
      <c r="H94" s="9">
        <f t="shared" si="84"/>
        <v>11.648778306502001</v>
      </c>
      <c r="I94" s="9">
        <f t="shared" si="85"/>
        <v>284.79877830650196</v>
      </c>
      <c r="J94" s="9">
        <f t="shared" si="86"/>
        <v>7.4887162295721135E-2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11.503979441514206</v>
      </c>
      <c r="P94" s="9">
        <f t="shared" si="89"/>
        <v>0.86150037548331371</v>
      </c>
      <c r="Q94" s="12">
        <f t="shared" si="90"/>
        <v>0.38767516896749116</v>
      </c>
      <c r="R94" s="9">
        <f t="shared" si="91"/>
        <v>2.3873737500000001</v>
      </c>
      <c r="S94" s="13">
        <f t="shared" si="92"/>
        <v>0.16238562100613327</v>
      </c>
      <c r="T94" s="2">
        <f t="shared" si="93"/>
        <v>0.51</v>
      </c>
      <c r="U94" s="14">
        <f t="shared" si="94"/>
        <v>8.281666671312797E-2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5"/>
        <v>5.5306225014008087E-2</v>
      </c>
      <c r="AK94" s="9">
        <f t="shared" si="96"/>
        <v>10.4025</v>
      </c>
      <c r="AL94" s="1">
        <f t="shared" si="97"/>
        <v>0.45</v>
      </c>
      <c r="AM94" s="17">
        <f t="shared" si="98"/>
        <v>48928.916666666664</v>
      </c>
      <c r="AN94" s="1">
        <f t="shared" si="99"/>
        <v>281499314.02713639</v>
      </c>
    </row>
    <row r="95" spans="1:48" x14ac:dyDescent="0.15">
      <c r="C95" s="7">
        <v>6</v>
      </c>
      <c r="D95" s="7">
        <f t="shared" si="100"/>
        <v>12.2046656891286</v>
      </c>
      <c r="E95" s="10">
        <f t="shared" si="101"/>
        <v>11.648778306502001</v>
      </c>
      <c r="F95" s="7" t="s">
        <v>83</v>
      </c>
      <c r="G95" s="1">
        <v>7</v>
      </c>
      <c r="H95" s="9">
        <f t="shared" si="84"/>
        <v>12.2046656891286</v>
      </c>
      <c r="I95" s="9">
        <f t="shared" si="85"/>
        <v>285.35466568912858</v>
      </c>
      <c r="J95" s="9">
        <f t="shared" si="86"/>
        <v>8.0044544290646891E-2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15.947754066030893</v>
      </c>
      <c r="P95" s="9">
        <f t="shared" si="89"/>
        <v>1.2765307066747538</v>
      </c>
      <c r="Q95" s="12">
        <f t="shared" si="90"/>
        <v>0.57443881800363916</v>
      </c>
      <c r="R95" s="9">
        <f t="shared" si="91"/>
        <v>2.3873737500000001</v>
      </c>
      <c r="S95" s="13">
        <f t="shared" si="92"/>
        <v>0.24061536992422705</v>
      </c>
      <c r="T95" s="2">
        <f t="shared" si="93"/>
        <v>0.51</v>
      </c>
      <c r="U95" s="14">
        <f t="shared" si="94"/>
        <v>0.1227138386613558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5"/>
        <v>6.7335222356398772E-2</v>
      </c>
      <c r="AK95" s="9">
        <f t="shared" si="96"/>
        <v>10.4025</v>
      </c>
      <c r="AL95" s="1">
        <f t="shared" si="97"/>
        <v>0.45</v>
      </c>
      <c r="AM95" s="17">
        <f t="shared" si="98"/>
        <v>48928.916666666664</v>
      </c>
      <c r="AN95" s="1">
        <f t="shared" si="99"/>
        <v>342724872.26148653</v>
      </c>
    </row>
    <row r="96" spans="1:48" x14ac:dyDescent="0.15">
      <c r="C96" s="7">
        <v>7</v>
      </c>
      <c r="D96" s="7">
        <f t="shared" si="100"/>
        <v>18.7732165537677</v>
      </c>
      <c r="E96" s="10">
        <f t="shared" si="101"/>
        <v>12.2046656891286</v>
      </c>
      <c r="F96" s="7" t="s">
        <v>83</v>
      </c>
      <c r="G96" s="1">
        <v>8</v>
      </c>
      <c r="H96" s="9">
        <f t="shared" si="84"/>
        <v>18.7732165537677</v>
      </c>
      <c r="I96" s="9">
        <f t="shared" si="85"/>
        <v>291.9232165537677</v>
      </c>
      <c r="J96" s="9">
        <f t="shared" si="86"/>
        <v>0.17249259509211379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19.976498359356135</v>
      </c>
      <c r="P96" s="9">
        <f t="shared" si="89"/>
        <v>3.4457980428586934</v>
      </c>
      <c r="Q96" s="12">
        <f t="shared" si="90"/>
        <v>1.550609119286412</v>
      </c>
      <c r="R96" s="9">
        <f t="shared" si="91"/>
        <v>2.3873737500000001</v>
      </c>
      <c r="S96" s="13">
        <f t="shared" si="92"/>
        <v>0.64950413368933624</v>
      </c>
      <c r="T96" s="2">
        <f t="shared" si="93"/>
        <v>0.51</v>
      </c>
      <c r="U96" s="14">
        <f t="shared" si="94"/>
        <v>0.3312471081815615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5"/>
        <v>0.1302080031167408</v>
      </c>
      <c r="AK96" s="9">
        <f t="shared" si="96"/>
        <v>10.4025</v>
      </c>
      <c r="AL96" s="1">
        <f t="shared" si="97"/>
        <v>0.45</v>
      </c>
      <c r="AM96" s="17">
        <f t="shared" si="98"/>
        <v>48928.916666666664</v>
      </c>
      <c r="AN96" s="1">
        <f t="shared" si="99"/>
        <v>662736672.93188238</v>
      </c>
    </row>
    <row r="97" spans="1:50" x14ac:dyDescent="0.15">
      <c r="C97" s="7">
        <v>8</v>
      </c>
      <c r="D97" s="7">
        <f t="shared" si="100"/>
        <v>13.754244033369501</v>
      </c>
      <c r="E97" s="10">
        <f t="shared" si="101"/>
        <v>18.7732165537677</v>
      </c>
      <c r="F97" s="7" t="s">
        <v>83</v>
      </c>
      <c r="G97" s="1">
        <v>9</v>
      </c>
      <c r="H97" s="9">
        <f t="shared" si="84"/>
        <v>13.754244033369501</v>
      </c>
      <c r="I97" s="9">
        <f t="shared" si="85"/>
        <v>286.90424403336948</v>
      </c>
      <c r="J97" s="9">
        <f t="shared" si="86"/>
        <v>9.624294311796644E-2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21.835975316497443</v>
      </c>
      <c r="P97" s="9">
        <f t="shared" si="89"/>
        <v>2.1015585303109825</v>
      </c>
      <c r="Q97" s="12">
        <f t="shared" si="90"/>
        <v>0.9457013386399421</v>
      </c>
      <c r="R97" s="9">
        <f t="shared" si="91"/>
        <v>2.3873737500000001</v>
      </c>
      <c r="S97" s="13">
        <f t="shared" si="92"/>
        <v>0.39612621971735346</v>
      </c>
      <c r="T97" s="2">
        <f t="shared" si="93"/>
        <v>0.51</v>
      </c>
      <c r="U97" s="14">
        <f t="shared" si="94"/>
        <v>0.20202437205585028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5"/>
        <v>9.1247348174838858E-2</v>
      </c>
      <c r="AK97" s="9">
        <f t="shared" si="96"/>
        <v>10.4025</v>
      </c>
      <c r="AL97" s="1">
        <f t="shared" si="97"/>
        <v>0.45</v>
      </c>
      <c r="AM97" s="17">
        <f t="shared" si="98"/>
        <v>48928.916666666664</v>
      </c>
      <c r="AN97" s="1">
        <f t="shared" si="99"/>
        <v>464433540.91707742</v>
      </c>
    </row>
    <row r="98" spans="1:50" x14ac:dyDescent="0.15">
      <c r="C98" s="7">
        <v>9</v>
      </c>
      <c r="D98" s="7">
        <f t="shared" si="100"/>
        <v>9.4975638318278506</v>
      </c>
      <c r="E98" s="10">
        <f t="shared" si="101"/>
        <v>13.754244033369501</v>
      </c>
      <c r="F98" s="7" t="s">
        <v>83</v>
      </c>
      <c r="G98" s="1">
        <v>10</v>
      </c>
      <c r="H98" s="9">
        <f t="shared" si="84"/>
        <v>9.4975638318278506</v>
      </c>
      <c r="I98" s="9">
        <f t="shared" si="85"/>
        <v>282.64756383182782</v>
      </c>
      <c r="J98" s="9">
        <f t="shared" si="86"/>
        <v>5.7730013123675483E-2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25.039691786186459</v>
      </c>
      <c r="P98" s="9">
        <f t="shared" si="89"/>
        <v>1.4455417354293334</v>
      </c>
      <c r="Q98" s="12">
        <f t="shared" si="90"/>
        <v>0.6504937809432001</v>
      </c>
      <c r="R98" s="9">
        <f t="shared" si="91"/>
        <v>2.3873737500000001</v>
      </c>
      <c r="S98" s="13">
        <f t="shared" si="92"/>
        <v>0.27247253637734775</v>
      </c>
      <c r="T98" s="2">
        <f t="shared" si="93"/>
        <v>0.51</v>
      </c>
      <c r="U98" s="14">
        <f t="shared" si="94"/>
        <v>0.13896099355244734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7.2233739556062881E-2</v>
      </c>
      <c r="AK98" s="9">
        <f t="shared" si="96"/>
        <v>10.4025</v>
      </c>
      <c r="AL98" s="1">
        <f t="shared" si="97"/>
        <v>0.45</v>
      </c>
      <c r="AM98" s="17">
        <f t="shared" si="98"/>
        <v>48928.916666666664</v>
      </c>
      <c r="AN98" s="1">
        <f t="shared" si="99"/>
        <v>367657494.78465307</v>
      </c>
    </row>
    <row r="99" spans="1:50" x14ac:dyDescent="0.15">
      <c r="C99" s="7">
        <v>10</v>
      </c>
      <c r="D99" s="7">
        <f t="shared" si="100"/>
        <v>3.7068455921286798</v>
      </c>
      <c r="E99" s="10">
        <f t="shared" si="101"/>
        <v>9.4975638318278506</v>
      </c>
      <c r="F99" s="7" t="s">
        <v>83</v>
      </c>
      <c r="G99" s="1">
        <v>11</v>
      </c>
      <c r="H99" s="9">
        <f t="shared" si="84"/>
        <v>3.7068455921286798</v>
      </c>
      <c r="I99" s="9">
        <f t="shared" si="85"/>
        <v>276.85684559212865</v>
      </c>
      <c r="J99" s="9">
        <f t="shared" si="86"/>
        <v>2.8085529156859079E-2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22.414442548219267</v>
      </c>
      <c r="O99" s="9">
        <f t="shared" si="102"/>
        <v>6.4849825025378607</v>
      </c>
      <c r="P99" s="9">
        <f t="shared" si="89"/>
        <v>0.18213416515674805</v>
      </c>
      <c r="Q99" s="12">
        <f t="shared" si="90"/>
        <v>8.1960374320536628E-2</v>
      </c>
      <c r="R99" s="9">
        <f t="shared" si="91"/>
        <v>2.3873737500000001</v>
      </c>
      <c r="S99" s="13">
        <f t="shared" si="92"/>
        <v>3.4330767991621179E-2</v>
      </c>
      <c r="T99" s="2">
        <f t="shared" si="93"/>
        <v>0.51</v>
      </c>
      <c r="U99" s="14">
        <f t="shared" si="94"/>
        <v>1.7508691675726801E-2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3.5615870540231631E-2</v>
      </c>
      <c r="AK99" s="9">
        <f t="shared" si="96"/>
        <v>10.4025</v>
      </c>
      <c r="AL99" s="1">
        <f t="shared" si="97"/>
        <v>0.45</v>
      </c>
      <c r="AM99" s="17">
        <f t="shared" si="98"/>
        <v>48928.916666666664</v>
      </c>
      <c r="AN99" s="1">
        <f t="shared" si="99"/>
        <v>181278746.16311511</v>
      </c>
    </row>
    <row r="100" spans="1:50" x14ac:dyDescent="0.15">
      <c r="C100" s="7">
        <v>11</v>
      </c>
      <c r="D100" s="7">
        <f t="shared" si="100"/>
        <v>0.37955392198976001</v>
      </c>
      <c r="E100" s="10">
        <f t="shared" si="101"/>
        <v>3.7068455921286798</v>
      </c>
      <c r="F100" s="7" t="s">
        <v>85</v>
      </c>
      <c r="G100" s="1">
        <v>12</v>
      </c>
      <c r="H100" s="9">
        <f t="shared" si="84"/>
        <v>0.37955392198976001</v>
      </c>
      <c r="I100" s="9">
        <f t="shared" si="85"/>
        <v>273.52955392198976</v>
      </c>
      <c r="J100" s="9">
        <f t="shared" si="86"/>
        <v>1.8310015922224289E-2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11.608123337381112</v>
      </c>
      <c r="P100" s="9">
        <f t="shared" si="89"/>
        <v>0.21254492313459153</v>
      </c>
      <c r="Q100" s="12">
        <f t="shared" si="90"/>
        <v>9.5645215410566184E-2</v>
      </c>
      <c r="R100" s="9">
        <f t="shared" si="91"/>
        <v>2.3873737500000001</v>
      </c>
      <c r="S100" s="13">
        <f t="shared" si="92"/>
        <v>4.006294172019198E-2</v>
      </c>
      <c r="T100" s="2">
        <f t="shared" si="93"/>
        <v>0.51</v>
      </c>
      <c r="U100" s="14">
        <f t="shared" si="94"/>
        <v>2.0432100277297912E-2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3.6497278233605324E-2</v>
      </c>
      <c r="AK100" s="9">
        <f t="shared" si="96"/>
        <v>10.4025</v>
      </c>
      <c r="AL100" s="1">
        <f t="shared" si="97"/>
        <v>0.45</v>
      </c>
      <c r="AM100" s="17">
        <f t="shared" si="98"/>
        <v>48928.916666666664</v>
      </c>
      <c r="AN100" s="1">
        <f t="shared" si="99"/>
        <v>185764961.97336236</v>
      </c>
      <c r="AO100" s="1">
        <f>SUM(AN89:AN100)</f>
        <v>3333766553.5493498</v>
      </c>
    </row>
    <row r="101" spans="1:50" x14ac:dyDescent="0.15">
      <c r="C101" s="7">
        <v>12</v>
      </c>
      <c r="D101" s="7">
        <f t="shared" si="100"/>
        <v>-4.3736097344093503</v>
      </c>
      <c r="E101" s="10">
        <f t="shared" si="101"/>
        <v>0.37955392198976001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-2.3066070033871</v>
      </c>
      <c r="E105" s="7"/>
      <c r="F105" s="7"/>
      <c r="G105" s="1">
        <v>1</v>
      </c>
      <c r="H105" s="9">
        <f t="shared" ref="H105:H116" si="103">E106</f>
        <v>-2.3066070033871</v>
      </c>
      <c r="I105" s="9">
        <f t="shared" ref="I105:I116" si="104">H105+273.15</f>
        <v>270.84339299661286</v>
      </c>
      <c r="J105" s="9">
        <f t="shared" ref="J105:J116" si="105">EXP(($C$15*(I105-$C$13))/($C$16*I105*$C$13))</f>
        <v>1.2863670667796048E-2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8.3342462688897716E-3</v>
      </c>
      <c r="Q105" s="12">
        <f t="shared" ref="Q105:Q116" si="109">P105*$B$107</f>
        <v>2.5002738806669312E-3</v>
      </c>
      <c r="R105" s="9">
        <f t="shared" ref="R105:R116" si="110">L105*$B$107</f>
        <v>0.19436706250000002</v>
      </c>
      <c r="S105" s="13">
        <f t="shared" ref="S105:S116" si="111">Q105/R105</f>
        <v>1.2863670667796047E-2</v>
      </c>
      <c r="T105" s="2">
        <f t="shared" ref="T105:T116" si="112">$B$106/100</f>
        <v>0.01</v>
      </c>
      <c r="U105" s="14">
        <f t="shared" ref="U105:U116" si="113">S105*T105</f>
        <v>1.2863670667796046E-4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5.6186367066779607E-3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118100</v>
      </c>
      <c r="AX105" s="1">
        <f t="shared" ref="AX105:AX116" si="120">AW105*10000*AV105*0.67*AU105*AT105</f>
        <v>86412848.937417209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-6.8980761201492697</v>
      </c>
      <c r="E106" s="10">
        <f t="shared" ref="E106:E117" si="122">D105</f>
        <v>-2.3066070033871</v>
      </c>
      <c r="F106" s="7" t="s">
        <v>83</v>
      </c>
      <c r="G106" s="1">
        <v>2</v>
      </c>
      <c r="H106" s="9">
        <f t="shared" si="103"/>
        <v>-6.8980761201492697</v>
      </c>
      <c r="I106" s="9">
        <f t="shared" si="104"/>
        <v>266.25192387985072</v>
      </c>
      <c r="J106" s="9">
        <f t="shared" si="105"/>
        <v>6.920288386797464E-3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1.2874461703977771</v>
      </c>
      <c r="P106" s="9">
        <f t="shared" si="108"/>
        <v>8.9094987816306058E-3</v>
      </c>
      <c r="Q106" s="12">
        <f t="shared" si="109"/>
        <v>2.6728496344891818E-3</v>
      </c>
      <c r="R106" s="9">
        <f t="shared" si="110"/>
        <v>0.19436706250000002</v>
      </c>
      <c r="S106" s="13">
        <f t="shared" si="111"/>
        <v>1.3751556462860992E-2</v>
      </c>
      <c r="T106" s="2">
        <f t="shared" si="112"/>
        <v>0.01</v>
      </c>
      <c r="U106" s="14">
        <f t="shared" si="113"/>
        <v>1.3751556462860993E-4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5.62751556462861E-3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118100</v>
      </c>
      <c r="AX106" s="1">
        <f t="shared" si="120"/>
        <v>86549402.954144135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-9.4068732407950293</v>
      </c>
      <c r="E107" s="10">
        <f t="shared" si="122"/>
        <v>-6.8980761201492697</v>
      </c>
      <c r="F107" s="7" t="s">
        <v>83</v>
      </c>
      <c r="G107" s="1">
        <v>3</v>
      </c>
      <c r="H107" s="9">
        <f t="shared" si="103"/>
        <v>-9.4068732407950293</v>
      </c>
      <c r="I107" s="9">
        <f t="shared" si="104"/>
        <v>263.74312675920493</v>
      </c>
      <c r="J107" s="9">
        <f t="shared" si="105"/>
        <v>4.8870806095433995E-3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1.9264268799494799</v>
      </c>
      <c r="P107" s="9">
        <f t="shared" si="108"/>
        <v>9.4146034507042939E-3</v>
      </c>
      <c r="Q107" s="12">
        <f t="shared" si="109"/>
        <v>2.8243810352112883E-3</v>
      </c>
      <c r="R107" s="9">
        <f t="shared" si="110"/>
        <v>0.19436706250000002</v>
      </c>
      <c r="S107" s="13">
        <f t="shared" si="111"/>
        <v>1.4531171068201372E-2</v>
      </c>
      <c r="T107" s="2">
        <f t="shared" si="112"/>
        <v>0.01</v>
      </c>
      <c r="U107" s="14">
        <f t="shared" si="113"/>
        <v>1.4531171068201372E-4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5.6353117106820137E-3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118100</v>
      </c>
      <c r="AX107" s="1">
        <f t="shared" si="120"/>
        <v>86669305.205593526</v>
      </c>
    </row>
    <row r="108" spans="1:50" x14ac:dyDescent="0.15">
      <c r="C108" s="7">
        <v>3</v>
      </c>
      <c r="D108" s="7">
        <f t="shared" si="121"/>
        <v>-6.9232144794623203</v>
      </c>
      <c r="E108" s="10">
        <f t="shared" si="122"/>
        <v>-9.4068732407950293</v>
      </c>
      <c r="F108" s="7" t="s">
        <v>83</v>
      </c>
      <c r="G108" s="1">
        <v>4</v>
      </c>
      <c r="H108" s="9">
        <f t="shared" si="103"/>
        <v>-6.9232144794623203</v>
      </c>
      <c r="I108" s="9">
        <f t="shared" si="104"/>
        <v>266.22678552053765</v>
      </c>
      <c r="J108" s="9">
        <f t="shared" si="105"/>
        <v>6.8964332028162018E-3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2.5649024848321091</v>
      </c>
      <c r="P108" s="9">
        <f t="shared" si="108"/>
        <v>1.7688678658381935E-2</v>
      </c>
      <c r="Q108" s="12">
        <f t="shared" si="109"/>
        <v>5.3066035975145804E-3</v>
      </c>
      <c r="R108" s="9">
        <f t="shared" si="110"/>
        <v>0.19436706250000002</v>
      </c>
      <c r="S108" s="13">
        <f t="shared" si="111"/>
        <v>2.7301969424549901E-2</v>
      </c>
      <c r="T108" s="2">
        <f t="shared" si="112"/>
        <v>0.01</v>
      </c>
      <c r="U108" s="14">
        <f t="shared" si="113"/>
        <v>2.7301969424549903E-4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5.7630196942454991E-3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118100</v>
      </c>
      <c r="AX108" s="1">
        <f t="shared" si="120"/>
        <v>88633413.452467248</v>
      </c>
    </row>
    <row r="109" spans="1:50" x14ac:dyDescent="0.15">
      <c r="C109" s="7">
        <v>4</v>
      </c>
      <c r="D109" s="7">
        <f t="shared" si="121"/>
        <v>2.3256338136858901</v>
      </c>
      <c r="E109" s="10">
        <f t="shared" si="122"/>
        <v>-6.9232144794623203</v>
      </c>
      <c r="F109" s="7" t="s">
        <v>83</v>
      </c>
      <c r="G109" s="1">
        <v>5</v>
      </c>
      <c r="H109" s="9">
        <f t="shared" si="103"/>
        <v>2.3256338136858901</v>
      </c>
      <c r="I109" s="9">
        <f t="shared" si="104"/>
        <v>275.47563381368587</v>
      </c>
      <c r="J109" s="9">
        <f t="shared" si="105"/>
        <v>2.354514988229001E-2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2.4198531158650409</v>
      </c>
      <c r="O109" s="9">
        <f t="shared" si="123"/>
        <v>0.77525089864201968</v>
      </c>
      <c r="P109" s="9">
        <f t="shared" si="108"/>
        <v>1.8253398604906376E-2</v>
      </c>
      <c r="Q109" s="12">
        <f t="shared" si="109"/>
        <v>5.4760195814719127E-3</v>
      </c>
      <c r="R109" s="9">
        <f t="shared" si="110"/>
        <v>0.19436706250000002</v>
      </c>
      <c r="S109" s="13">
        <f t="shared" si="111"/>
        <v>2.817359850500345E-2</v>
      </c>
      <c r="T109" s="2">
        <f t="shared" si="112"/>
        <v>0.01</v>
      </c>
      <c r="U109" s="14">
        <f t="shared" si="113"/>
        <v>2.8173598505003451E-4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5.7717359850500347E-3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118100</v>
      </c>
      <c r="AX109" s="1">
        <f t="shared" si="120"/>
        <v>88767467.238093168</v>
      </c>
    </row>
    <row r="110" spans="1:50" x14ac:dyDescent="0.15">
      <c r="C110" s="7">
        <v>5</v>
      </c>
      <c r="D110" s="7">
        <f t="shared" si="121"/>
        <v>11.648778306502001</v>
      </c>
      <c r="E110" s="10">
        <f t="shared" si="122"/>
        <v>2.3256338136858901</v>
      </c>
      <c r="F110" s="7" t="s">
        <v>85</v>
      </c>
      <c r="G110" s="1">
        <v>6</v>
      </c>
      <c r="H110" s="9">
        <f t="shared" si="103"/>
        <v>11.648778306502001</v>
      </c>
      <c r="I110" s="9">
        <f t="shared" si="104"/>
        <v>284.79877830650196</v>
      </c>
      <c r="J110" s="9">
        <f t="shared" si="105"/>
        <v>7.4887162295721135E-2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1.404887708370447</v>
      </c>
      <c r="P110" s="9">
        <f t="shared" si="108"/>
        <v>0.1052080538240014</v>
      </c>
      <c r="Q110" s="12">
        <f t="shared" si="109"/>
        <v>3.1562416147200421E-2</v>
      </c>
      <c r="R110" s="9">
        <f t="shared" si="110"/>
        <v>0.19436706250000002</v>
      </c>
      <c r="S110" s="13">
        <f t="shared" si="111"/>
        <v>0.16238562100613327</v>
      </c>
      <c r="T110" s="2">
        <f t="shared" si="112"/>
        <v>0.01</v>
      </c>
      <c r="U110" s="14">
        <f t="shared" si="113"/>
        <v>1.6238562100613328E-3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7.1138562100613329E-3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118100</v>
      </c>
      <c r="AX110" s="1">
        <f t="shared" si="120"/>
        <v>109408850.24865717</v>
      </c>
    </row>
    <row r="111" spans="1:50" x14ac:dyDescent="0.15">
      <c r="C111" s="7">
        <v>6</v>
      </c>
      <c r="D111" s="7">
        <f t="shared" si="121"/>
        <v>12.2046656891286</v>
      </c>
      <c r="E111" s="10">
        <f t="shared" si="122"/>
        <v>11.648778306502001</v>
      </c>
      <c r="F111" s="7" t="s">
        <v>83</v>
      </c>
      <c r="G111" s="1">
        <v>7</v>
      </c>
      <c r="H111" s="9">
        <f t="shared" si="103"/>
        <v>12.2046656891286</v>
      </c>
      <c r="I111" s="9">
        <f t="shared" si="104"/>
        <v>285.35466568912858</v>
      </c>
      <c r="J111" s="9">
        <f t="shared" si="105"/>
        <v>8.0044544290646891E-2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1.9475698628797788</v>
      </c>
      <c r="P111" s="9">
        <f t="shared" si="108"/>
        <v>0.15589234214840955</v>
      </c>
      <c r="Q111" s="12">
        <f t="shared" si="109"/>
        <v>4.6767702644522867E-2</v>
      </c>
      <c r="R111" s="9">
        <f t="shared" si="110"/>
        <v>0.19436706250000002</v>
      </c>
      <c r="S111" s="13">
        <f t="shared" si="111"/>
        <v>0.24061536992422705</v>
      </c>
      <c r="T111" s="2">
        <f t="shared" si="112"/>
        <v>0.01</v>
      </c>
      <c r="U111" s="14">
        <f t="shared" si="113"/>
        <v>2.4061536992422707E-3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4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5"/>
        <v>5.0000000000000001E-3</v>
      </c>
      <c r="AT111" s="1">
        <f t="shared" si="116"/>
        <v>7.8961536992422712E-3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118100</v>
      </c>
      <c r="AX111" s="1">
        <f t="shared" si="120"/>
        <v>121440337.2953935</v>
      </c>
    </row>
    <row r="112" spans="1:50" x14ac:dyDescent="0.15">
      <c r="C112" s="7">
        <v>7</v>
      </c>
      <c r="D112" s="7">
        <f t="shared" si="121"/>
        <v>18.7732165537677</v>
      </c>
      <c r="E112" s="10">
        <f t="shared" si="122"/>
        <v>12.2046656891286</v>
      </c>
      <c r="F112" s="7" t="s">
        <v>83</v>
      </c>
      <c r="G112" s="1">
        <v>8</v>
      </c>
      <c r="H112" s="9">
        <f t="shared" si="103"/>
        <v>18.7732165537677</v>
      </c>
      <c r="I112" s="9">
        <f t="shared" si="104"/>
        <v>291.9232165537677</v>
      </c>
      <c r="J112" s="9">
        <f t="shared" si="105"/>
        <v>0.17249259509211379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2.4395677290647027</v>
      </c>
      <c r="P112" s="9">
        <f t="shared" si="108"/>
        <v>0.4208073684893453</v>
      </c>
      <c r="Q112" s="12">
        <f t="shared" si="109"/>
        <v>0.1262422105468036</v>
      </c>
      <c r="R112" s="9">
        <f t="shared" si="110"/>
        <v>0.19436706250000002</v>
      </c>
      <c r="S112" s="13">
        <f t="shared" si="111"/>
        <v>0.64950413368933624</v>
      </c>
      <c r="T112" s="2">
        <f t="shared" si="112"/>
        <v>0.01</v>
      </c>
      <c r="U112" s="14">
        <f t="shared" si="113"/>
        <v>6.4950413368933622E-3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4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5"/>
        <v>5.0000000000000001E-3</v>
      </c>
      <c r="AT112" s="1">
        <f t="shared" si="116"/>
        <v>1.1985041336893362E-2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118100</v>
      </c>
      <c r="AX112" s="1">
        <f t="shared" si="120"/>
        <v>184326131.16323116</v>
      </c>
    </row>
    <row r="113" spans="1:53" x14ac:dyDescent="0.15">
      <c r="C113" s="7">
        <v>8</v>
      </c>
      <c r="D113" s="7">
        <f t="shared" si="121"/>
        <v>13.754244033369501</v>
      </c>
      <c r="E113" s="10">
        <f t="shared" si="122"/>
        <v>18.7732165537677</v>
      </c>
      <c r="F113" s="7" t="s">
        <v>83</v>
      </c>
      <c r="G113" s="1">
        <v>9</v>
      </c>
      <c r="H113" s="9">
        <f t="shared" si="103"/>
        <v>13.754244033369501</v>
      </c>
      <c r="I113" s="9">
        <f t="shared" si="104"/>
        <v>286.90424403336948</v>
      </c>
      <c r="J113" s="9">
        <f t="shared" si="105"/>
        <v>9.624294311796644E-2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2.666650568908691</v>
      </c>
      <c r="P113" s="9">
        <f t="shared" si="108"/>
        <v>0.25664629901897201</v>
      </c>
      <c r="Q113" s="12">
        <f t="shared" si="109"/>
        <v>7.6993889705691598E-2</v>
      </c>
      <c r="R113" s="9">
        <f t="shared" si="110"/>
        <v>0.19436706250000002</v>
      </c>
      <c r="S113" s="13">
        <f t="shared" si="111"/>
        <v>0.39612621971735357</v>
      </c>
      <c r="T113" s="2">
        <f t="shared" si="112"/>
        <v>0.01</v>
      </c>
      <c r="U113" s="14">
        <f t="shared" si="113"/>
        <v>3.9612621971735354E-3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4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5"/>
        <v>5.0000000000000001E-3</v>
      </c>
      <c r="AT113" s="1">
        <f t="shared" si="116"/>
        <v>9.4512621971735364E-3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118100</v>
      </c>
      <c r="AX113" s="1">
        <f t="shared" si="120"/>
        <v>145357412.33128449</v>
      </c>
    </row>
    <row r="114" spans="1:53" x14ac:dyDescent="0.15">
      <c r="C114" s="7">
        <v>9</v>
      </c>
      <c r="D114" s="7">
        <f t="shared" si="121"/>
        <v>9.4975638318278506</v>
      </c>
      <c r="E114" s="10">
        <f t="shared" si="122"/>
        <v>13.754244033369501</v>
      </c>
      <c r="F114" s="7" t="s">
        <v>83</v>
      </c>
      <c r="G114" s="1">
        <v>10</v>
      </c>
      <c r="H114" s="9">
        <f t="shared" si="103"/>
        <v>9.4975638318278506</v>
      </c>
      <c r="I114" s="9">
        <f t="shared" si="104"/>
        <v>282.64756383182782</v>
      </c>
      <c r="J114" s="9">
        <f t="shared" si="105"/>
        <v>5.7730013123675483E-2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3.0578944782230524</v>
      </c>
      <c r="P114" s="9">
        <f t="shared" si="108"/>
        <v>0.17653228835863161</v>
      </c>
      <c r="Q114" s="12">
        <f t="shared" si="109"/>
        <v>5.2959686507589483E-2</v>
      </c>
      <c r="R114" s="9">
        <f t="shared" si="110"/>
        <v>0.19436706250000002</v>
      </c>
      <c r="S114" s="13">
        <f t="shared" si="111"/>
        <v>0.27247253637734775</v>
      </c>
      <c r="T114" s="2">
        <f t="shared" si="112"/>
        <v>0.01</v>
      </c>
      <c r="U114" s="14">
        <f t="shared" si="113"/>
        <v>2.7247253637734774E-3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8.2147253637734775E-3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118100</v>
      </c>
      <c r="AX114" s="1">
        <f t="shared" si="120"/>
        <v>126339868.36672221</v>
      </c>
    </row>
    <row r="115" spans="1:53" x14ac:dyDescent="0.15">
      <c r="C115" s="7">
        <v>10</v>
      </c>
      <c r="D115" s="7">
        <f t="shared" si="121"/>
        <v>3.7068455921286798</v>
      </c>
      <c r="E115" s="10">
        <f t="shared" si="122"/>
        <v>9.4975638318278506</v>
      </c>
      <c r="F115" s="7" t="s">
        <v>83</v>
      </c>
      <c r="G115" s="1">
        <v>11</v>
      </c>
      <c r="H115" s="9">
        <f t="shared" si="103"/>
        <v>3.7068455921286798</v>
      </c>
      <c r="I115" s="9">
        <f t="shared" si="104"/>
        <v>276.85684559212865</v>
      </c>
      <c r="J115" s="9">
        <f t="shared" si="105"/>
        <v>2.8085529156859079E-2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2.7372940803711998</v>
      </c>
      <c r="O115" s="9">
        <f t="shared" si="123"/>
        <v>0.79195831782655457</v>
      </c>
      <c r="P115" s="9">
        <f t="shared" si="108"/>
        <v>2.2242568426334767E-2</v>
      </c>
      <c r="Q115" s="12">
        <f t="shared" si="109"/>
        <v>6.6727705279004297E-3</v>
      </c>
      <c r="R115" s="9">
        <f t="shared" si="110"/>
        <v>0.19436706250000002</v>
      </c>
      <c r="S115" s="13">
        <f t="shared" si="111"/>
        <v>3.4330767991621158E-2</v>
      </c>
      <c r="T115" s="2">
        <f t="shared" si="112"/>
        <v>0.01</v>
      </c>
      <c r="U115" s="14">
        <f t="shared" si="113"/>
        <v>3.433076799162116E-4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5.8333076799162121E-3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118100</v>
      </c>
      <c r="AX115" s="1">
        <f t="shared" si="120"/>
        <v>89714420.359473661</v>
      </c>
    </row>
    <row r="116" spans="1:53" x14ac:dyDescent="0.15">
      <c r="C116" s="7">
        <v>11</v>
      </c>
      <c r="D116" s="7">
        <f t="shared" si="121"/>
        <v>0.37955392198976001</v>
      </c>
      <c r="E116" s="10">
        <f t="shared" si="122"/>
        <v>3.7068455921286798</v>
      </c>
      <c r="F116" s="7" t="s">
        <v>85</v>
      </c>
      <c r="G116" s="1">
        <v>12</v>
      </c>
      <c r="H116" s="9">
        <f t="shared" si="103"/>
        <v>0.37955392198976001</v>
      </c>
      <c r="I116" s="9">
        <f t="shared" si="104"/>
        <v>273.52955392198976</v>
      </c>
      <c r="J116" s="9">
        <f t="shared" si="105"/>
        <v>1.8310015922224289E-2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1.4176059577335534</v>
      </c>
      <c r="P116" s="9">
        <f t="shared" si="108"/>
        <v>2.5956387657541373E-2</v>
      </c>
      <c r="Q116" s="12">
        <f t="shared" si="109"/>
        <v>7.7869162972624114E-3</v>
      </c>
      <c r="R116" s="9">
        <f t="shared" si="110"/>
        <v>0.19436706250000002</v>
      </c>
      <c r="S116" s="13">
        <f t="shared" si="111"/>
        <v>4.0062941720191973E-2</v>
      </c>
      <c r="T116" s="2">
        <f t="shared" si="112"/>
        <v>0.01</v>
      </c>
      <c r="U116" s="14">
        <f t="shared" si="113"/>
        <v>4.0062941720191972E-4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5.8906294172019194E-3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118100</v>
      </c>
      <c r="AX116" s="1">
        <f t="shared" si="120"/>
        <v>90596010.482396707</v>
      </c>
      <c r="AY116" s="1">
        <f>SUM(AX105:AX116)</f>
        <v>1304215468.034874</v>
      </c>
    </row>
    <row r="117" spans="1:53" x14ac:dyDescent="0.15">
      <c r="C117" s="7">
        <v>12</v>
      </c>
      <c r="D117" s="7">
        <f t="shared" si="121"/>
        <v>-4.3736097344093503</v>
      </c>
      <c r="E117" s="10">
        <f t="shared" si="122"/>
        <v>0.37955392198976001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-2.3066070033871</v>
      </c>
      <c r="E121" s="7"/>
      <c r="F121" s="7"/>
      <c r="G121" s="1">
        <v>1</v>
      </c>
      <c r="H121" s="9">
        <f t="shared" ref="H121:H132" si="124">E122</f>
        <v>-2.3066070033871</v>
      </c>
      <c r="I121" s="9">
        <f t="shared" ref="I121:I132" si="125">H121+273.15</f>
        <v>270.84339299661286</v>
      </c>
      <c r="J121" s="9">
        <f t="shared" ref="J121:J132" si="126">EXP(($C$15*(I121-$C$13))/($C$16*I121*$C$13))</f>
        <v>1.2863670667796048E-2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3.6622870391215352E-3</v>
      </c>
      <c r="Q121" s="12">
        <f t="shared" ref="Q121:Q132" si="130">P121*$B$123</f>
        <v>1.2085547229101067E-3</v>
      </c>
      <c r="R121" s="9">
        <f t="shared" ref="R121:R132" si="131">L121*$B$123</f>
        <v>9.3951000000000007E-2</v>
      </c>
      <c r="S121" s="13">
        <f t="shared" ref="S121:S132" si="132">Q121/R121</f>
        <v>1.2863670667796048E-2</v>
      </c>
      <c r="T121" s="2">
        <f t="shared" ref="T121:T132" si="133">$B$122/100</f>
        <v>0.01</v>
      </c>
      <c r="U121" s="14">
        <f t="shared" ref="U121:U132" si="134">S121*T121</f>
        <v>1.2863670667796049E-4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5.6186367066779607E-3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-6.8980761201492697</v>
      </c>
      <c r="E122" s="10">
        <f t="shared" ref="E122:E133" si="145">D121</f>
        <v>-2.3066070033871</v>
      </c>
      <c r="F122" s="7" t="s">
        <v>83</v>
      </c>
      <c r="G122" s="1">
        <v>2</v>
      </c>
      <c r="H122" s="9">
        <f t="shared" si="124"/>
        <v>-6.8980761201492697</v>
      </c>
      <c r="I122" s="9">
        <f t="shared" si="125"/>
        <v>266.25192387985072</v>
      </c>
      <c r="J122" s="9">
        <f t="shared" si="126"/>
        <v>6.920288386797464E-3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0.56573771296087849</v>
      </c>
      <c r="P122" s="9">
        <f t="shared" si="129"/>
        <v>3.9150681249765246E-3</v>
      </c>
      <c r="Q122" s="12">
        <f t="shared" si="130"/>
        <v>1.2919724812422533E-3</v>
      </c>
      <c r="R122" s="9">
        <f t="shared" si="131"/>
        <v>9.3951000000000007E-2</v>
      </c>
      <c r="S122" s="13">
        <f t="shared" si="132"/>
        <v>1.3751556462860992E-2</v>
      </c>
      <c r="T122" s="2">
        <f t="shared" si="133"/>
        <v>0.01</v>
      </c>
      <c r="U122" s="14">
        <f t="shared" si="134"/>
        <v>1.3751556462860993E-4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5.62751556462861E-3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-9.4068732407950293</v>
      </c>
      <c r="E123" s="10">
        <f t="shared" si="145"/>
        <v>-6.8980761201492697</v>
      </c>
      <c r="F123" s="7" t="s">
        <v>83</v>
      </c>
      <c r="G123" s="1">
        <v>3</v>
      </c>
      <c r="H123" s="9">
        <f t="shared" si="124"/>
        <v>-9.4068732407950293</v>
      </c>
      <c r="I123" s="9">
        <f t="shared" si="125"/>
        <v>263.74312675920493</v>
      </c>
      <c r="J123" s="9">
        <f t="shared" si="126"/>
        <v>4.8870806095433995E-3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0.84652264483590189</v>
      </c>
      <c r="P123" s="9">
        <f t="shared" si="129"/>
        <v>4.13702440311693E-3</v>
      </c>
      <c r="Q123" s="12">
        <f t="shared" si="130"/>
        <v>1.365218053028587E-3</v>
      </c>
      <c r="R123" s="9">
        <f t="shared" si="131"/>
        <v>9.3951000000000007E-2</v>
      </c>
      <c r="S123" s="13">
        <f t="shared" si="132"/>
        <v>1.4531171068201371E-2</v>
      </c>
      <c r="T123" s="2">
        <f t="shared" si="133"/>
        <v>0.01</v>
      </c>
      <c r="U123" s="14">
        <f t="shared" si="134"/>
        <v>1.4531171068201372E-4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5.6353117106820137E-3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-6.9232144794623203</v>
      </c>
      <c r="E124" s="10">
        <f t="shared" si="145"/>
        <v>-9.4068732407950293</v>
      </c>
      <c r="F124" s="7" t="s">
        <v>83</v>
      </c>
      <c r="G124" s="1">
        <v>4</v>
      </c>
      <c r="H124" s="9">
        <f t="shared" si="124"/>
        <v>-6.9232144794623203</v>
      </c>
      <c r="I124" s="9">
        <f t="shared" si="125"/>
        <v>266.22678552053765</v>
      </c>
      <c r="J124" s="9">
        <f t="shared" si="126"/>
        <v>6.8964332028162018E-3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1.127085620432785</v>
      </c>
      <c r="P124" s="9">
        <f t="shared" si="129"/>
        <v>7.7728706951693573E-3</v>
      </c>
      <c r="Q124" s="12">
        <f t="shared" si="130"/>
        <v>2.565047329405888E-3</v>
      </c>
      <c r="R124" s="9">
        <f t="shared" si="131"/>
        <v>9.3951000000000007E-2</v>
      </c>
      <c r="S124" s="13">
        <f t="shared" si="132"/>
        <v>2.7301969424549901E-2</v>
      </c>
      <c r="T124" s="2">
        <f t="shared" si="133"/>
        <v>0.01</v>
      </c>
      <c r="U124" s="14">
        <f t="shared" si="134"/>
        <v>2.7301969424549903E-4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5.7630196942454991E-3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2.3256338136858901</v>
      </c>
      <c r="E125" s="10">
        <f t="shared" si="145"/>
        <v>-6.9232144794623203</v>
      </c>
      <c r="F125" s="7" t="s">
        <v>83</v>
      </c>
      <c r="G125" s="1">
        <v>5</v>
      </c>
      <c r="H125" s="9">
        <f t="shared" si="124"/>
        <v>2.3256338136858901</v>
      </c>
      <c r="I125" s="9">
        <f t="shared" si="125"/>
        <v>275.47563381368587</v>
      </c>
      <c r="J125" s="9">
        <f t="shared" si="126"/>
        <v>2.354514988229001E-2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1.063347112250735</v>
      </c>
      <c r="O125" s="9">
        <f t="shared" si="146"/>
        <v>0.34066563748688061</v>
      </c>
      <c r="P125" s="9">
        <f t="shared" si="129"/>
        <v>8.0210234943744775E-3</v>
      </c>
      <c r="Q125" s="12">
        <f t="shared" si="130"/>
        <v>2.6469377531435777E-3</v>
      </c>
      <c r="R125" s="9">
        <f t="shared" si="131"/>
        <v>9.3951000000000007E-2</v>
      </c>
      <c r="S125" s="13">
        <f t="shared" si="132"/>
        <v>2.8173598505003433E-2</v>
      </c>
      <c r="T125" s="2">
        <f t="shared" si="133"/>
        <v>0.01</v>
      </c>
      <c r="U125" s="14">
        <f t="shared" si="134"/>
        <v>2.8173598505003435E-4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5.7717359850500347E-3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11.648778306502001</v>
      </c>
      <c r="E126" s="10">
        <f t="shared" si="145"/>
        <v>2.3256338136858901</v>
      </c>
      <c r="F126" s="7" t="s">
        <v>85</v>
      </c>
      <c r="G126" s="1">
        <v>6</v>
      </c>
      <c r="H126" s="9">
        <f t="shared" si="124"/>
        <v>11.648778306502001</v>
      </c>
      <c r="I126" s="9">
        <f t="shared" si="125"/>
        <v>284.79877830650196</v>
      </c>
      <c r="J126" s="9">
        <f t="shared" si="126"/>
        <v>7.4887162295721135E-2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0.61734461399250606</v>
      </c>
      <c r="P126" s="9">
        <f t="shared" si="129"/>
        <v>4.623118630044612E-2</v>
      </c>
      <c r="Q126" s="12">
        <f t="shared" si="130"/>
        <v>1.525629147914722E-2</v>
      </c>
      <c r="R126" s="9">
        <f t="shared" si="131"/>
        <v>9.3951000000000007E-2</v>
      </c>
      <c r="S126" s="13">
        <f t="shared" si="132"/>
        <v>0.16238562100613319</v>
      </c>
      <c r="T126" s="2">
        <f t="shared" si="133"/>
        <v>0.01</v>
      </c>
      <c r="U126" s="14">
        <f t="shared" si="134"/>
        <v>1.623856210061332E-3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7.113856210061332E-3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12.2046656891286</v>
      </c>
      <c r="E127" s="10">
        <f t="shared" si="145"/>
        <v>11.648778306502001</v>
      </c>
      <c r="F127" s="7" t="s">
        <v>83</v>
      </c>
      <c r="G127" s="1">
        <v>7</v>
      </c>
      <c r="H127" s="9">
        <f t="shared" si="124"/>
        <v>12.2046656891286</v>
      </c>
      <c r="I127" s="9">
        <f t="shared" si="125"/>
        <v>285.35466568912858</v>
      </c>
      <c r="J127" s="9">
        <f t="shared" si="126"/>
        <v>8.0044544290646891E-2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0.85581342769205992</v>
      </c>
      <c r="P127" s="9">
        <f t="shared" si="129"/>
        <v>6.850319581742742E-2</v>
      </c>
      <c r="Q127" s="12">
        <f t="shared" si="130"/>
        <v>2.260605461975105E-2</v>
      </c>
      <c r="R127" s="9">
        <f t="shared" si="131"/>
        <v>9.3951000000000007E-2</v>
      </c>
      <c r="S127" s="13">
        <f t="shared" si="132"/>
        <v>0.24061536992422697</v>
      </c>
      <c r="T127" s="2">
        <f t="shared" si="133"/>
        <v>0.01</v>
      </c>
      <c r="U127" s="14">
        <f t="shared" si="134"/>
        <v>2.4061536992422698E-3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5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6"/>
        <v>5.0000000000000001E-3</v>
      </c>
      <c r="AT127" s="1">
        <f t="shared" si="137"/>
        <v>7.8961536992422712E-3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18.7732165537677</v>
      </c>
      <c r="E128" s="10">
        <f t="shared" si="145"/>
        <v>12.2046656891286</v>
      </c>
      <c r="F128" s="7" t="s">
        <v>83</v>
      </c>
      <c r="G128" s="1">
        <v>8</v>
      </c>
      <c r="H128" s="9">
        <f t="shared" si="124"/>
        <v>18.7732165537677</v>
      </c>
      <c r="I128" s="9">
        <f t="shared" si="125"/>
        <v>291.9232165537677</v>
      </c>
      <c r="J128" s="9">
        <f t="shared" si="126"/>
        <v>0.17249259509211379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1.0720102318746325</v>
      </c>
      <c r="P128" s="9">
        <f t="shared" si="129"/>
        <v>0.18491382686135399</v>
      </c>
      <c r="Q128" s="12">
        <f t="shared" si="130"/>
        <v>6.1021562864246821E-2</v>
      </c>
      <c r="R128" s="9">
        <f t="shared" si="131"/>
        <v>9.3951000000000007E-2</v>
      </c>
      <c r="S128" s="13">
        <f t="shared" si="132"/>
        <v>0.64950413368933613</v>
      </c>
      <c r="T128" s="2">
        <f t="shared" si="133"/>
        <v>0.01</v>
      </c>
      <c r="U128" s="14">
        <f t="shared" si="134"/>
        <v>6.4950413368933613E-3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5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6"/>
        <v>5.0000000000000001E-3</v>
      </c>
      <c r="AT128" s="1">
        <f t="shared" si="137"/>
        <v>1.1985041336893362E-2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13.754244033369501</v>
      </c>
      <c r="E129" s="10">
        <f t="shared" si="145"/>
        <v>18.7732165537677</v>
      </c>
      <c r="F129" s="7" t="s">
        <v>83</v>
      </c>
      <c r="G129" s="1">
        <v>9</v>
      </c>
      <c r="H129" s="9">
        <f t="shared" si="124"/>
        <v>13.754244033369501</v>
      </c>
      <c r="I129" s="9">
        <f t="shared" si="125"/>
        <v>286.90424403336948</v>
      </c>
      <c r="J129" s="9">
        <f t="shared" si="126"/>
        <v>9.624294311796644E-2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1.1717964050132785</v>
      </c>
      <c r="P129" s="9">
        <f t="shared" si="129"/>
        <v>0.11277713475353053</v>
      </c>
      <c r="Q129" s="12">
        <f t="shared" si="130"/>
        <v>3.7216454468665075E-2</v>
      </c>
      <c r="R129" s="9">
        <f t="shared" si="131"/>
        <v>9.3951000000000007E-2</v>
      </c>
      <c r="S129" s="13">
        <f t="shared" si="132"/>
        <v>0.39612621971735346</v>
      </c>
      <c r="T129" s="2">
        <f t="shared" si="133"/>
        <v>0.01</v>
      </c>
      <c r="U129" s="14">
        <f t="shared" si="134"/>
        <v>3.9612621971735346E-3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5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6"/>
        <v>5.0000000000000001E-3</v>
      </c>
      <c r="AT129" s="1">
        <f t="shared" si="137"/>
        <v>9.4512621971735364E-3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9.4975638318278506</v>
      </c>
      <c r="E130" s="10">
        <f t="shared" si="145"/>
        <v>13.754244033369501</v>
      </c>
      <c r="F130" s="7" t="s">
        <v>83</v>
      </c>
      <c r="G130" s="1">
        <v>10</v>
      </c>
      <c r="H130" s="9">
        <f t="shared" si="124"/>
        <v>9.4975638318278506</v>
      </c>
      <c r="I130" s="9">
        <f t="shared" si="125"/>
        <v>282.64756383182782</v>
      </c>
      <c r="J130" s="9">
        <f t="shared" si="126"/>
        <v>5.7730013123675483E-2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1.343719270259748</v>
      </c>
      <c r="P130" s="9">
        <f t="shared" si="129"/>
        <v>7.7572931106630896E-2</v>
      </c>
      <c r="Q130" s="12">
        <f t="shared" si="130"/>
        <v>2.5599067265188197E-2</v>
      </c>
      <c r="R130" s="9">
        <f t="shared" si="131"/>
        <v>9.3951000000000007E-2</v>
      </c>
      <c r="S130" s="13">
        <f t="shared" si="132"/>
        <v>0.2724725363773477</v>
      </c>
      <c r="T130" s="2">
        <f t="shared" si="133"/>
        <v>0.01</v>
      </c>
      <c r="U130" s="14">
        <f t="shared" si="134"/>
        <v>2.7247253637734769E-3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8.2147253637734757E-3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3.7068455921286798</v>
      </c>
      <c r="E131" s="10">
        <f t="shared" si="145"/>
        <v>9.4975638318278506</v>
      </c>
      <c r="F131" s="7" t="s">
        <v>83</v>
      </c>
      <c r="G131" s="1">
        <v>11</v>
      </c>
      <c r="H131" s="9">
        <f t="shared" si="124"/>
        <v>3.7068455921286798</v>
      </c>
      <c r="I131" s="9">
        <f t="shared" si="125"/>
        <v>276.85684559212865</v>
      </c>
      <c r="J131" s="9">
        <f t="shared" si="126"/>
        <v>2.8085529156859079E-2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1.2028390221954612</v>
      </c>
      <c r="O131" s="9">
        <f t="shared" si="146"/>
        <v>0.34800731695765585</v>
      </c>
      <c r="P131" s="9">
        <f t="shared" si="129"/>
        <v>9.7739696472145428E-3</v>
      </c>
      <c r="Q131" s="12">
        <f t="shared" si="130"/>
        <v>3.2254099835807991E-3</v>
      </c>
      <c r="R131" s="9">
        <f t="shared" si="131"/>
        <v>9.3951000000000007E-2</v>
      </c>
      <c r="S131" s="13">
        <f t="shared" si="132"/>
        <v>3.4330767991621151E-2</v>
      </c>
      <c r="T131" s="2">
        <f t="shared" si="133"/>
        <v>0.01</v>
      </c>
      <c r="U131" s="14">
        <f t="shared" si="134"/>
        <v>3.4330767991621155E-4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5.8333076799162113E-3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0.37955392198976001</v>
      </c>
      <c r="E132" s="10">
        <f t="shared" si="145"/>
        <v>3.7068455921286798</v>
      </c>
      <c r="F132" s="7" t="s">
        <v>85</v>
      </c>
      <c r="G132" s="1">
        <v>12</v>
      </c>
      <c r="H132" s="9">
        <f t="shared" si="124"/>
        <v>0.37955392198976001</v>
      </c>
      <c r="I132" s="9">
        <f t="shared" si="125"/>
        <v>273.52955392198976</v>
      </c>
      <c r="J132" s="9">
        <f t="shared" si="126"/>
        <v>1.8310015922224289E-2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0.62293334731044125</v>
      </c>
      <c r="P132" s="9">
        <f t="shared" si="129"/>
        <v>1.1405919507738652E-2</v>
      </c>
      <c r="Q132" s="12">
        <f t="shared" si="130"/>
        <v>3.7639534375537554E-3</v>
      </c>
      <c r="R132" s="9">
        <f t="shared" si="131"/>
        <v>9.3951000000000007E-2</v>
      </c>
      <c r="S132" s="13">
        <f t="shared" si="132"/>
        <v>4.0062941720191966E-2</v>
      </c>
      <c r="T132" s="2">
        <f t="shared" si="133"/>
        <v>0.01</v>
      </c>
      <c r="U132" s="14">
        <f t="shared" si="134"/>
        <v>4.0062941720191966E-4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5.8906294172019194E-3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-4.3736097344093503</v>
      </c>
      <c r="E133" s="10">
        <f t="shared" si="145"/>
        <v>0.37955392198976001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-2.3066070033871</v>
      </c>
      <c r="E136" s="7"/>
      <c r="F136" s="7"/>
      <c r="G136" s="1">
        <v>1</v>
      </c>
      <c r="H136" s="9">
        <f t="shared" ref="H136:H147" si="147">E137</f>
        <v>-2.3066070033871</v>
      </c>
      <c r="I136" s="9">
        <f t="shared" ref="I136:I147" si="148">H136+273.15</f>
        <v>270.84339299661286</v>
      </c>
      <c r="J136" s="9">
        <f t="shared" ref="J136:J147" si="149">EXP(($C$15*(I136-$C$13))/($C$16*I136*$C$13))</f>
        <v>1.2863670667796048E-2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9.7641424210766995E-3</v>
      </c>
      <c r="Q136" s="12">
        <f t="shared" ref="Q136:Q147" si="153">P136*$B$138</f>
        <v>2.538677029479942E-3</v>
      </c>
      <c r="R136" s="9">
        <f t="shared" ref="R136:R147" si="154">L136*$B$138</f>
        <v>0.19735245833333334</v>
      </c>
      <c r="S136" s="13">
        <f t="shared" ref="S136:S147" si="155">Q136/R136</f>
        <v>1.2863670667796048E-2</v>
      </c>
      <c r="T136" s="2">
        <f t="shared" ref="T136:T147" si="156">$B$137/100</f>
        <v>0.01</v>
      </c>
      <c r="U136" s="14">
        <f t="shared" ref="U136:U147" si="157">S136*T136</f>
        <v>1.2863670667796049E-4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5.6186367066779607E-3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-6.8980761201492697</v>
      </c>
      <c r="E137" s="10">
        <f t="shared" ref="E137:E148" si="166">D136</f>
        <v>-2.3066070033871</v>
      </c>
      <c r="F137" s="7" t="s">
        <v>83</v>
      </c>
      <c r="G137" s="1">
        <v>2</v>
      </c>
      <c r="H137" s="9">
        <f t="shared" si="147"/>
        <v>-6.8980761201492697</v>
      </c>
      <c r="I137" s="9">
        <f t="shared" si="148"/>
        <v>266.25192387985072</v>
      </c>
      <c r="J137" s="9">
        <f t="shared" si="149"/>
        <v>6.920288386797464E-3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1.5083316909122568</v>
      </c>
      <c r="P137" s="9">
        <f t="shared" si="152"/>
        <v>1.0438090284058673E-2</v>
      </c>
      <c r="Q137" s="12">
        <f t="shared" si="153"/>
        <v>2.7139034738552551E-3</v>
      </c>
      <c r="R137" s="9">
        <f t="shared" si="154"/>
        <v>0.19735245833333334</v>
      </c>
      <c r="S137" s="13">
        <f t="shared" si="155"/>
        <v>1.3751556462860994E-2</v>
      </c>
      <c r="T137" s="2">
        <f t="shared" si="156"/>
        <v>0.01</v>
      </c>
      <c r="U137" s="14">
        <f t="shared" si="157"/>
        <v>1.3751556462860995E-4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5.62751556462861E-3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-9.4068732407950293</v>
      </c>
      <c r="E138" s="10">
        <f t="shared" si="166"/>
        <v>-6.8980761201492697</v>
      </c>
      <c r="F138" s="7" t="s">
        <v>83</v>
      </c>
      <c r="G138" s="1">
        <v>3</v>
      </c>
      <c r="H138" s="9">
        <f t="shared" si="147"/>
        <v>-9.4068732407950293</v>
      </c>
      <c r="I138" s="9">
        <f t="shared" si="148"/>
        <v>263.74312675920493</v>
      </c>
      <c r="J138" s="9">
        <f t="shared" si="149"/>
        <v>4.8870806095433995E-3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2.256941517294865</v>
      </c>
      <c r="P138" s="9">
        <f t="shared" si="152"/>
        <v>1.1029855126045193E-2</v>
      </c>
      <c r="Q138" s="12">
        <f t="shared" si="153"/>
        <v>2.8677623327717505E-3</v>
      </c>
      <c r="R138" s="9">
        <f t="shared" si="154"/>
        <v>0.19735245833333334</v>
      </c>
      <c r="S138" s="13">
        <f t="shared" si="155"/>
        <v>1.4531171068201374E-2</v>
      </c>
      <c r="T138" s="2">
        <f t="shared" si="156"/>
        <v>0.01</v>
      </c>
      <c r="U138" s="14">
        <f t="shared" si="157"/>
        <v>1.4531171068201375E-4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5.6353117106820137E-3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-6.9232144794623203</v>
      </c>
      <c r="E139" s="10">
        <f t="shared" si="166"/>
        <v>-9.4068732407950293</v>
      </c>
      <c r="F139" s="7" t="s">
        <v>83</v>
      </c>
      <c r="G139" s="1">
        <v>4</v>
      </c>
      <c r="H139" s="9">
        <f t="shared" si="147"/>
        <v>-6.9232144794623203</v>
      </c>
      <c r="I139" s="9">
        <f t="shared" si="148"/>
        <v>266.22678552053765</v>
      </c>
      <c r="J139" s="9">
        <f t="shared" si="149"/>
        <v>6.8964332028162018E-3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3.0049595788354866</v>
      </c>
      <c r="P139" s="9">
        <f t="shared" si="152"/>
        <v>2.0723503012601639E-2</v>
      </c>
      <c r="Q139" s="12">
        <f t="shared" si="153"/>
        <v>5.3881107832764261E-3</v>
      </c>
      <c r="R139" s="9">
        <f t="shared" si="154"/>
        <v>0.19735245833333334</v>
      </c>
      <c r="S139" s="13">
        <f t="shared" si="155"/>
        <v>2.7301969424549904E-2</v>
      </c>
      <c r="T139" s="2">
        <f t="shared" si="156"/>
        <v>0.01</v>
      </c>
      <c r="U139" s="14">
        <f t="shared" si="157"/>
        <v>2.7301969424549903E-4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5.7630196942454991E-3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2.3256338136858901</v>
      </c>
      <c r="E140" s="10">
        <f t="shared" si="166"/>
        <v>-6.9232144794623203</v>
      </c>
      <c r="F140" s="7" t="s">
        <v>83</v>
      </c>
      <c r="G140" s="1">
        <v>5</v>
      </c>
      <c r="H140" s="9">
        <f t="shared" si="147"/>
        <v>2.3256338136858901</v>
      </c>
      <c r="I140" s="9">
        <f t="shared" si="148"/>
        <v>275.47563381368587</v>
      </c>
      <c r="J140" s="9">
        <f t="shared" si="149"/>
        <v>2.354514988229001E-2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3.7432839924895518</v>
      </c>
      <c r="P140" s="9">
        <f t="shared" si="152"/>
        <v>8.8136182655143447E-2</v>
      </c>
      <c r="Q140" s="12">
        <f t="shared" si="153"/>
        <v>2.2915407490337297E-2</v>
      </c>
      <c r="R140" s="9">
        <f t="shared" si="154"/>
        <v>0.19735245833333334</v>
      </c>
      <c r="S140" s="13">
        <f t="shared" si="155"/>
        <v>0.11611412233655884</v>
      </c>
      <c r="T140" s="2">
        <f t="shared" si="156"/>
        <v>0.01</v>
      </c>
      <c r="U140" s="14">
        <f t="shared" si="157"/>
        <v>1.1611412233655885E-3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6.6511412233655883E-3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11.648778306502001</v>
      </c>
      <c r="E141" s="10">
        <f t="shared" si="166"/>
        <v>2.3256338136858901</v>
      </c>
      <c r="F141" s="7" t="s">
        <v>85</v>
      </c>
      <c r="G141" s="1">
        <v>6</v>
      </c>
      <c r="H141" s="9">
        <f t="shared" si="147"/>
        <v>11.648778306502001</v>
      </c>
      <c r="I141" s="9">
        <f t="shared" si="148"/>
        <v>284.79877830650196</v>
      </c>
      <c r="J141" s="9">
        <f t="shared" si="149"/>
        <v>7.4887162295721135E-2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4.4141957265010756</v>
      </c>
      <c r="P141" s="9">
        <f t="shared" si="152"/>
        <v>0.33056659177556469</v>
      </c>
      <c r="Q141" s="12">
        <f t="shared" si="153"/>
        <v>8.5947313861646821E-2</v>
      </c>
      <c r="R141" s="9">
        <f t="shared" si="154"/>
        <v>0.19735245833333334</v>
      </c>
      <c r="S141" s="13">
        <f t="shared" si="155"/>
        <v>0.43550161263499243</v>
      </c>
      <c r="T141" s="2">
        <f t="shared" si="156"/>
        <v>0.01</v>
      </c>
      <c r="U141" s="14">
        <f t="shared" si="157"/>
        <v>4.3550161263499242E-3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9.8450161263499252E-3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12.2046656891286</v>
      </c>
      <c r="E142" s="10">
        <f t="shared" si="166"/>
        <v>11.648778306502001</v>
      </c>
      <c r="F142" s="7" t="s">
        <v>83</v>
      </c>
      <c r="G142" s="1">
        <v>7</v>
      </c>
      <c r="H142" s="9">
        <f t="shared" si="147"/>
        <v>12.2046656891286</v>
      </c>
      <c r="I142" s="9">
        <f t="shared" si="148"/>
        <v>285.35466568912858</v>
      </c>
      <c r="J142" s="9">
        <f t="shared" si="149"/>
        <v>8.0044544290646891E-2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4.8426770513921777</v>
      </c>
      <c r="P142" s="9">
        <f t="shared" si="152"/>
        <v>0.38762987772546048</v>
      </c>
      <c r="Q142" s="12">
        <f t="shared" si="153"/>
        <v>0.10078376820861973</v>
      </c>
      <c r="R142" s="9">
        <f t="shared" si="154"/>
        <v>0.19735245833333334</v>
      </c>
      <c r="S142" s="13">
        <f t="shared" si="155"/>
        <v>0.51067906151132592</v>
      </c>
      <c r="T142" s="2">
        <f t="shared" si="156"/>
        <v>0.01</v>
      </c>
      <c r="U142" s="14">
        <f t="shared" si="157"/>
        <v>5.1067906151132589E-3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8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9"/>
        <v>5.0000000000000001E-3</v>
      </c>
      <c r="AT142" s="1">
        <f t="shared" si="160"/>
        <v>1.0596790615113261E-2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18.7732165537677</v>
      </c>
      <c r="E143" s="10">
        <f t="shared" si="166"/>
        <v>12.2046656891286</v>
      </c>
      <c r="F143" s="7" t="s">
        <v>83</v>
      </c>
      <c r="G143" s="1">
        <v>8</v>
      </c>
      <c r="H143" s="9">
        <f t="shared" si="147"/>
        <v>18.7732165537677</v>
      </c>
      <c r="I143" s="9">
        <f t="shared" si="148"/>
        <v>291.9232165537677</v>
      </c>
      <c r="J143" s="9">
        <f t="shared" si="149"/>
        <v>0.17249259509211379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5.2140950903333838</v>
      </c>
      <c r="P143" s="9">
        <f t="shared" si="152"/>
        <v>0.89939279318865484</v>
      </c>
      <c r="Q143" s="12">
        <f t="shared" si="153"/>
        <v>0.23384212622905026</v>
      </c>
      <c r="R143" s="9">
        <f t="shared" si="154"/>
        <v>0.19735245833333334</v>
      </c>
      <c r="S143" s="13">
        <f t="shared" si="155"/>
        <v>1.1848959379775494</v>
      </c>
      <c r="T143" s="2">
        <f t="shared" si="156"/>
        <v>0.01</v>
      </c>
      <c r="U143" s="14">
        <f t="shared" si="157"/>
        <v>1.1848959379775495E-2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8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9"/>
        <v>5.0000000000000001E-3</v>
      </c>
      <c r="AT143" s="1">
        <f t="shared" si="160"/>
        <v>1.7338959379775497E-2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13.754244033369501</v>
      </c>
      <c r="E144" s="10">
        <f t="shared" si="166"/>
        <v>18.7732165537677</v>
      </c>
      <c r="F144" s="7" t="s">
        <v>83</v>
      </c>
      <c r="G144" s="1">
        <v>9</v>
      </c>
      <c r="H144" s="9">
        <f t="shared" si="147"/>
        <v>13.754244033369501</v>
      </c>
      <c r="I144" s="9">
        <f t="shared" si="148"/>
        <v>286.90424403336948</v>
      </c>
      <c r="J144" s="9">
        <f t="shared" si="149"/>
        <v>9.624294311796644E-2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5.0737502138113957</v>
      </c>
      <c r="P144" s="9">
        <f t="shared" si="152"/>
        <v>0.48831265322262024</v>
      </c>
      <c r="Q144" s="12">
        <f t="shared" si="153"/>
        <v>0.12696128983788127</v>
      </c>
      <c r="R144" s="9">
        <f t="shared" si="154"/>
        <v>0.19735245833333334</v>
      </c>
      <c r="S144" s="13">
        <f t="shared" si="155"/>
        <v>0.64332256567810475</v>
      </c>
      <c r="T144" s="2">
        <f t="shared" si="156"/>
        <v>0.01</v>
      </c>
      <c r="U144" s="14">
        <f t="shared" si="157"/>
        <v>6.4332256567810478E-3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8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9"/>
        <v>5.0000000000000001E-3</v>
      </c>
      <c r="AT144" s="1">
        <f t="shared" si="160"/>
        <v>1.1923225656781049E-2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9.4975638318278506</v>
      </c>
      <c r="E145" s="10">
        <f t="shared" si="166"/>
        <v>13.754244033369501</v>
      </c>
      <c r="F145" s="7" t="s">
        <v>83</v>
      </c>
      <c r="G145" s="1">
        <v>10</v>
      </c>
      <c r="H145" s="9">
        <f t="shared" si="147"/>
        <v>9.4975638318278506</v>
      </c>
      <c r="I145" s="9">
        <f t="shared" si="148"/>
        <v>282.64756383182782</v>
      </c>
      <c r="J145" s="9">
        <f t="shared" si="149"/>
        <v>5.7730013123675483E-2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5.344485477255442</v>
      </c>
      <c r="P145" s="9">
        <f t="shared" si="152"/>
        <v>0.30853721674124968</v>
      </c>
      <c r="Q145" s="12">
        <f t="shared" si="153"/>
        <v>8.0219676352724922E-2</v>
      </c>
      <c r="R145" s="9">
        <f t="shared" si="154"/>
        <v>0.19735245833333334</v>
      </c>
      <c r="S145" s="13">
        <f t="shared" si="155"/>
        <v>0.40647923532440544</v>
      </c>
      <c r="T145" s="2">
        <f t="shared" si="156"/>
        <v>0.01</v>
      </c>
      <c r="U145" s="14">
        <f t="shared" si="157"/>
        <v>4.0647923532440549E-3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9.554792353244055E-3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3.7068455921286798</v>
      </c>
      <c r="E146" s="10">
        <f t="shared" si="166"/>
        <v>9.4975638318278506</v>
      </c>
      <c r="F146" s="7" t="s">
        <v>83</v>
      </c>
      <c r="G146" s="1">
        <v>11</v>
      </c>
      <c r="H146" s="9">
        <f t="shared" si="147"/>
        <v>3.7068455921286798</v>
      </c>
      <c r="I146" s="9">
        <f t="shared" si="148"/>
        <v>276.85684559212865</v>
      </c>
      <c r="J146" s="9">
        <f t="shared" si="149"/>
        <v>2.8085529156859079E-2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5.7949961771808596</v>
      </c>
      <c r="P146" s="9">
        <f t="shared" si="152"/>
        <v>0.16275553409809992</v>
      </c>
      <c r="Q146" s="12">
        <f t="shared" si="153"/>
        <v>4.2316438865505984E-2</v>
      </c>
      <c r="R146" s="9">
        <f t="shared" si="154"/>
        <v>0.19735245833333334</v>
      </c>
      <c r="S146" s="13">
        <f t="shared" si="155"/>
        <v>0.21442063211613224</v>
      </c>
      <c r="T146" s="2">
        <f t="shared" si="156"/>
        <v>0.01</v>
      </c>
      <c r="U146" s="14">
        <f t="shared" si="157"/>
        <v>2.1442063211613224E-3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7.6342063211613225E-3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0.37955392198976001</v>
      </c>
      <c r="E147" s="10">
        <f t="shared" si="166"/>
        <v>3.7068455921286798</v>
      </c>
      <c r="F147" s="7" t="s">
        <v>85</v>
      </c>
      <c r="G147" s="1">
        <v>12</v>
      </c>
      <c r="H147" s="9">
        <f t="shared" si="147"/>
        <v>0.37955392198976001</v>
      </c>
      <c r="I147" s="9">
        <f t="shared" si="148"/>
        <v>273.52955392198976</v>
      </c>
      <c r="J147" s="9">
        <f t="shared" si="149"/>
        <v>1.8310015922224289E-2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6.3912885597494267</v>
      </c>
      <c r="P147" s="9">
        <f t="shared" si="152"/>
        <v>0.11702459529254194</v>
      </c>
      <c r="Q147" s="12">
        <f t="shared" si="153"/>
        <v>3.0426394776060905E-2</v>
      </c>
      <c r="R147" s="9">
        <f t="shared" si="154"/>
        <v>0.19735245833333334</v>
      </c>
      <c r="S147" s="13">
        <f t="shared" si="155"/>
        <v>0.15417286935777585</v>
      </c>
      <c r="T147" s="2">
        <f t="shared" si="156"/>
        <v>0.01</v>
      </c>
      <c r="U147" s="14">
        <f t="shared" si="157"/>
        <v>1.5417286935777586E-3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7.0317286935777587E-3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-4.3736097344093503</v>
      </c>
      <c r="E148" s="10">
        <f t="shared" si="166"/>
        <v>0.37955392198976001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Russia</vt:lpstr>
      <vt:lpstr>USA</vt:lpstr>
      <vt:lpstr>Iran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